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0940" windowHeight="10110" activeTab="1"/>
  </bookViews>
  <sheets>
    <sheet name="Data Sep11" sheetId="1" r:id="rId1"/>
    <sheet name="4-6pm Sep11" sheetId="2" r:id="rId2"/>
  </sheets>
  <calcPr calcId="125725"/>
</workbook>
</file>

<file path=xl/calcChain.xml><?xml version="1.0" encoding="utf-8"?>
<calcChain xmlns="http://schemas.openxmlformats.org/spreadsheetml/2006/main">
  <c r="B1" i="2"/>
  <c r="I1"/>
  <c r="B2"/>
  <c r="I2"/>
  <c r="J4"/>
  <c r="B7"/>
  <c r="C7"/>
  <c r="D7"/>
  <c r="E7"/>
  <c r="F7"/>
  <c r="H7"/>
  <c r="I7"/>
  <c r="J7"/>
  <c r="K7"/>
  <c r="L7"/>
  <c r="B8"/>
  <c r="C8"/>
  <c r="D8"/>
  <c r="E8"/>
  <c r="F8"/>
  <c r="H8"/>
  <c r="I8"/>
  <c r="J8"/>
  <c r="K8"/>
  <c r="L8"/>
  <c r="B9"/>
  <c r="C9"/>
  <c r="D9"/>
  <c r="E9"/>
  <c r="F9"/>
  <c r="H9"/>
  <c r="I9"/>
  <c r="J9"/>
  <c r="K9"/>
  <c r="L9"/>
  <c r="B10"/>
  <c r="C10"/>
  <c r="D10"/>
  <c r="E10"/>
  <c r="F10"/>
  <c r="H10"/>
  <c r="I10"/>
  <c r="J10"/>
  <c r="K10"/>
  <c r="L10"/>
  <c r="B11"/>
  <c r="C11"/>
  <c r="D11"/>
  <c r="E11"/>
  <c r="F11"/>
  <c r="H11"/>
  <c r="I11"/>
  <c r="J11"/>
  <c r="K11"/>
  <c r="L11"/>
  <c r="B12"/>
  <c r="C12"/>
  <c r="D12"/>
  <c r="E12"/>
  <c r="F12"/>
  <c r="H12"/>
  <c r="I12"/>
  <c r="J12"/>
  <c r="K12"/>
  <c r="L12"/>
  <c r="B13"/>
  <c r="C13"/>
  <c r="D13"/>
  <c r="E13"/>
  <c r="F13"/>
  <c r="H13"/>
  <c r="I13"/>
  <c r="J13"/>
  <c r="K13"/>
  <c r="L13"/>
  <c r="B14"/>
  <c r="C14"/>
  <c r="D14"/>
  <c r="E14"/>
  <c r="F14"/>
  <c r="H14"/>
  <c r="I14"/>
  <c r="J14"/>
  <c r="K14"/>
  <c r="L14"/>
  <c r="B15"/>
  <c r="C15"/>
  <c r="D15"/>
  <c r="E15"/>
  <c r="F15"/>
  <c r="H15"/>
  <c r="I15"/>
  <c r="J15"/>
  <c r="K15"/>
  <c r="L15"/>
  <c r="B16"/>
  <c r="C16"/>
  <c r="D16"/>
  <c r="E16"/>
  <c r="F16"/>
  <c r="H16"/>
  <c r="I16"/>
  <c r="J16"/>
  <c r="K16"/>
  <c r="L16"/>
  <c r="B17"/>
  <c r="C17"/>
  <c r="D17"/>
  <c r="E17"/>
  <c r="F17"/>
  <c r="H17"/>
  <c r="I17"/>
  <c r="J17"/>
  <c r="K17"/>
  <c r="L17"/>
  <c r="D18"/>
  <c r="J18"/>
  <c r="J20"/>
  <c r="B23"/>
  <c r="C23"/>
  <c r="D23"/>
  <c r="E23"/>
  <c r="F23"/>
  <c r="H23"/>
  <c r="I23"/>
  <c r="J23"/>
  <c r="K23"/>
  <c r="L23"/>
  <c r="B24"/>
  <c r="C24"/>
  <c r="D24"/>
  <c r="E24"/>
  <c r="F24"/>
  <c r="H24"/>
  <c r="I24"/>
  <c r="J24"/>
  <c r="K24"/>
  <c r="L24"/>
  <c r="B25"/>
  <c r="C25"/>
  <c r="D25"/>
  <c r="E25"/>
  <c r="F25"/>
  <c r="H25"/>
  <c r="I25"/>
  <c r="J25"/>
  <c r="K25"/>
  <c r="L25"/>
  <c r="B26"/>
  <c r="C26"/>
  <c r="D26"/>
  <c r="E26"/>
  <c r="F26"/>
  <c r="H26"/>
  <c r="I26"/>
  <c r="J26"/>
  <c r="K26"/>
  <c r="L26"/>
  <c r="B27"/>
  <c r="C27"/>
  <c r="D27"/>
  <c r="E27"/>
  <c r="F27"/>
  <c r="H27"/>
  <c r="I27"/>
  <c r="J27"/>
  <c r="K27"/>
  <c r="L27"/>
  <c r="B28"/>
  <c r="C28"/>
  <c r="D28"/>
  <c r="E28"/>
  <c r="F28"/>
  <c r="H28"/>
  <c r="I28"/>
  <c r="J28"/>
  <c r="K28"/>
  <c r="L28"/>
  <c r="B29"/>
  <c r="C29"/>
  <c r="D29"/>
  <c r="E29"/>
  <c r="F29"/>
  <c r="H29"/>
  <c r="I29"/>
  <c r="J29"/>
  <c r="K29"/>
  <c r="L29"/>
  <c r="B30"/>
  <c r="C30"/>
  <c r="D30"/>
  <c r="E30"/>
  <c r="F30"/>
  <c r="H30"/>
  <c r="I30"/>
  <c r="J30"/>
  <c r="K30"/>
  <c r="L30"/>
  <c r="B31"/>
  <c r="C31"/>
  <c r="D31"/>
  <c r="E31"/>
  <c r="F31"/>
  <c r="H31"/>
  <c r="I31"/>
  <c r="J31"/>
  <c r="K31"/>
  <c r="L31"/>
  <c r="B32"/>
  <c r="C32"/>
  <c r="D32"/>
  <c r="E32"/>
  <c r="F32"/>
  <c r="H32"/>
  <c r="I32"/>
  <c r="J32"/>
  <c r="K32"/>
  <c r="L32"/>
  <c r="B33"/>
  <c r="C33"/>
  <c r="D33"/>
  <c r="E33"/>
  <c r="F33"/>
  <c r="H33"/>
  <c r="I33"/>
  <c r="J33"/>
  <c r="K33"/>
  <c r="L33"/>
  <c r="D34"/>
  <c r="J34"/>
  <c r="C37" s="1"/>
  <c r="C38"/>
  <c r="C39"/>
  <c r="C40"/>
</calcChain>
</file>

<file path=xl/sharedStrings.xml><?xml version="1.0" encoding="utf-8"?>
<sst xmlns="http://schemas.openxmlformats.org/spreadsheetml/2006/main" count="245" uniqueCount="101">
  <si>
    <t>Page 1 of 2</t>
  </si>
  <si>
    <t>Broadway</t>
  </si>
  <si>
    <t>Veh</t>
  </si>
  <si>
    <t>Bikes</t>
  </si>
  <si>
    <t>27th Street</t>
  </si>
  <si>
    <t>AM</t>
  </si>
  <si>
    <t>PHF</t>
  </si>
  <si>
    <t>5:00 PM - 6:00 PM</t>
  </si>
  <si>
    <t>Bus</t>
  </si>
  <si>
    <t>SW</t>
  </si>
  <si>
    <t>Right</t>
  </si>
  <si>
    <t>Thru</t>
  </si>
  <si>
    <t>Left</t>
  </si>
  <si>
    <t>PEAK HOUR</t>
  </si>
  <si>
    <t>Westbound Bicycles</t>
  </si>
  <si>
    <t>Eastbound Bicycles</t>
  </si>
  <si>
    <t>Southbound Bicycles</t>
  </si>
  <si>
    <t>Northbound Bicycles</t>
  </si>
  <si>
    <t>Jay</t>
  </si>
  <si>
    <t>W-Leg Peds</t>
  </si>
  <si>
    <t>Westbound Vehicles</t>
  </si>
  <si>
    <t>E-Leg Peds</t>
  </si>
  <si>
    <t>Eastbound Vehicles</t>
  </si>
  <si>
    <t>S-Leg Peds</t>
  </si>
  <si>
    <t>Southbound Vehicles</t>
  </si>
  <si>
    <t>N-Leg Peds</t>
  </si>
  <si>
    <t>Northbound Vehicles</t>
  </si>
  <si>
    <t>TOTAL</t>
  </si>
  <si>
    <t>5:45 PM - 6:00 PM</t>
  </si>
  <si>
    <t>5:30 PM - 5:45 PM</t>
  </si>
  <si>
    <t>5:15 PM - 5:30 PM</t>
  </si>
  <si>
    <t>5:00 PM - 5:15 PM</t>
  </si>
  <si>
    <t>4:45 PM - 5:00 PM</t>
  </si>
  <si>
    <t>4:30 PM - 4:45 PM</t>
  </si>
  <si>
    <t>4:15 PM - 4:30 PM</t>
  </si>
  <si>
    <t>4:00 PM - 4:15 PM</t>
  </si>
  <si>
    <t>Time</t>
  </si>
  <si>
    <t>CW</t>
  </si>
  <si>
    <t>Sunny and Clear</t>
  </si>
  <si>
    <t>WEATHER</t>
  </si>
  <si>
    <t>COLLECTION DATE</t>
  </si>
  <si>
    <t>-122.264149°</t>
  </si>
  <si>
    <t>LONGITUDE</t>
  </si>
  <si>
    <t>Alameda</t>
  </si>
  <si>
    <t>COUNTY</t>
  </si>
  <si>
    <t xml:space="preserve"> 37.815623°</t>
  </si>
  <si>
    <t>LATITUDE</t>
  </si>
  <si>
    <t>Broadway @ 27th Street</t>
  </si>
  <si>
    <t>LOCATION</t>
  </si>
  <si>
    <t>Oakland, CA 94612</t>
  </si>
  <si>
    <t>www.metrotrafficdata.com</t>
  </si>
  <si>
    <t>180 Grand Avenue, Suite 250</t>
  </si>
  <si>
    <t>800-975-6938  Phone/Fax</t>
  </si>
  <si>
    <t>Kittelson Associates, Inc.</t>
  </si>
  <si>
    <t>Debbie Yueh</t>
  </si>
  <si>
    <t>Prepared For:</t>
  </si>
  <si>
    <t>Hanford, CA 93230</t>
  </si>
  <si>
    <t>310 N. Irwin Street - Suite 20</t>
  </si>
  <si>
    <t>Metro Traffic Data Inc.</t>
  </si>
  <si>
    <t>Turning Movement Report</t>
  </si>
  <si>
    <t>[Bicyclists on sidewalks are also included in the turning movement counts.]</t>
  </si>
  <si>
    <t>[Subtotal of bicyclists on sidewalks.]</t>
  </si>
  <si>
    <t>Total # of Bikes on Sidewalk:</t>
  </si>
  <si>
    <t>[Count pedestrians by crossing leg for each intersection approach.]</t>
  </si>
  <si>
    <t>Total # of Pedestrians</t>
  </si>
  <si>
    <t>[Count bicycles on the racks of buses.]</t>
  </si>
  <si>
    <t>Total # of Bikes on Buses:</t>
  </si>
  <si>
    <t>[Include bicyclists on sidewalks but not bicycles on buses.]</t>
  </si>
  <si>
    <t xml:space="preserve">Total # of Bicyclists: </t>
  </si>
  <si>
    <t>Totals (4:00pm - 6:00pm)</t>
  </si>
  <si>
    <t>4:00-6:00pm Total:</t>
  </si>
  <si>
    <t>5:00-6:00pm Total:</t>
  </si>
  <si>
    <t>5:45-6:00pm</t>
  </si>
  <si>
    <t>5:30-5:45pm</t>
  </si>
  <si>
    <t>5:15-5:30pm</t>
  </si>
  <si>
    <t>5:00-5:15pm</t>
  </si>
  <si>
    <t>4:00-5:00pm Total:</t>
  </si>
  <si>
    <t>4:45-5:00pm</t>
  </si>
  <si>
    <t>4:30-4:45pm</t>
  </si>
  <si>
    <t>4:15-4:30pm</t>
  </si>
  <si>
    <t>4:00-4:15pm</t>
  </si>
  <si>
    <t>Peds</t>
  </si>
  <si>
    <t>On buses</t>
  </si>
  <si>
    <t>Through</t>
  </si>
  <si>
    <t>Left Turn</t>
  </si>
  <si>
    <t>Right Turn</t>
  </si>
  <si>
    <t>NorthLeg</t>
  </si>
  <si>
    <t>Southbound</t>
  </si>
  <si>
    <t>Approach:</t>
  </si>
  <si>
    <t>SouthLeg</t>
  </si>
  <si>
    <t>Northbound</t>
  </si>
  <si>
    <t>Cross street:</t>
  </si>
  <si>
    <t>EastLeg</t>
  </si>
  <si>
    <t>Westbound</t>
  </si>
  <si>
    <t>WestLeg</t>
  </si>
  <si>
    <t>Eastbound</t>
  </si>
  <si>
    <t>Primary street:</t>
  </si>
  <si>
    <t>Counter:</t>
  </si>
  <si>
    <t>Date:</t>
  </si>
  <si>
    <t>Weather:</t>
  </si>
  <si>
    <t>Location:</t>
  </si>
</sst>
</file>

<file path=xl/styles.xml><?xml version="1.0" encoding="utf-8"?>
<styleSheet xmlns="http://schemas.openxmlformats.org/spreadsheetml/2006/main">
  <numFmts count="4">
    <numFmt numFmtId="164" formatCode="0.0%"/>
    <numFmt numFmtId="165" formatCode="0.000"/>
    <numFmt numFmtId="166" formatCode="0.0000"/>
    <numFmt numFmtId="167" formatCode="m/d/yyyy;@"/>
  </numFmts>
  <fonts count="17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sz val="24"/>
      <name val="Arial"/>
      <family val="2"/>
    </font>
    <font>
      <sz val="10"/>
      <name val="Frutiger 67BoldCn"/>
    </font>
    <font>
      <sz val="24"/>
      <name val="Frutiger 67BoldCn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0" borderId="3" xfId="0" applyFont="1" applyFill="1" applyBorder="1"/>
    <xf numFmtId="0" fontId="1" fillId="2" borderId="5" xfId="0" applyFont="1" applyFill="1" applyBorder="1"/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5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65" fontId="1" fillId="0" borderId="18" xfId="0" applyNumberFormat="1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 vertical="top" wrapText="1"/>
    </xf>
    <xf numFmtId="0" fontId="2" fillId="3" borderId="17" xfId="0" applyFont="1" applyFill="1" applyBorder="1" applyAlignment="1">
      <alignment horizontal="center" vertical="top" wrapText="1"/>
    </xf>
    <xf numFmtId="0" fontId="2" fillId="3" borderId="20" xfId="0" applyFont="1" applyFill="1" applyBorder="1" applyAlignment="1">
      <alignment horizontal="center" vertical="top" wrapText="1"/>
    </xf>
    <xf numFmtId="0" fontId="2" fillId="3" borderId="21" xfId="0" applyFont="1" applyFill="1" applyBorder="1" applyAlignment="1">
      <alignment horizontal="center" vertical="top" wrapText="1"/>
    </xf>
    <xf numFmtId="0" fontId="2" fillId="3" borderId="18" xfId="0" applyFont="1" applyFill="1" applyBorder="1" applyAlignment="1">
      <alignment horizontal="center" vertical="top" wrapText="1"/>
    </xf>
    <xf numFmtId="0" fontId="2" fillId="0" borderId="0" xfId="0" applyFont="1"/>
    <xf numFmtId="0" fontId="2" fillId="2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5" xfId="0" applyFont="1" applyFill="1" applyBorder="1"/>
    <xf numFmtId="0" fontId="2" fillId="2" borderId="5" xfId="0" applyFont="1" applyFill="1" applyBorder="1"/>
    <xf numFmtId="0" fontId="1" fillId="4" borderId="18" xfId="0" applyFont="1" applyFill="1" applyBorder="1" applyAlignment="1">
      <alignment horizontal="center"/>
    </xf>
    <xf numFmtId="166" fontId="1" fillId="0" borderId="22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14" fontId="1" fillId="0" borderId="22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2" borderId="23" xfId="0" applyFont="1" applyFill="1" applyBorder="1"/>
    <xf numFmtId="0" fontId="2" fillId="0" borderId="0" xfId="0" applyFont="1" applyAlignment="1">
      <alignment horizontal="right"/>
    </xf>
    <xf numFmtId="0" fontId="8" fillId="0" borderId="0" xfId="0" applyFont="1" applyAlignment="1"/>
    <xf numFmtId="0" fontId="9" fillId="0" borderId="0" xfId="0" applyFont="1" applyAlignment="1">
      <alignment horizontal="right"/>
    </xf>
    <xf numFmtId="0" fontId="7" fillId="0" borderId="0" xfId="0" applyFont="1" applyFill="1" applyBorder="1" applyAlignment="1">
      <alignment horizontal="left"/>
    </xf>
    <xf numFmtId="0" fontId="1" fillId="0" borderId="24" xfId="0" applyFont="1" applyFill="1" applyBorder="1" applyAlignment="1">
      <alignment horizontal="center"/>
    </xf>
    <xf numFmtId="0" fontId="9" fillId="0" borderId="25" xfId="0" applyFont="1" applyBorder="1" applyAlignment="1">
      <alignment horizontal="right"/>
    </xf>
    <xf numFmtId="0" fontId="10" fillId="0" borderId="25" xfId="0" applyFont="1" applyBorder="1" applyAlignment="1">
      <alignment horizontal="right"/>
    </xf>
    <xf numFmtId="0" fontId="10" fillId="0" borderId="25" xfId="0" applyFont="1" applyFill="1" applyBorder="1" applyAlignment="1">
      <alignment horizontal="right"/>
    </xf>
    <xf numFmtId="0" fontId="1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1" fillId="0" borderId="26" xfId="0" applyFont="1" applyFill="1" applyBorder="1"/>
    <xf numFmtId="0" fontId="1" fillId="2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1" fillId="2" borderId="25" xfId="0" applyFont="1" applyFill="1" applyBorder="1"/>
    <xf numFmtId="0" fontId="1" fillId="2" borderId="26" xfId="0" applyFont="1" applyFill="1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27" xfId="0" applyBorder="1" applyAlignment="1">
      <alignment horizontal="right" vertical="center"/>
    </xf>
    <xf numFmtId="0" fontId="0" fillId="0" borderId="22" xfId="0" applyBorder="1" applyAlignment="1">
      <alignment vertical="center"/>
    </xf>
    <xf numFmtId="0" fontId="0" fillId="0" borderId="28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10" xfId="0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1" fillId="0" borderId="20" xfId="0" applyFont="1" applyBorder="1" applyAlignment="1">
      <alignment horizontal="right" vertical="center"/>
    </xf>
    <xf numFmtId="0" fontId="0" fillId="0" borderId="11" xfId="0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1" fillId="5" borderId="0" xfId="0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5" fillId="5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5" borderId="0" xfId="0" applyFont="1" applyFill="1" applyAlignment="1">
      <alignment horizontal="left" vertical="center"/>
    </xf>
    <xf numFmtId="0" fontId="12" fillId="5" borderId="0" xfId="0" applyFont="1" applyFill="1" applyAlignment="1">
      <alignment vertical="center"/>
    </xf>
    <xf numFmtId="0" fontId="12" fillId="5" borderId="18" xfId="0" applyFont="1" applyFill="1" applyBorder="1" applyAlignment="1">
      <alignment horizontal="center" vertical="center"/>
    </xf>
    <xf numFmtId="0" fontId="12" fillId="5" borderId="29" xfId="0" applyFont="1" applyFill="1" applyBorder="1" applyAlignment="1">
      <alignment horizontal="center" vertical="center"/>
    </xf>
    <xf numFmtId="0" fontId="12" fillId="5" borderId="30" xfId="0" applyFont="1" applyFill="1" applyBorder="1" applyAlignment="1">
      <alignment horizontal="center" vertical="center"/>
    </xf>
    <xf numFmtId="0" fontId="12" fillId="5" borderId="31" xfId="0" applyFont="1" applyFill="1" applyBorder="1" applyAlignment="1">
      <alignment horizontal="center" vertical="center"/>
    </xf>
    <xf numFmtId="0" fontId="13" fillId="5" borderId="32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vertical="center" wrapText="1"/>
    </xf>
    <xf numFmtId="0" fontId="13" fillId="5" borderId="0" xfId="0" applyFont="1" applyFill="1" applyAlignment="1">
      <alignment vertical="center"/>
    </xf>
    <xf numFmtId="0" fontId="13" fillId="5" borderId="0" xfId="0" applyFont="1" applyFill="1" applyBorder="1" applyAlignment="1">
      <alignment vertical="center"/>
    </xf>
    <xf numFmtId="0" fontId="13" fillId="5" borderId="14" xfId="0" applyFont="1" applyFill="1" applyBorder="1" applyAlignment="1">
      <alignment horizontal="center" vertical="center"/>
    </xf>
    <xf numFmtId="0" fontId="13" fillId="5" borderId="18" xfId="0" applyFont="1" applyFill="1" applyBorder="1" applyAlignment="1">
      <alignment horizontal="center" vertical="center"/>
    </xf>
    <xf numFmtId="0" fontId="13" fillId="5" borderId="29" xfId="0" applyFont="1" applyFill="1" applyBorder="1" applyAlignment="1">
      <alignment horizontal="center" vertical="center"/>
    </xf>
    <xf numFmtId="0" fontId="13" fillId="5" borderId="30" xfId="0" applyFont="1" applyFill="1" applyBorder="1" applyAlignment="1">
      <alignment horizontal="center" vertical="center"/>
    </xf>
    <xf numFmtId="0" fontId="13" fillId="5" borderId="31" xfId="0" applyFont="1" applyFill="1" applyBorder="1" applyAlignment="1">
      <alignment horizontal="center" vertical="center"/>
    </xf>
    <xf numFmtId="0" fontId="13" fillId="5" borderId="18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4" fillId="0" borderId="37" xfId="0" applyFont="1" applyBorder="1" applyAlignment="1">
      <alignment vertical="center"/>
    </xf>
    <xf numFmtId="0" fontId="13" fillId="5" borderId="0" xfId="0" applyFont="1" applyFill="1" applyBorder="1" applyAlignment="1">
      <alignment horizontal="center" vertical="center"/>
    </xf>
    <xf numFmtId="0" fontId="14" fillId="5" borderId="38" xfId="0" applyFont="1" applyFill="1" applyBorder="1" applyAlignment="1">
      <alignment vertical="center" wrapText="1"/>
    </xf>
    <xf numFmtId="20" fontId="4" fillId="0" borderId="38" xfId="0" applyNumberFormat="1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0" fillId="0" borderId="39" xfId="0" applyBorder="1" applyAlignment="1">
      <alignment horizontal="center" vertical="center"/>
    </xf>
    <xf numFmtId="0" fontId="4" fillId="0" borderId="38" xfId="0" applyFont="1" applyBorder="1" applyAlignment="1">
      <alignment vertical="center"/>
    </xf>
    <xf numFmtId="0" fontId="0" fillId="0" borderId="14" xfId="0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5" fillId="5" borderId="32" xfId="0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6" fillId="0" borderId="19" xfId="0" applyFont="1" applyBorder="1" applyAlignment="1">
      <alignment vertical="center" wrapText="1"/>
    </xf>
    <xf numFmtId="0" fontId="16" fillId="0" borderId="19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167" fontId="5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54</xdr:row>
      <xdr:rowOff>0</xdr:rowOff>
    </xdr:from>
    <xdr:to>
      <xdr:col>12</xdr:col>
      <xdr:colOff>428625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676775" y="10772775"/>
          <a:ext cx="12954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9525</xdr:colOff>
      <xdr:row>50</xdr:row>
      <xdr:rowOff>28575</xdr:rowOff>
    </xdr:from>
    <xdr:to>
      <xdr:col>13</xdr:col>
      <xdr:colOff>19050</xdr:colOff>
      <xdr:row>51</xdr:row>
      <xdr:rowOff>9525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676775" y="9048750"/>
          <a:ext cx="1323975" cy="41910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419100</xdr:colOff>
      <xdr:row>51</xdr:row>
      <xdr:rowOff>0</xdr:rowOff>
    </xdr:from>
    <xdr:to>
      <xdr:col>13</xdr:col>
      <xdr:colOff>400050</xdr:colOff>
      <xdr:row>53</xdr:row>
      <xdr:rowOff>428625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519737" y="9901238"/>
          <a:ext cx="1304925" cy="41910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19050</xdr:rowOff>
    </xdr:from>
    <xdr:to>
      <xdr:col>10</xdr:col>
      <xdr:colOff>19050</xdr:colOff>
      <xdr:row>54</xdr:row>
      <xdr:rowOff>9525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824287" y="9920288"/>
          <a:ext cx="1304925" cy="41910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123825</xdr:colOff>
      <xdr:row>1</xdr:row>
      <xdr:rowOff>123825</xdr:rowOff>
    </xdr:from>
    <xdr:to>
      <xdr:col>4</xdr:col>
      <xdr:colOff>371475</xdr:colOff>
      <xdr:row>7</xdr:row>
      <xdr:rowOff>104775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285750"/>
          <a:ext cx="207645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323850</xdr:colOff>
      <xdr:row>51</xdr:row>
      <xdr:rowOff>266700</xdr:rowOff>
    </xdr:from>
    <xdr:to>
      <xdr:col>12</xdr:col>
      <xdr:colOff>104775</xdr:colOff>
      <xdr:row>53</xdr:row>
      <xdr:rowOff>200025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419850" y="8420100"/>
          <a:ext cx="10001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9525</xdr:colOff>
      <xdr:row>54</xdr:row>
      <xdr:rowOff>0</xdr:rowOff>
    </xdr:from>
    <xdr:to>
      <xdr:col>12</xdr:col>
      <xdr:colOff>428625</xdr:colOff>
      <xdr:row>54</xdr:row>
      <xdr:rowOff>419100</xdr:rowOff>
    </xdr:to>
    <xdr:grpSp>
      <xdr:nvGrpSpPr>
        <xdr:cNvPr id="20" name="Group 1"/>
        <xdr:cNvGrpSpPr>
          <a:grpSpLocks/>
        </xdr:cNvGrpSpPr>
      </xdr:nvGrpSpPr>
      <xdr:grpSpPr bwMode="auto">
        <a:xfrm>
          <a:off x="4676775" y="10772775"/>
          <a:ext cx="1295400" cy="419100"/>
          <a:chOff x="349" y="620"/>
          <a:chExt cx="137" cy="44"/>
        </a:xfrm>
      </xdr:grpSpPr>
      <xdr:sp macro="" textlink="">
        <xdr:nvSpPr>
          <xdr:cNvPr id="21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2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3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9525</xdr:colOff>
      <xdr:row>50</xdr:row>
      <xdr:rowOff>28575</xdr:rowOff>
    </xdr:from>
    <xdr:to>
      <xdr:col>13</xdr:col>
      <xdr:colOff>19050</xdr:colOff>
      <xdr:row>51</xdr:row>
      <xdr:rowOff>9525</xdr:rowOff>
    </xdr:to>
    <xdr:grpSp>
      <xdr:nvGrpSpPr>
        <xdr:cNvPr id="24" name="Group 5"/>
        <xdr:cNvGrpSpPr>
          <a:grpSpLocks/>
        </xdr:cNvGrpSpPr>
      </xdr:nvGrpSpPr>
      <xdr:grpSpPr bwMode="auto">
        <a:xfrm flipV="1">
          <a:off x="4676775" y="9048750"/>
          <a:ext cx="1323975" cy="419100"/>
          <a:chOff x="349" y="620"/>
          <a:chExt cx="137" cy="44"/>
        </a:xfrm>
      </xdr:grpSpPr>
      <xdr:sp macro="" textlink="">
        <xdr:nvSpPr>
          <xdr:cNvPr id="25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6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7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419100</xdr:colOff>
      <xdr:row>51</xdr:row>
      <xdr:rowOff>0</xdr:rowOff>
    </xdr:from>
    <xdr:to>
      <xdr:col>13</xdr:col>
      <xdr:colOff>400050</xdr:colOff>
      <xdr:row>53</xdr:row>
      <xdr:rowOff>428625</xdr:rowOff>
    </xdr:to>
    <xdr:grpSp>
      <xdr:nvGrpSpPr>
        <xdr:cNvPr id="28" name="Group 9"/>
        <xdr:cNvGrpSpPr>
          <a:grpSpLocks/>
        </xdr:cNvGrpSpPr>
      </xdr:nvGrpSpPr>
      <xdr:grpSpPr bwMode="auto">
        <a:xfrm rot="-5400000">
          <a:off x="5519737" y="9901238"/>
          <a:ext cx="1304925" cy="419100"/>
          <a:chOff x="349" y="620"/>
          <a:chExt cx="137" cy="44"/>
        </a:xfrm>
      </xdr:grpSpPr>
      <xdr:sp macro="" textlink="">
        <xdr:nvSpPr>
          <xdr:cNvPr id="29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0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1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19050</xdr:rowOff>
    </xdr:from>
    <xdr:to>
      <xdr:col>10</xdr:col>
      <xdr:colOff>19050</xdr:colOff>
      <xdr:row>54</xdr:row>
      <xdr:rowOff>9525</xdr:rowOff>
    </xdr:to>
    <xdr:grpSp>
      <xdr:nvGrpSpPr>
        <xdr:cNvPr id="32" name="Group 13"/>
        <xdr:cNvGrpSpPr>
          <a:grpSpLocks/>
        </xdr:cNvGrpSpPr>
      </xdr:nvGrpSpPr>
      <xdr:grpSpPr bwMode="auto">
        <a:xfrm rot="5400000">
          <a:off x="3824287" y="9920288"/>
          <a:ext cx="1304925" cy="419100"/>
          <a:chOff x="349" y="620"/>
          <a:chExt cx="137" cy="44"/>
        </a:xfrm>
      </xdr:grpSpPr>
      <xdr:sp macro="" textlink="">
        <xdr:nvSpPr>
          <xdr:cNvPr id="33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4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5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123825</xdr:colOff>
      <xdr:row>1</xdr:row>
      <xdr:rowOff>123825</xdr:rowOff>
    </xdr:from>
    <xdr:to>
      <xdr:col>4</xdr:col>
      <xdr:colOff>371475</xdr:colOff>
      <xdr:row>7</xdr:row>
      <xdr:rowOff>104775</xdr:rowOff>
    </xdr:to>
    <xdr:pic>
      <xdr:nvPicPr>
        <xdr:cNvPr id="36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285750"/>
          <a:ext cx="207645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323850</xdr:colOff>
      <xdr:row>51</xdr:row>
      <xdr:rowOff>266700</xdr:rowOff>
    </xdr:from>
    <xdr:to>
      <xdr:col>12</xdr:col>
      <xdr:colOff>104775</xdr:colOff>
      <xdr:row>53</xdr:row>
      <xdr:rowOff>200025</xdr:rowOff>
    </xdr:to>
    <xdr:pic>
      <xdr:nvPicPr>
        <xdr:cNvPr id="37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419850" y="8420100"/>
          <a:ext cx="10001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9525</xdr:colOff>
      <xdr:row>54</xdr:row>
      <xdr:rowOff>0</xdr:rowOff>
    </xdr:from>
    <xdr:to>
      <xdr:col>12</xdr:col>
      <xdr:colOff>428625</xdr:colOff>
      <xdr:row>54</xdr:row>
      <xdr:rowOff>419100</xdr:rowOff>
    </xdr:to>
    <xdr:grpSp>
      <xdr:nvGrpSpPr>
        <xdr:cNvPr id="38" name="Group 1"/>
        <xdr:cNvGrpSpPr>
          <a:grpSpLocks/>
        </xdr:cNvGrpSpPr>
      </xdr:nvGrpSpPr>
      <xdr:grpSpPr bwMode="auto">
        <a:xfrm>
          <a:off x="4676775" y="10772775"/>
          <a:ext cx="1295400" cy="419100"/>
          <a:chOff x="349" y="620"/>
          <a:chExt cx="137" cy="44"/>
        </a:xfrm>
      </xdr:grpSpPr>
      <xdr:sp macro="" textlink="">
        <xdr:nvSpPr>
          <xdr:cNvPr id="39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0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1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9525</xdr:colOff>
      <xdr:row>50</xdr:row>
      <xdr:rowOff>28575</xdr:rowOff>
    </xdr:from>
    <xdr:to>
      <xdr:col>13</xdr:col>
      <xdr:colOff>19050</xdr:colOff>
      <xdr:row>51</xdr:row>
      <xdr:rowOff>9525</xdr:rowOff>
    </xdr:to>
    <xdr:grpSp>
      <xdr:nvGrpSpPr>
        <xdr:cNvPr id="42" name="Group 5"/>
        <xdr:cNvGrpSpPr>
          <a:grpSpLocks/>
        </xdr:cNvGrpSpPr>
      </xdr:nvGrpSpPr>
      <xdr:grpSpPr bwMode="auto">
        <a:xfrm flipV="1">
          <a:off x="4676775" y="9048750"/>
          <a:ext cx="1323975" cy="419100"/>
          <a:chOff x="349" y="620"/>
          <a:chExt cx="137" cy="44"/>
        </a:xfrm>
      </xdr:grpSpPr>
      <xdr:sp macro="" textlink="">
        <xdr:nvSpPr>
          <xdr:cNvPr id="43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4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5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419100</xdr:colOff>
      <xdr:row>51</xdr:row>
      <xdr:rowOff>0</xdr:rowOff>
    </xdr:from>
    <xdr:to>
      <xdr:col>13</xdr:col>
      <xdr:colOff>400050</xdr:colOff>
      <xdr:row>53</xdr:row>
      <xdr:rowOff>428625</xdr:rowOff>
    </xdr:to>
    <xdr:grpSp>
      <xdr:nvGrpSpPr>
        <xdr:cNvPr id="46" name="Group 9"/>
        <xdr:cNvGrpSpPr>
          <a:grpSpLocks/>
        </xdr:cNvGrpSpPr>
      </xdr:nvGrpSpPr>
      <xdr:grpSpPr bwMode="auto">
        <a:xfrm rot="-5400000">
          <a:off x="5519737" y="9901238"/>
          <a:ext cx="1304925" cy="419100"/>
          <a:chOff x="349" y="620"/>
          <a:chExt cx="137" cy="44"/>
        </a:xfrm>
      </xdr:grpSpPr>
      <xdr:sp macro="" textlink="">
        <xdr:nvSpPr>
          <xdr:cNvPr id="47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8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9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19050</xdr:rowOff>
    </xdr:from>
    <xdr:to>
      <xdr:col>10</xdr:col>
      <xdr:colOff>19050</xdr:colOff>
      <xdr:row>54</xdr:row>
      <xdr:rowOff>9525</xdr:rowOff>
    </xdr:to>
    <xdr:grpSp>
      <xdr:nvGrpSpPr>
        <xdr:cNvPr id="50" name="Group 13"/>
        <xdr:cNvGrpSpPr>
          <a:grpSpLocks/>
        </xdr:cNvGrpSpPr>
      </xdr:nvGrpSpPr>
      <xdr:grpSpPr bwMode="auto">
        <a:xfrm rot="5400000">
          <a:off x="3824287" y="9920288"/>
          <a:ext cx="1304925" cy="419100"/>
          <a:chOff x="349" y="620"/>
          <a:chExt cx="137" cy="44"/>
        </a:xfrm>
      </xdr:grpSpPr>
      <xdr:sp macro="" textlink="">
        <xdr:nvSpPr>
          <xdr:cNvPr id="51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2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3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123825</xdr:colOff>
      <xdr:row>1</xdr:row>
      <xdr:rowOff>123825</xdr:rowOff>
    </xdr:from>
    <xdr:to>
      <xdr:col>4</xdr:col>
      <xdr:colOff>371475</xdr:colOff>
      <xdr:row>7</xdr:row>
      <xdr:rowOff>104775</xdr:rowOff>
    </xdr:to>
    <xdr:pic>
      <xdr:nvPicPr>
        <xdr:cNvPr id="54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285750"/>
          <a:ext cx="207645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323850</xdr:colOff>
      <xdr:row>51</xdr:row>
      <xdr:rowOff>266700</xdr:rowOff>
    </xdr:from>
    <xdr:to>
      <xdr:col>12</xdr:col>
      <xdr:colOff>104775</xdr:colOff>
      <xdr:row>53</xdr:row>
      <xdr:rowOff>200025</xdr:rowOff>
    </xdr:to>
    <xdr:pic>
      <xdr:nvPicPr>
        <xdr:cNvPr id="55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419850" y="8420100"/>
          <a:ext cx="10001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9525</xdr:colOff>
      <xdr:row>54</xdr:row>
      <xdr:rowOff>0</xdr:rowOff>
    </xdr:from>
    <xdr:to>
      <xdr:col>12</xdr:col>
      <xdr:colOff>428625</xdr:colOff>
      <xdr:row>54</xdr:row>
      <xdr:rowOff>419100</xdr:rowOff>
    </xdr:to>
    <xdr:grpSp>
      <xdr:nvGrpSpPr>
        <xdr:cNvPr id="56" name="Group 1"/>
        <xdr:cNvGrpSpPr>
          <a:grpSpLocks/>
        </xdr:cNvGrpSpPr>
      </xdr:nvGrpSpPr>
      <xdr:grpSpPr bwMode="auto">
        <a:xfrm>
          <a:off x="4676775" y="10772775"/>
          <a:ext cx="1295400" cy="419100"/>
          <a:chOff x="349" y="620"/>
          <a:chExt cx="137" cy="44"/>
        </a:xfrm>
      </xdr:grpSpPr>
      <xdr:sp macro="" textlink="">
        <xdr:nvSpPr>
          <xdr:cNvPr id="57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8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9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9525</xdr:colOff>
      <xdr:row>50</xdr:row>
      <xdr:rowOff>28575</xdr:rowOff>
    </xdr:from>
    <xdr:to>
      <xdr:col>13</xdr:col>
      <xdr:colOff>19050</xdr:colOff>
      <xdr:row>51</xdr:row>
      <xdr:rowOff>9525</xdr:rowOff>
    </xdr:to>
    <xdr:grpSp>
      <xdr:nvGrpSpPr>
        <xdr:cNvPr id="60" name="Group 5"/>
        <xdr:cNvGrpSpPr>
          <a:grpSpLocks/>
        </xdr:cNvGrpSpPr>
      </xdr:nvGrpSpPr>
      <xdr:grpSpPr bwMode="auto">
        <a:xfrm flipV="1">
          <a:off x="4676775" y="9048750"/>
          <a:ext cx="1323975" cy="419100"/>
          <a:chOff x="349" y="620"/>
          <a:chExt cx="137" cy="44"/>
        </a:xfrm>
      </xdr:grpSpPr>
      <xdr:sp macro="" textlink="">
        <xdr:nvSpPr>
          <xdr:cNvPr id="61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2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3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419100</xdr:colOff>
      <xdr:row>51</xdr:row>
      <xdr:rowOff>0</xdr:rowOff>
    </xdr:from>
    <xdr:to>
      <xdr:col>13</xdr:col>
      <xdr:colOff>400050</xdr:colOff>
      <xdr:row>53</xdr:row>
      <xdr:rowOff>428625</xdr:rowOff>
    </xdr:to>
    <xdr:grpSp>
      <xdr:nvGrpSpPr>
        <xdr:cNvPr id="64" name="Group 9"/>
        <xdr:cNvGrpSpPr>
          <a:grpSpLocks/>
        </xdr:cNvGrpSpPr>
      </xdr:nvGrpSpPr>
      <xdr:grpSpPr bwMode="auto">
        <a:xfrm rot="-5400000">
          <a:off x="5519737" y="9901238"/>
          <a:ext cx="1304925" cy="419100"/>
          <a:chOff x="349" y="620"/>
          <a:chExt cx="137" cy="44"/>
        </a:xfrm>
      </xdr:grpSpPr>
      <xdr:sp macro="" textlink="">
        <xdr:nvSpPr>
          <xdr:cNvPr id="65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6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7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19050</xdr:rowOff>
    </xdr:from>
    <xdr:to>
      <xdr:col>10</xdr:col>
      <xdr:colOff>19050</xdr:colOff>
      <xdr:row>54</xdr:row>
      <xdr:rowOff>9525</xdr:rowOff>
    </xdr:to>
    <xdr:grpSp>
      <xdr:nvGrpSpPr>
        <xdr:cNvPr id="68" name="Group 13"/>
        <xdr:cNvGrpSpPr>
          <a:grpSpLocks/>
        </xdr:cNvGrpSpPr>
      </xdr:nvGrpSpPr>
      <xdr:grpSpPr bwMode="auto">
        <a:xfrm rot="5400000">
          <a:off x="3824287" y="9920288"/>
          <a:ext cx="1304925" cy="419100"/>
          <a:chOff x="349" y="620"/>
          <a:chExt cx="137" cy="44"/>
        </a:xfrm>
      </xdr:grpSpPr>
      <xdr:sp macro="" textlink="">
        <xdr:nvSpPr>
          <xdr:cNvPr id="69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70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71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123825</xdr:colOff>
      <xdr:row>1</xdr:row>
      <xdr:rowOff>123825</xdr:rowOff>
    </xdr:from>
    <xdr:to>
      <xdr:col>4</xdr:col>
      <xdr:colOff>371475</xdr:colOff>
      <xdr:row>8</xdr:row>
      <xdr:rowOff>9525</xdr:rowOff>
    </xdr:to>
    <xdr:pic>
      <xdr:nvPicPr>
        <xdr:cNvPr id="72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33425" y="285750"/>
          <a:ext cx="20764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323850</xdr:colOff>
      <xdr:row>51</xdr:row>
      <xdr:rowOff>266700</xdr:rowOff>
    </xdr:from>
    <xdr:to>
      <xdr:col>12</xdr:col>
      <xdr:colOff>104775</xdr:colOff>
      <xdr:row>53</xdr:row>
      <xdr:rowOff>200025</xdr:rowOff>
    </xdr:to>
    <xdr:pic>
      <xdr:nvPicPr>
        <xdr:cNvPr id="73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419850" y="8420100"/>
          <a:ext cx="10001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61"/>
  <sheetViews>
    <sheetView workbookViewId="0">
      <selection sqref="A1:IV65536"/>
    </sheetView>
  </sheetViews>
  <sheetFormatPr defaultRowHeight="11.25"/>
  <cols>
    <col min="1" max="1" width="2" style="1" customWidth="1"/>
    <col min="2" max="2" width="2.28515625" style="1" customWidth="1"/>
    <col min="3" max="3" width="19.7109375" style="3" customWidth="1"/>
    <col min="4" max="23" width="6.5703125" style="2" customWidth="1"/>
    <col min="24" max="24" width="2.28515625" style="2" customWidth="1"/>
    <col min="25" max="25" width="2" style="2" customWidth="1"/>
    <col min="26" max="16384" width="9.140625" style="1"/>
  </cols>
  <sheetData>
    <row r="1" spans="1:25" ht="8.1" customHeight="1" thickBot="1">
      <c r="A1" s="102"/>
      <c r="B1" s="101"/>
      <c r="C1" s="100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8"/>
    </row>
    <row r="2" spans="1:25" ht="28.5" customHeight="1">
      <c r="A2" s="14"/>
      <c r="B2" s="97"/>
      <c r="C2" s="96"/>
      <c r="D2" s="95"/>
      <c r="E2" s="95"/>
      <c r="F2" s="95"/>
      <c r="G2" s="95"/>
      <c r="H2" s="95"/>
      <c r="I2" s="94"/>
      <c r="J2" s="93" t="s">
        <v>59</v>
      </c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1"/>
      <c r="Y2" s="9"/>
    </row>
    <row r="3" spans="1:25" ht="14.25" customHeight="1">
      <c r="A3" s="14"/>
      <c r="B3" s="18"/>
      <c r="C3" s="17"/>
      <c r="D3" s="16"/>
      <c r="E3" s="16"/>
      <c r="F3" s="90" t="s">
        <v>58</v>
      </c>
      <c r="I3" s="88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15"/>
      <c r="Y3" s="9"/>
    </row>
    <row r="4" spans="1:25" ht="14.25" customHeight="1">
      <c r="A4" s="14"/>
      <c r="B4" s="18"/>
      <c r="C4" s="17"/>
      <c r="D4" s="16"/>
      <c r="E4" s="16"/>
      <c r="F4" s="85" t="s">
        <v>57</v>
      </c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3"/>
      <c r="X4" s="15"/>
      <c r="Y4" s="9"/>
    </row>
    <row r="5" spans="1:25">
      <c r="A5" s="14"/>
      <c r="B5" s="18"/>
      <c r="C5" s="17"/>
      <c r="D5" s="16"/>
      <c r="E5" s="16"/>
      <c r="F5" s="85" t="s">
        <v>56</v>
      </c>
      <c r="I5" s="16"/>
      <c r="J5" s="16"/>
      <c r="K5" s="16"/>
      <c r="L5" s="16"/>
      <c r="M5" s="16"/>
      <c r="N5" s="16"/>
      <c r="O5" s="16"/>
      <c r="P5" s="16"/>
      <c r="Q5" s="85" t="s">
        <v>55</v>
      </c>
      <c r="R5" s="85"/>
      <c r="T5" s="85"/>
      <c r="U5" s="16"/>
      <c r="V5" s="16"/>
      <c r="W5" s="84" t="s">
        <v>54</v>
      </c>
      <c r="X5" s="15"/>
      <c r="Y5" s="9"/>
    </row>
    <row r="6" spans="1:25">
      <c r="A6" s="14"/>
      <c r="B6" s="18"/>
      <c r="C6" s="17"/>
      <c r="D6" s="16"/>
      <c r="E6" s="16"/>
      <c r="F6" s="85"/>
      <c r="I6" s="16"/>
      <c r="J6" s="16"/>
      <c r="K6" s="16"/>
      <c r="L6" s="16"/>
      <c r="M6" s="16"/>
      <c r="N6" s="16"/>
      <c r="O6" s="16"/>
      <c r="Q6" s="16"/>
      <c r="R6" s="16"/>
      <c r="T6" s="85"/>
      <c r="U6" s="16"/>
      <c r="V6" s="16"/>
      <c r="W6" s="87" t="s">
        <v>53</v>
      </c>
      <c r="X6" s="15"/>
      <c r="Y6" s="9"/>
    </row>
    <row r="7" spans="1:25">
      <c r="A7" s="14"/>
      <c r="B7" s="18"/>
      <c r="C7" s="17"/>
      <c r="D7" s="16"/>
      <c r="E7" s="16"/>
      <c r="F7" s="85" t="s">
        <v>52</v>
      </c>
      <c r="I7" s="16"/>
      <c r="J7" s="16"/>
      <c r="K7" s="16"/>
      <c r="L7" s="16"/>
      <c r="M7" s="16"/>
      <c r="N7" s="16"/>
      <c r="O7" s="16"/>
      <c r="P7" s="16"/>
      <c r="T7" s="85"/>
      <c r="U7" s="16"/>
      <c r="V7" s="16"/>
      <c r="W7" s="84" t="s">
        <v>51</v>
      </c>
      <c r="X7" s="15"/>
      <c r="Y7" s="9"/>
    </row>
    <row r="8" spans="1:25" ht="12" customHeight="1">
      <c r="A8" s="14"/>
      <c r="B8" s="18"/>
      <c r="C8" s="17"/>
      <c r="D8" s="16"/>
      <c r="E8" s="16"/>
      <c r="F8" s="85" t="s">
        <v>50</v>
      </c>
      <c r="I8" s="16"/>
      <c r="J8" s="16"/>
      <c r="K8" s="16"/>
      <c r="L8" s="16"/>
      <c r="M8" s="16"/>
      <c r="N8" s="16"/>
      <c r="O8" s="16"/>
      <c r="P8" s="16"/>
      <c r="Q8" s="16"/>
      <c r="R8" s="16"/>
      <c r="T8" s="85"/>
      <c r="U8" s="16"/>
      <c r="V8" s="16"/>
      <c r="W8" s="84" t="s">
        <v>49</v>
      </c>
      <c r="X8" s="15"/>
      <c r="Y8" s="9"/>
    </row>
    <row r="9" spans="1:25">
      <c r="A9" s="86"/>
      <c r="B9" s="18"/>
      <c r="C9" s="17"/>
      <c r="D9" s="16"/>
      <c r="E9" s="16"/>
      <c r="F9" s="85"/>
      <c r="I9" s="16"/>
      <c r="J9" s="16"/>
      <c r="K9" s="16"/>
      <c r="L9" s="16"/>
      <c r="M9" s="16"/>
      <c r="N9" s="16"/>
      <c r="O9" s="16"/>
      <c r="P9" s="16"/>
      <c r="Q9" s="16"/>
      <c r="R9" s="16"/>
      <c r="T9" s="85"/>
      <c r="U9" s="16"/>
      <c r="V9" s="16"/>
      <c r="W9" s="84"/>
      <c r="X9" s="15"/>
      <c r="Y9" s="9"/>
    </row>
    <row r="10" spans="1:25" ht="18.75" customHeight="1">
      <c r="A10" s="14"/>
      <c r="B10" s="18"/>
      <c r="C10" s="17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83"/>
      <c r="X10" s="15"/>
      <c r="Y10" s="9"/>
    </row>
    <row r="11" spans="1:25" ht="12">
      <c r="A11" s="14"/>
      <c r="B11" s="18"/>
      <c r="D11" s="77" t="s">
        <v>48</v>
      </c>
      <c r="E11" s="82" t="s">
        <v>47</v>
      </c>
      <c r="F11" s="82"/>
      <c r="G11" s="82"/>
      <c r="H11" s="82"/>
      <c r="I11" s="82"/>
      <c r="J11" s="82"/>
      <c r="K11" s="16"/>
      <c r="N11" s="77" t="s">
        <v>46</v>
      </c>
      <c r="O11" s="76" t="s">
        <v>45</v>
      </c>
      <c r="P11" s="76"/>
      <c r="Q11" s="76"/>
      <c r="R11" s="76"/>
      <c r="S11" s="76"/>
      <c r="T11" s="76"/>
      <c r="U11" s="16"/>
      <c r="V11" s="16"/>
      <c r="W11" s="16"/>
      <c r="X11" s="15"/>
      <c r="Y11" s="9"/>
    </row>
    <row r="12" spans="1:25">
      <c r="A12" s="14"/>
      <c r="B12" s="18"/>
      <c r="D12" s="17"/>
      <c r="E12" s="16"/>
      <c r="F12" s="16"/>
      <c r="G12" s="16"/>
      <c r="H12" s="16"/>
      <c r="I12" s="16"/>
      <c r="J12" s="16"/>
      <c r="K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5"/>
      <c r="Y12" s="9"/>
    </row>
    <row r="13" spans="1:25" ht="12">
      <c r="A13" s="14"/>
      <c r="B13" s="18"/>
      <c r="D13" s="77" t="s">
        <v>44</v>
      </c>
      <c r="E13" s="78" t="s">
        <v>43</v>
      </c>
      <c r="F13" s="78"/>
      <c r="G13" s="78"/>
      <c r="H13" s="78"/>
      <c r="I13" s="78"/>
      <c r="J13" s="78"/>
      <c r="K13" s="16"/>
      <c r="N13" s="77" t="s">
        <v>42</v>
      </c>
      <c r="O13" s="76" t="s">
        <v>41</v>
      </c>
      <c r="P13" s="76"/>
      <c r="Q13" s="76"/>
      <c r="R13" s="76"/>
      <c r="S13" s="76"/>
      <c r="T13" s="76"/>
      <c r="U13" s="16"/>
      <c r="V13" s="16"/>
      <c r="W13" s="16"/>
      <c r="X13" s="15"/>
      <c r="Y13" s="9"/>
    </row>
    <row r="14" spans="1:25" ht="12.75">
      <c r="A14" s="14"/>
      <c r="B14" s="18"/>
      <c r="D14" s="80"/>
      <c r="E14" s="81"/>
      <c r="F14" s="81"/>
      <c r="G14" s="81"/>
      <c r="H14" s="81"/>
      <c r="I14" s="81"/>
      <c r="J14" s="81"/>
      <c r="K14" s="16"/>
      <c r="N14" s="80"/>
      <c r="O14" s="79"/>
      <c r="P14" s="79"/>
      <c r="Q14" s="79"/>
      <c r="R14" s="79"/>
      <c r="S14" s="79"/>
      <c r="T14" s="79"/>
      <c r="U14" s="16"/>
      <c r="V14" s="16"/>
      <c r="W14" s="16"/>
      <c r="X14" s="15"/>
      <c r="Y14" s="9"/>
    </row>
    <row r="15" spans="1:25" ht="12.75" customHeight="1">
      <c r="A15" s="14"/>
      <c r="B15" s="18"/>
      <c r="D15" s="77" t="s">
        <v>40</v>
      </c>
      <c r="E15" s="78">
        <v>41163</v>
      </c>
      <c r="F15" s="78"/>
      <c r="G15" s="78"/>
      <c r="H15" s="78"/>
      <c r="I15" s="78"/>
      <c r="J15" s="78"/>
      <c r="N15" s="77" t="s">
        <v>39</v>
      </c>
      <c r="O15" s="76" t="s">
        <v>38</v>
      </c>
      <c r="P15" s="76"/>
      <c r="Q15" s="76"/>
      <c r="R15" s="76"/>
      <c r="S15" s="76"/>
      <c r="T15" s="76"/>
      <c r="X15" s="15"/>
      <c r="Y15" s="9"/>
    </row>
    <row r="16" spans="1:25" ht="22.5" customHeight="1">
      <c r="A16" s="14"/>
      <c r="B16" s="18"/>
      <c r="X16" s="15"/>
      <c r="Y16" s="9"/>
    </row>
    <row r="17" spans="1:25" ht="11.25" customHeight="1">
      <c r="A17" s="14"/>
      <c r="B17" s="18"/>
      <c r="C17" s="17"/>
      <c r="D17" s="61" t="s">
        <v>26</v>
      </c>
      <c r="E17" s="63"/>
      <c r="F17" s="62"/>
      <c r="G17" s="68" t="s">
        <v>25</v>
      </c>
      <c r="H17" s="68"/>
      <c r="I17" s="61" t="s">
        <v>24</v>
      </c>
      <c r="J17" s="63"/>
      <c r="K17" s="62"/>
      <c r="L17" s="68" t="s">
        <v>23</v>
      </c>
      <c r="M17" s="68"/>
      <c r="N17" s="61" t="s">
        <v>22</v>
      </c>
      <c r="O17" s="63"/>
      <c r="P17" s="62"/>
      <c r="Q17" s="67" t="s">
        <v>21</v>
      </c>
      <c r="R17" s="66"/>
      <c r="S17" s="61" t="s">
        <v>20</v>
      </c>
      <c r="T17" s="63"/>
      <c r="U17" s="62"/>
      <c r="V17" s="67" t="s">
        <v>19</v>
      </c>
      <c r="W17" s="66"/>
      <c r="X17" s="15"/>
      <c r="Y17" s="9"/>
    </row>
    <row r="18" spans="1:25" s="69" customFormat="1" ht="11.25" customHeight="1">
      <c r="A18" s="74"/>
      <c r="B18" s="73"/>
      <c r="C18" s="55" t="s">
        <v>36</v>
      </c>
      <c r="D18" s="55" t="s">
        <v>12</v>
      </c>
      <c r="E18" s="55" t="s">
        <v>11</v>
      </c>
      <c r="F18" s="55" t="s">
        <v>10</v>
      </c>
      <c r="G18" s="65" t="s">
        <v>37</v>
      </c>
      <c r="H18" s="65" t="s">
        <v>18</v>
      </c>
      <c r="I18" s="55" t="s">
        <v>12</v>
      </c>
      <c r="J18" s="55" t="s">
        <v>11</v>
      </c>
      <c r="K18" s="55" t="s">
        <v>10</v>
      </c>
      <c r="L18" s="65" t="s">
        <v>37</v>
      </c>
      <c r="M18" s="65" t="s">
        <v>18</v>
      </c>
      <c r="N18" s="55" t="s">
        <v>12</v>
      </c>
      <c r="O18" s="55" t="s">
        <v>11</v>
      </c>
      <c r="P18" s="55" t="s">
        <v>10</v>
      </c>
      <c r="Q18" s="64" t="s">
        <v>37</v>
      </c>
      <c r="R18" s="64" t="s">
        <v>18</v>
      </c>
      <c r="S18" s="55" t="s">
        <v>12</v>
      </c>
      <c r="T18" s="55" t="s">
        <v>11</v>
      </c>
      <c r="U18" s="55" t="s">
        <v>10</v>
      </c>
      <c r="V18" s="64" t="s">
        <v>37</v>
      </c>
      <c r="W18" s="64" t="s">
        <v>18</v>
      </c>
      <c r="X18" s="71"/>
      <c r="Y18" s="70"/>
    </row>
    <row r="19" spans="1:25" s="69" customFormat="1">
      <c r="A19" s="74"/>
      <c r="B19" s="73"/>
      <c r="C19" s="55" t="s">
        <v>35</v>
      </c>
      <c r="D19" s="58">
        <v>31</v>
      </c>
      <c r="E19" s="58">
        <v>111</v>
      </c>
      <c r="F19" s="58">
        <v>1</v>
      </c>
      <c r="G19" s="58">
        <v>6</v>
      </c>
      <c r="H19" s="58">
        <v>0</v>
      </c>
      <c r="I19" s="58">
        <v>35</v>
      </c>
      <c r="J19" s="58">
        <v>142</v>
      </c>
      <c r="K19" s="58">
        <v>33</v>
      </c>
      <c r="L19" s="58">
        <v>8</v>
      </c>
      <c r="M19" s="58">
        <v>0</v>
      </c>
      <c r="N19" s="58">
        <v>20</v>
      </c>
      <c r="O19" s="75">
        <v>47</v>
      </c>
      <c r="P19" s="75">
        <v>9</v>
      </c>
      <c r="Q19" s="75">
        <v>10</v>
      </c>
      <c r="R19" s="58">
        <v>0</v>
      </c>
      <c r="S19" s="75">
        <v>5</v>
      </c>
      <c r="T19" s="75">
        <v>64</v>
      </c>
      <c r="U19" s="58">
        <v>33</v>
      </c>
      <c r="V19" s="58">
        <v>14</v>
      </c>
      <c r="W19" s="58">
        <v>0</v>
      </c>
      <c r="X19" s="71"/>
      <c r="Y19" s="70"/>
    </row>
    <row r="20" spans="1:25">
      <c r="A20" s="14"/>
      <c r="B20" s="18"/>
      <c r="C20" s="55" t="s">
        <v>34</v>
      </c>
      <c r="D20" s="58">
        <v>12</v>
      </c>
      <c r="E20" s="58">
        <v>99</v>
      </c>
      <c r="F20" s="58">
        <v>0</v>
      </c>
      <c r="G20" s="58">
        <v>2</v>
      </c>
      <c r="H20" s="58">
        <v>0</v>
      </c>
      <c r="I20" s="58">
        <v>33</v>
      </c>
      <c r="J20" s="58">
        <v>127</v>
      </c>
      <c r="K20" s="58">
        <v>31</v>
      </c>
      <c r="L20" s="58">
        <v>3</v>
      </c>
      <c r="M20" s="58">
        <v>0</v>
      </c>
      <c r="N20" s="58">
        <v>19</v>
      </c>
      <c r="O20" s="75">
        <v>52</v>
      </c>
      <c r="P20" s="75">
        <v>17</v>
      </c>
      <c r="Q20" s="75">
        <v>6</v>
      </c>
      <c r="R20" s="58">
        <v>0</v>
      </c>
      <c r="S20" s="75">
        <v>3</v>
      </c>
      <c r="T20" s="75">
        <v>58</v>
      </c>
      <c r="U20" s="58">
        <v>50</v>
      </c>
      <c r="V20" s="58">
        <v>4</v>
      </c>
      <c r="W20" s="58">
        <v>0</v>
      </c>
      <c r="X20" s="15"/>
      <c r="Y20" s="9"/>
    </row>
    <row r="21" spans="1:25">
      <c r="A21" s="14"/>
      <c r="B21" s="18"/>
      <c r="C21" s="55" t="s">
        <v>33</v>
      </c>
      <c r="D21" s="58">
        <v>29</v>
      </c>
      <c r="E21" s="58">
        <v>104</v>
      </c>
      <c r="F21" s="58">
        <v>6</v>
      </c>
      <c r="G21" s="58">
        <v>8</v>
      </c>
      <c r="H21" s="58">
        <v>0</v>
      </c>
      <c r="I21" s="58">
        <v>28</v>
      </c>
      <c r="J21" s="58">
        <v>125</v>
      </c>
      <c r="K21" s="58">
        <v>22</v>
      </c>
      <c r="L21" s="58">
        <v>0</v>
      </c>
      <c r="M21" s="58">
        <v>0</v>
      </c>
      <c r="N21" s="58">
        <v>18</v>
      </c>
      <c r="O21" s="75">
        <v>50</v>
      </c>
      <c r="P21" s="75">
        <v>10</v>
      </c>
      <c r="Q21" s="75">
        <v>20</v>
      </c>
      <c r="R21" s="58">
        <v>0</v>
      </c>
      <c r="S21" s="75">
        <v>7</v>
      </c>
      <c r="T21" s="75">
        <v>77</v>
      </c>
      <c r="U21" s="58">
        <v>55</v>
      </c>
      <c r="V21" s="58">
        <v>1</v>
      </c>
      <c r="W21" s="58">
        <v>0</v>
      </c>
      <c r="X21" s="15"/>
      <c r="Y21" s="9"/>
    </row>
    <row r="22" spans="1:25">
      <c r="A22" s="14"/>
      <c r="B22" s="18"/>
      <c r="C22" s="55" t="s">
        <v>32</v>
      </c>
      <c r="D22" s="58">
        <v>34</v>
      </c>
      <c r="E22" s="58">
        <v>104</v>
      </c>
      <c r="F22" s="58">
        <v>0</v>
      </c>
      <c r="G22" s="58">
        <v>5</v>
      </c>
      <c r="H22" s="58">
        <v>0</v>
      </c>
      <c r="I22" s="58">
        <v>36</v>
      </c>
      <c r="J22" s="58">
        <v>139</v>
      </c>
      <c r="K22" s="58">
        <v>14</v>
      </c>
      <c r="L22" s="58">
        <v>2</v>
      </c>
      <c r="M22" s="58">
        <v>0</v>
      </c>
      <c r="N22" s="58">
        <v>12</v>
      </c>
      <c r="O22" s="75">
        <v>49</v>
      </c>
      <c r="P22" s="75">
        <v>21</v>
      </c>
      <c r="Q22" s="75">
        <v>11</v>
      </c>
      <c r="R22" s="58">
        <v>0</v>
      </c>
      <c r="S22" s="75">
        <v>1</v>
      </c>
      <c r="T22" s="75">
        <v>71</v>
      </c>
      <c r="U22" s="58">
        <v>54</v>
      </c>
      <c r="V22" s="58">
        <v>7</v>
      </c>
      <c r="W22" s="58">
        <v>0</v>
      </c>
      <c r="X22" s="15"/>
      <c r="Y22" s="9"/>
    </row>
    <row r="23" spans="1:25">
      <c r="A23" s="14"/>
      <c r="B23" s="18"/>
      <c r="C23" s="55" t="s">
        <v>31</v>
      </c>
      <c r="D23" s="58">
        <v>29</v>
      </c>
      <c r="E23" s="58">
        <v>142</v>
      </c>
      <c r="F23" s="58">
        <v>1</v>
      </c>
      <c r="G23" s="58">
        <v>2</v>
      </c>
      <c r="H23" s="58">
        <v>0</v>
      </c>
      <c r="I23" s="58">
        <v>32</v>
      </c>
      <c r="J23" s="58">
        <v>145</v>
      </c>
      <c r="K23" s="58">
        <v>26</v>
      </c>
      <c r="L23" s="58">
        <v>2</v>
      </c>
      <c r="M23" s="58">
        <v>0</v>
      </c>
      <c r="N23" s="58">
        <v>21</v>
      </c>
      <c r="O23" s="75">
        <v>74</v>
      </c>
      <c r="P23" s="75">
        <v>19</v>
      </c>
      <c r="Q23" s="75">
        <v>19</v>
      </c>
      <c r="R23" s="58">
        <v>0</v>
      </c>
      <c r="S23" s="75">
        <v>10</v>
      </c>
      <c r="T23" s="75">
        <v>54</v>
      </c>
      <c r="U23" s="58">
        <v>60</v>
      </c>
      <c r="V23" s="58">
        <v>2</v>
      </c>
      <c r="W23" s="58">
        <v>0</v>
      </c>
      <c r="X23" s="15"/>
      <c r="Y23" s="9"/>
    </row>
    <row r="24" spans="1:25">
      <c r="A24" s="14"/>
      <c r="B24" s="18"/>
      <c r="C24" s="55" t="s">
        <v>30</v>
      </c>
      <c r="D24" s="58">
        <v>39</v>
      </c>
      <c r="E24" s="58">
        <v>166</v>
      </c>
      <c r="F24" s="58">
        <v>4</v>
      </c>
      <c r="G24" s="58">
        <v>3</v>
      </c>
      <c r="H24" s="58">
        <v>0</v>
      </c>
      <c r="I24" s="58">
        <v>39</v>
      </c>
      <c r="J24" s="58">
        <v>124</v>
      </c>
      <c r="K24" s="58">
        <v>23</v>
      </c>
      <c r="L24" s="58">
        <v>3</v>
      </c>
      <c r="M24" s="58">
        <v>0</v>
      </c>
      <c r="N24" s="58">
        <v>26</v>
      </c>
      <c r="O24" s="75">
        <v>65</v>
      </c>
      <c r="P24" s="75">
        <v>13</v>
      </c>
      <c r="Q24" s="75">
        <v>6</v>
      </c>
      <c r="R24" s="58">
        <v>0</v>
      </c>
      <c r="S24" s="75">
        <v>9</v>
      </c>
      <c r="T24" s="75">
        <v>65</v>
      </c>
      <c r="U24" s="58">
        <v>57</v>
      </c>
      <c r="V24" s="58">
        <v>5</v>
      </c>
      <c r="W24" s="58">
        <v>0</v>
      </c>
      <c r="X24" s="15"/>
      <c r="Y24" s="9"/>
    </row>
    <row r="25" spans="1:25">
      <c r="A25" s="14"/>
      <c r="B25" s="18"/>
      <c r="C25" s="55" t="s">
        <v>29</v>
      </c>
      <c r="D25" s="58">
        <v>24</v>
      </c>
      <c r="E25" s="58">
        <v>120</v>
      </c>
      <c r="F25" s="58">
        <v>5</v>
      </c>
      <c r="G25" s="58">
        <v>1</v>
      </c>
      <c r="H25" s="58">
        <v>0</v>
      </c>
      <c r="I25" s="58">
        <v>41</v>
      </c>
      <c r="J25" s="58">
        <v>146</v>
      </c>
      <c r="K25" s="58">
        <v>21</v>
      </c>
      <c r="L25" s="58">
        <v>5</v>
      </c>
      <c r="M25" s="58">
        <v>0</v>
      </c>
      <c r="N25" s="58">
        <v>27</v>
      </c>
      <c r="O25" s="75">
        <v>59</v>
      </c>
      <c r="P25" s="75">
        <v>17</v>
      </c>
      <c r="Q25" s="75">
        <v>17</v>
      </c>
      <c r="R25" s="58">
        <v>0</v>
      </c>
      <c r="S25" s="75">
        <v>0</v>
      </c>
      <c r="T25" s="75">
        <v>67</v>
      </c>
      <c r="U25" s="58">
        <v>75</v>
      </c>
      <c r="V25" s="58">
        <v>7</v>
      </c>
      <c r="W25" s="58">
        <v>0</v>
      </c>
      <c r="X25" s="15"/>
      <c r="Y25" s="9"/>
    </row>
    <row r="26" spans="1:25">
      <c r="A26" s="14"/>
      <c r="B26" s="18"/>
      <c r="C26" s="55" t="s">
        <v>28</v>
      </c>
      <c r="D26" s="58">
        <v>18</v>
      </c>
      <c r="E26" s="58">
        <v>111</v>
      </c>
      <c r="F26" s="58">
        <v>3</v>
      </c>
      <c r="G26" s="58">
        <v>5</v>
      </c>
      <c r="H26" s="58">
        <v>0</v>
      </c>
      <c r="I26" s="58">
        <v>50</v>
      </c>
      <c r="J26" s="58">
        <v>127</v>
      </c>
      <c r="K26" s="58">
        <v>26</v>
      </c>
      <c r="L26" s="58">
        <v>2</v>
      </c>
      <c r="M26" s="58">
        <v>0</v>
      </c>
      <c r="N26" s="58">
        <v>17</v>
      </c>
      <c r="O26" s="75">
        <v>64</v>
      </c>
      <c r="P26" s="75">
        <v>25</v>
      </c>
      <c r="Q26" s="75">
        <v>12</v>
      </c>
      <c r="R26" s="58">
        <v>0</v>
      </c>
      <c r="S26" s="75">
        <v>9</v>
      </c>
      <c r="T26" s="75">
        <v>54</v>
      </c>
      <c r="U26" s="58">
        <v>55</v>
      </c>
      <c r="V26" s="58">
        <v>5</v>
      </c>
      <c r="W26" s="58">
        <v>0</v>
      </c>
      <c r="X26" s="15"/>
      <c r="Y26" s="9"/>
    </row>
    <row r="27" spans="1:25">
      <c r="A27" s="14"/>
      <c r="B27" s="18"/>
      <c r="C27" s="55" t="s">
        <v>27</v>
      </c>
      <c r="D27" s="72">
        <v>216</v>
      </c>
      <c r="E27" s="72">
        <v>957</v>
      </c>
      <c r="F27" s="72">
        <v>20</v>
      </c>
      <c r="G27" s="72">
        <v>32</v>
      </c>
      <c r="H27" s="72">
        <v>0</v>
      </c>
      <c r="I27" s="72">
        <v>294</v>
      </c>
      <c r="J27" s="72">
        <v>1075</v>
      </c>
      <c r="K27" s="72">
        <v>196</v>
      </c>
      <c r="L27" s="72">
        <v>25</v>
      </c>
      <c r="M27" s="72">
        <v>0</v>
      </c>
      <c r="N27" s="72">
        <v>160</v>
      </c>
      <c r="O27" s="72">
        <v>460</v>
      </c>
      <c r="P27" s="72">
        <v>131</v>
      </c>
      <c r="Q27" s="72">
        <v>101</v>
      </c>
      <c r="R27" s="72">
        <v>0</v>
      </c>
      <c r="S27" s="72">
        <v>44</v>
      </c>
      <c r="T27" s="72">
        <v>510</v>
      </c>
      <c r="U27" s="72">
        <v>439</v>
      </c>
      <c r="V27" s="72">
        <v>45</v>
      </c>
      <c r="W27" s="72">
        <v>0</v>
      </c>
      <c r="X27" s="15"/>
      <c r="Y27" s="9"/>
    </row>
    <row r="28" spans="1:25">
      <c r="A28" s="14"/>
      <c r="B28" s="18"/>
      <c r="C28" s="17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5"/>
      <c r="Y28" s="9"/>
    </row>
    <row r="29" spans="1:25" ht="12.75">
      <c r="A29" s="14"/>
      <c r="B29" s="18"/>
      <c r="C29" s="17"/>
      <c r="D29" s="61" t="s">
        <v>17</v>
      </c>
      <c r="E29" s="63"/>
      <c r="F29" s="63"/>
      <c r="G29" s="63"/>
      <c r="H29" s="62"/>
      <c r="I29" s="61" t="s">
        <v>16</v>
      </c>
      <c r="J29" s="63"/>
      <c r="K29" s="63"/>
      <c r="L29" s="63"/>
      <c r="M29" s="62"/>
      <c r="N29" s="61" t="s">
        <v>15</v>
      </c>
      <c r="O29" s="63"/>
      <c r="P29" s="63"/>
      <c r="Q29" s="63"/>
      <c r="R29" s="62"/>
      <c r="S29" s="61" t="s">
        <v>14</v>
      </c>
      <c r="T29" s="60"/>
      <c r="U29" s="60"/>
      <c r="V29" s="60"/>
      <c r="W29" s="59"/>
      <c r="X29" s="15"/>
      <c r="Y29" s="9"/>
    </row>
    <row r="30" spans="1:25">
      <c r="A30" s="14"/>
      <c r="B30" s="18"/>
      <c r="C30" s="55" t="s">
        <v>36</v>
      </c>
      <c r="D30" s="55" t="s">
        <v>12</v>
      </c>
      <c r="E30" s="55" t="s">
        <v>11</v>
      </c>
      <c r="F30" s="55" t="s">
        <v>10</v>
      </c>
      <c r="G30" s="55" t="s">
        <v>9</v>
      </c>
      <c r="H30" s="55" t="s">
        <v>8</v>
      </c>
      <c r="I30" s="55" t="s">
        <v>12</v>
      </c>
      <c r="J30" s="55" t="s">
        <v>11</v>
      </c>
      <c r="K30" s="55" t="s">
        <v>10</v>
      </c>
      <c r="L30" s="55" t="s">
        <v>9</v>
      </c>
      <c r="M30" s="55" t="s">
        <v>8</v>
      </c>
      <c r="N30" s="55" t="s">
        <v>12</v>
      </c>
      <c r="O30" s="55" t="s">
        <v>11</v>
      </c>
      <c r="P30" s="55" t="s">
        <v>10</v>
      </c>
      <c r="Q30" s="55" t="s">
        <v>9</v>
      </c>
      <c r="R30" s="55" t="s">
        <v>8</v>
      </c>
      <c r="S30" s="55" t="s">
        <v>12</v>
      </c>
      <c r="T30" s="55" t="s">
        <v>11</v>
      </c>
      <c r="U30" s="55" t="s">
        <v>10</v>
      </c>
      <c r="V30" s="55" t="s">
        <v>9</v>
      </c>
      <c r="W30" s="55" t="s">
        <v>8</v>
      </c>
      <c r="X30" s="71"/>
      <c r="Y30" s="70"/>
    </row>
    <row r="31" spans="1:25">
      <c r="A31" s="14"/>
      <c r="B31" s="18"/>
      <c r="C31" s="55" t="s">
        <v>35</v>
      </c>
      <c r="D31" s="58">
        <v>0</v>
      </c>
      <c r="E31" s="58">
        <v>3</v>
      </c>
      <c r="F31" s="58">
        <v>0</v>
      </c>
      <c r="G31" s="58">
        <v>0</v>
      </c>
      <c r="H31" s="58">
        <v>0</v>
      </c>
      <c r="I31" s="58">
        <v>1</v>
      </c>
      <c r="J31" s="58">
        <v>5</v>
      </c>
      <c r="K31" s="58">
        <v>0</v>
      </c>
      <c r="L31" s="58">
        <v>0</v>
      </c>
      <c r="M31" s="58">
        <v>0</v>
      </c>
      <c r="N31" s="58">
        <v>1</v>
      </c>
      <c r="O31" s="75">
        <v>4</v>
      </c>
      <c r="P31" s="58">
        <v>0</v>
      </c>
      <c r="Q31" s="58">
        <v>0</v>
      </c>
      <c r="R31" s="58">
        <v>0</v>
      </c>
      <c r="S31" s="58">
        <v>0</v>
      </c>
      <c r="T31" s="75">
        <v>2</v>
      </c>
      <c r="U31" s="58">
        <v>4</v>
      </c>
      <c r="V31" s="58">
        <v>0</v>
      </c>
      <c r="W31" s="58">
        <v>0</v>
      </c>
      <c r="X31" s="71"/>
      <c r="Y31" s="70"/>
    </row>
    <row r="32" spans="1:25">
      <c r="A32" s="14"/>
      <c r="B32" s="18"/>
      <c r="C32" s="55" t="s">
        <v>34</v>
      </c>
      <c r="D32" s="58">
        <v>2</v>
      </c>
      <c r="E32" s="58">
        <v>9</v>
      </c>
      <c r="F32" s="58">
        <v>0</v>
      </c>
      <c r="G32" s="58">
        <v>2</v>
      </c>
      <c r="H32" s="58">
        <v>0</v>
      </c>
      <c r="I32" s="58">
        <v>2</v>
      </c>
      <c r="J32" s="58">
        <v>11</v>
      </c>
      <c r="K32" s="58">
        <v>0</v>
      </c>
      <c r="L32" s="58">
        <v>0</v>
      </c>
      <c r="M32" s="58">
        <v>0</v>
      </c>
      <c r="N32" s="58">
        <v>0</v>
      </c>
      <c r="O32" s="75">
        <v>2</v>
      </c>
      <c r="P32" s="58">
        <v>1</v>
      </c>
      <c r="Q32" s="58">
        <v>0</v>
      </c>
      <c r="R32" s="58">
        <v>0</v>
      </c>
      <c r="S32" s="58">
        <v>2</v>
      </c>
      <c r="T32" s="75">
        <v>9</v>
      </c>
      <c r="U32" s="58">
        <v>3</v>
      </c>
      <c r="V32" s="58">
        <v>0</v>
      </c>
      <c r="W32" s="58">
        <v>0</v>
      </c>
      <c r="X32" s="15"/>
      <c r="Y32" s="9"/>
    </row>
    <row r="33" spans="1:25">
      <c r="A33" s="14"/>
      <c r="B33" s="18"/>
      <c r="C33" s="55" t="s">
        <v>33</v>
      </c>
      <c r="D33" s="58">
        <v>0</v>
      </c>
      <c r="E33" s="58">
        <v>11</v>
      </c>
      <c r="F33" s="58">
        <v>0</v>
      </c>
      <c r="G33" s="58">
        <v>0</v>
      </c>
      <c r="H33" s="58">
        <v>0</v>
      </c>
      <c r="I33" s="58">
        <v>2</v>
      </c>
      <c r="J33" s="58">
        <v>10</v>
      </c>
      <c r="K33" s="58">
        <v>0</v>
      </c>
      <c r="L33" s="58">
        <v>1</v>
      </c>
      <c r="M33" s="58">
        <v>0</v>
      </c>
      <c r="N33" s="58">
        <v>0</v>
      </c>
      <c r="O33" s="75">
        <v>1</v>
      </c>
      <c r="P33" s="58">
        <v>3</v>
      </c>
      <c r="Q33" s="58">
        <v>0</v>
      </c>
      <c r="R33" s="58">
        <v>0</v>
      </c>
      <c r="S33" s="58">
        <v>2</v>
      </c>
      <c r="T33" s="75">
        <v>4</v>
      </c>
      <c r="U33" s="58">
        <v>5</v>
      </c>
      <c r="V33" s="58">
        <v>0</v>
      </c>
      <c r="W33" s="58">
        <v>0</v>
      </c>
      <c r="X33" s="15"/>
      <c r="Y33" s="9"/>
    </row>
    <row r="34" spans="1:25">
      <c r="A34" s="14"/>
      <c r="B34" s="18"/>
      <c r="C34" s="55" t="s">
        <v>32</v>
      </c>
      <c r="D34" s="58">
        <v>0</v>
      </c>
      <c r="E34" s="58">
        <v>15</v>
      </c>
      <c r="F34" s="58">
        <v>0</v>
      </c>
      <c r="G34" s="58">
        <v>2</v>
      </c>
      <c r="H34" s="58">
        <v>2</v>
      </c>
      <c r="I34" s="58">
        <v>3</v>
      </c>
      <c r="J34" s="58">
        <v>12</v>
      </c>
      <c r="K34" s="58">
        <v>1</v>
      </c>
      <c r="L34" s="58">
        <v>3</v>
      </c>
      <c r="M34" s="58">
        <v>0</v>
      </c>
      <c r="N34" s="58">
        <v>0</v>
      </c>
      <c r="O34" s="75">
        <v>5</v>
      </c>
      <c r="P34" s="58">
        <v>0</v>
      </c>
      <c r="Q34" s="58">
        <v>0</v>
      </c>
      <c r="R34" s="58">
        <v>0</v>
      </c>
      <c r="S34" s="58">
        <v>4</v>
      </c>
      <c r="T34" s="75">
        <v>4</v>
      </c>
      <c r="U34" s="58">
        <v>5</v>
      </c>
      <c r="V34" s="58">
        <v>0</v>
      </c>
      <c r="W34" s="58">
        <v>0</v>
      </c>
      <c r="X34" s="15"/>
      <c r="Y34" s="9"/>
    </row>
    <row r="35" spans="1:25">
      <c r="A35" s="14"/>
      <c r="B35" s="18"/>
      <c r="C35" s="55" t="s">
        <v>31</v>
      </c>
      <c r="D35" s="58">
        <v>0</v>
      </c>
      <c r="E35" s="58">
        <v>13</v>
      </c>
      <c r="F35" s="58">
        <v>0</v>
      </c>
      <c r="G35" s="58">
        <v>0</v>
      </c>
      <c r="H35" s="58">
        <v>0</v>
      </c>
      <c r="I35" s="58">
        <v>0</v>
      </c>
      <c r="J35" s="58">
        <v>11</v>
      </c>
      <c r="K35" s="58">
        <v>1</v>
      </c>
      <c r="L35" s="58">
        <v>1</v>
      </c>
      <c r="M35" s="58">
        <v>0</v>
      </c>
      <c r="N35" s="58">
        <v>0</v>
      </c>
      <c r="O35" s="75">
        <v>6</v>
      </c>
      <c r="P35" s="58">
        <v>0</v>
      </c>
      <c r="Q35" s="58">
        <v>1</v>
      </c>
      <c r="R35" s="58">
        <v>0</v>
      </c>
      <c r="S35" s="58">
        <v>1</v>
      </c>
      <c r="T35" s="75">
        <v>7</v>
      </c>
      <c r="U35" s="58">
        <v>8</v>
      </c>
      <c r="V35" s="58">
        <v>0</v>
      </c>
      <c r="W35" s="58">
        <v>0</v>
      </c>
      <c r="X35" s="15"/>
      <c r="Y35" s="9"/>
    </row>
    <row r="36" spans="1:25">
      <c r="A36" s="14"/>
      <c r="B36" s="18"/>
      <c r="C36" s="55" t="s">
        <v>30</v>
      </c>
      <c r="D36" s="58">
        <v>4</v>
      </c>
      <c r="E36" s="58">
        <v>10</v>
      </c>
      <c r="F36" s="58">
        <v>0</v>
      </c>
      <c r="G36" s="58">
        <v>0</v>
      </c>
      <c r="H36" s="58">
        <v>0</v>
      </c>
      <c r="I36" s="58">
        <v>3</v>
      </c>
      <c r="J36" s="58">
        <v>11</v>
      </c>
      <c r="K36" s="58">
        <v>0</v>
      </c>
      <c r="L36" s="58">
        <v>0</v>
      </c>
      <c r="M36" s="58">
        <v>0</v>
      </c>
      <c r="N36" s="58">
        <v>0</v>
      </c>
      <c r="O36" s="75">
        <v>7</v>
      </c>
      <c r="P36" s="58">
        <v>2</v>
      </c>
      <c r="Q36" s="58">
        <v>0</v>
      </c>
      <c r="R36" s="58">
        <v>0</v>
      </c>
      <c r="S36" s="58">
        <v>0</v>
      </c>
      <c r="T36" s="75">
        <v>7</v>
      </c>
      <c r="U36" s="58">
        <v>4</v>
      </c>
      <c r="V36" s="58">
        <v>0</v>
      </c>
      <c r="W36" s="58">
        <v>0</v>
      </c>
      <c r="X36" s="15"/>
      <c r="Y36" s="9"/>
    </row>
    <row r="37" spans="1:25">
      <c r="A37" s="14"/>
      <c r="B37" s="18"/>
      <c r="C37" s="55" t="s">
        <v>29</v>
      </c>
      <c r="D37" s="58">
        <v>0</v>
      </c>
      <c r="E37" s="58">
        <v>20</v>
      </c>
      <c r="F37" s="58">
        <v>0</v>
      </c>
      <c r="G37" s="58">
        <v>3</v>
      </c>
      <c r="H37" s="58">
        <v>2</v>
      </c>
      <c r="I37" s="58">
        <v>8</v>
      </c>
      <c r="J37" s="58">
        <v>15</v>
      </c>
      <c r="K37" s="58">
        <v>0</v>
      </c>
      <c r="L37" s="58">
        <v>0</v>
      </c>
      <c r="M37" s="58">
        <v>0</v>
      </c>
      <c r="N37" s="58">
        <v>0</v>
      </c>
      <c r="O37" s="75">
        <v>8</v>
      </c>
      <c r="P37" s="58">
        <v>2</v>
      </c>
      <c r="Q37" s="58">
        <v>0</v>
      </c>
      <c r="R37" s="58">
        <v>0</v>
      </c>
      <c r="S37" s="58">
        <v>0</v>
      </c>
      <c r="T37" s="75">
        <v>2</v>
      </c>
      <c r="U37" s="58">
        <v>6</v>
      </c>
      <c r="V37" s="58">
        <v>0</v>
      </c>
      <c r="W37" s="58">
        <v>0</v>
      </c>
      <c r="X37" s="15"/>
      <c r="Y37" s="9"/>
    </row>
    <row r="38" spans="1:25">
      <c r="A38" s="14"/>
      <c r="B38" s="18"/>
      <c r="C38" s="55" t="s">
        <v>28</v>
      </c>
      <c r="D38" s="58">
        <v>0</v>
      </c>
      <c r="E38" s="58">
        <v>12</v>
      </c>
      <c r="F38" s="58">
        <v>0</v>
      </c>
      <c r="G38" s="58">
        <v>1</v>
      </c>
      <c r="H38" s="58">
        <v>0</v>
      </c>
      <c r="I38" s="58">
        <v>3</v>
      </c>
      <c r="J38" s="58">
        <v>7</v>
      </c>
      <c r="K38" s="58">
        <v>0</v>
      </c>
      <c r="L38" s="58">
        <v>0</v>
      </c>
      <c r="M38" s="58">
        <v>1</v>
      </c>
      <c r="N38" s="58">
        <v>0</v>
      </c>
      <c r="O38" s="75">
        <v>4</v>
      </c>
      <c r="P38" s="58">
        <v>0</v>
      </c>
      <c r="Q38" s="58">
        <v>0</v>
      </c>
      <c r="R38" s="58">
        <v>0</v>
      </c>
      <c r="S38" s="58">
        <v>0</v>
      </c>
      <c r="T38" s="75">
        <v>5</v>
      </c>
      <c r="U38" s="58">
        <v>6</v>
      </c>
      <c r="V38" s="58">
        <v>1</v>
      </c>
      <c r="W38" s="58">
        <v>0</v>
      </c>
      <c r="X38" s="15"/>
      <c r="Y38" s="9"/>
    </row>
    <row r="39" spans="1:25" s="69" customFormat="1">
      <c r="A39" s="74"/>
      <c r="B39" s="73"/>
      <c r="C39" s="55" t="s">
        <v>27</v>
      </c>
      <c r="D39" s="72">
        <v>6</v>
      </c>
      <c r="E39" s="72">
        <v>93</v>
      </c>
      <c r="F39" s="72">
        <v>0</v>
      </c>
      <c r="G39" s="72">
        <v>8</v>
      </c>
      <c r="H39" s="72">
        <v>4</v>
      </c>
      <c r="I39" s="72">
        <v>22</v>
      </c>
      <c r="J39" s="72">
        <v>82</v>
      </c>
      <c r="K39" s="72">
        <v>2</v>
      </c>
      <c r="L39" s="72">
        <v>5</v>
      </c>
      <c r="M39" s="72">
        <v>1</v>
      </c>
      <c r="N39" s="72">
        <v>1</v>
      </c>
      <c r="O39" s="72">
        <v>37</v>
      </c>
      <c r="P39" s="72">
        <v>8</v>
      </c>
      <c r="Q39" s="72">
        <v>1</v>
      </c>
      <c r="R39" s="72">
        <v>0</v>
      </c>
      <c r="S39" s="72">
        <v>9</v>
      </c>
      <c r="T39" s="72">
        <v>40</v>
      </c>
      <c r="U39" s="72">
        <v>41</v>
      </c>
      <c r="V39" s="72">
        <v>1</v>
      </c>
      <c r="W39" s="72">
        <v>0</v>
      </c>
      <c r="X39" s="71"/>
      <c r="Y39" s="70"/>
    </row>
    <row r="40" spans="1:25">
      <c r="A40" s="14"/>
      <c r="B40" s="18"/>
      <c r="C40" s="17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5"/>
      <c r="Y40" s="9"/>
    </row>
    <row r="41" spans="1:25">
      <c r="A41" s="14"/>
      <c r="B41" s="18"/>
      <c r="C41" s="17"/>
      <c r="D41" s="61" t="s">
        <v>26</v>
      </c>
      <c r="E41" s="63"/>
      <c r="F41" s="62"/>
      <c r="G41" s="68" t="s">
        <v>25</v>
      </c>
      <c r="H41" s="68"/>
      <c r="I41" s="61" t="s">
        <v>24</v>
      </c>
      <c r="J41" s="63"/>
      <c r="K41" s="62"/>
      <c r="L41" s="68" t="s">
        <v>23</v>
      </c>
      <c r="M41" s="68"/>
      <c r="N41" s="61" t="s">
        <v>22</v>
      </c>
      <c r="O41" s="63"/>
      <c r="P41" s="62"/>
      <c r="Q41" s="67" t="s">
        <v>21</v>
      </c>
      <c r="R41" s="66"/>
      <c r="S41" s="61" t="s">
        <v>20</v>
      </c>
      <c r="T41" s="63"/>
      <c r="U41" s="62"/>
      <c r="V41" s="67" t="s">
        <v>19</v>
      </c>
      <c r="W41" s="66"/>
      <c r="X41" s="15"/>
      <c r="Y41" s="9"/>
    </row>
    <row r="42" spans="1:25">
      <c r="A42" s="14"/>
      <c r="B42" s="18"/>
      <c r="C42" s="55" t="s">
        <v>13</v>
      </c>
      <c r="D42" s="55" t="s">
        <v>12</v>
      </c>
      <c r="E42" s="55" t="s">
        <v>11</v>
      </c>
      <c r="F42" s="55" t="s">
        <v>10</v>
      </c>
      <c r="G42" s="65" t="s">
        <v>9</v>
      </c>
      <c r="H42" s="65" t="s">
        <v>18</v>
      </c>
      <c r="I42" s="55" t="s">
        <v>12</v>
      </c>
      <c r="J42" s="55" t="s">
        <v>11</v>
      </c>
      <c r="K42" s="55" t="s">
        <v>10</v>
      </c>
      <c r="L42" s="65" t="s">
        <v>9</v>
      </c>
      <c r="M42" s="65" t="s">
        <v>18</v>
      </c>
      <c r="N42" s="55" t="s">
        <v>12</v>
      </c>
      <c r="O42" s="55" t="s">
        <v>11</v>
      </c>
      <c r="P42" s="55" t="s">
        <v>10</v>
      </c>
      <c r="Q42" s="64" t="s">
        <v>9</v>
      </c>
      <c r="R42" s="64" t="s">
        <v>18</v>
      </c>
      <c r="S42" s="55" t="s">
        <v>12</v>
      </c>
      <c r="T42" s="55" t="s">
        <v>11</v>
      </c>
      <c r="U42" s="55" t="s">
        <v>10</v>
      </c>
      <c r="V42" s="64" t="s">
        <v>9</v>
      </c>
      <c r="W42" s="64" t="s">
        <v>18</v>
      </c>
      <c r="X42" s="15"/>
      <c r="Y42" s="9"/>
    </row>
    <row r="43" spans="1:25" ht="24" customHeight="1">
      <c r="A43" s="14"/>
      <c r="B43" s="18"/>
      <c r="C43" s="55" t="s">
        <v>7</v>
      </c>
      <c r="D43" s="58">
        <v>126</v>
      </c>
      <c r="E43" s="58">
        <v>532</v>
      </c>
      <c r="F43" s="58">
        <v>10</v>
      </c>
      <c r="G43" s="58">
        <v>11</v>
      </c>
      <c r="H43" s="58">
        <v>0</v>
      </c>
      <c r="I43" s="58">
        <v>148</v>
      </c>
      <c r="J43" s="58">
        <v>554</v>
      </c>
      <c r="K43" s="58">
        <v>84</v>
      </c>
      <c r="L43" s="58">
        <v>12</v>
      </c>
      <c r="M43" s="58">
        <v>0</v>
      </c>
      <c r="N43" s="58">
        <v>86</v>
      </c>
      <c r="O43" s="58">
        <v>247</v>
      </c>
      <c r="P43" s="58">
        <v>70</v>
      </c>
      <c r="Q43" s="58">
        <v>53</v>
      </c>
      <c r="R43" s="58">
        <v>0</v>
      </c>
      <c r="S43" s="58">
        <v>20</v>
      </c>
      <c r="T43" s="58">
        <v>257</v>
      </c>
      <c r="U43" s="58">
        <v>246</v>
      </c>
      <c r="V43" s="58">
        <v>21</v>
      </c>
      <c r="W43" s="58">
        <v>0</v>
      </c>
      <c r="X43" s="15"/>
      <c r="Y43" s="9"/>
    </row>
    <row r="44" spans="1:25" ht="12" customHeight="1">
      <c r="A44" s="14"/>
      <c r="B44" s="18"/>
      <c r="C44" s="17"/>
      <c r="D44" s="61" t="s">
        <v>17</v>
      </c>
      <c r="E44" s="63"/>
      <c r="F44" s="63"/>
      <c r="G44" s="63"/>
      <c r="H44" s="62"/>
      <c r="I44" s="61" t="s">
        <v>16</v>
      </c>
      <c r="J44" s="63"/>
      <c r="K44" s="63"/>
      <c r="L44" s="63"/>
      <c r="M44" s="62"/>
      <c r="N44" s="61" t="s">
        <v>15</v>
      </c>
      <c r="O44" s="63"/>
      <c r="P44" s="63"/>
      <c r="Q44" s="63"/>
      <c r="R44" s="62"/>
      <c r="S44" s="61" t="s">
        <v>14</v>
      </c>
      <c r="T44" s="60"/>
      <c r="U44" s="60"/>
      <c r="V44" s="60"/>
      <c r="W44" s="59"/>
      <c r="X44" s="15"/>
      <c r="Y44" s="9"/>
    </row>
    <row r="45" spans="1:25" ht="11.25" customHeight="1">
      <c r="A45" s="14"/>
      <c r="B45" s="18"/>
      <c r="C45" s="55" t="s">
        <v>13</v>
      </c>
      <c r="D45" s="55" t="s">
        <v>12</v>
      </c>
      <c r="E45" s="55" t="s">
        <v>11</v>
      </c>
      <c r="F45" s="55" t="s">
        <v>10</v>
      </c>
      <c r="G45" s="55" t="s">
        <v>9</v>
      </c>
      <c r="H45" s="55" t="s">
        <v>8</v>
      </c>
      <c r="I45" s="55" t="s">
        <v>12</v>
      </c>
      <c r="J45" s="55" t="s">
        <v>11</v>
      </c>
      <c r="K45" s="55" t="s">
        <v>10</v>
      </c>
      <c r="L45" s="55" t="s">
        <v>9</v>
      </c>
      <c r="M45" s="55" t="s">
        <v>8</v>
      </c>
      <c r="N45" s="55" t="s">
        <v>12</v>
      </c>
      <c r="O45" s="55" t="s">
        <v>11</v>
      </c>
      <c r="P45" s="55" t="s">
        <v>10</v>
      </c>
      <c r="Q45" s="55" t="s">
        <v>9</v>
      </c>
      <c r="R45" s="55" t="s">
        <v>8</v>
      </c>
      <c r="S45" s="55" t="s">
        <v>12</v>
      </c>
      <c r="T45" s="55" t="s">
        <v>11</v>
      </c>
      <c r="U45" s="55" t="s">
        <v>10</v>
      </c>
      <c r="V45" s="55" t="s">
        <v>9</v>
      </c>
      <c r="W45" s="55" t="s">
        <v>8</v>
      </c>
      <c r="X45" s="15"/>
      <c r="Y45" s="9"/>
    </row>
    <row r="46" spans="1:25" ht="24" customHeight="1">
      <c r="A46" s="14"/>
      <c r="B46" s="18"/>
      <c r="C46" s="55" t="s">
        <v>7</v>
      </c>
      <c r="D46" s="58">
        <v>4</v>
      </c>
      <c r="E46" s="58">
        <v>58</v>
      </c>
      <c r="F46" s="58">
        <v>0</v>
      </c>
      <c r="G46" s="58">
        <v>5</v>
      </c>
      <c r="H46" s="58">
        <v>4</v>
      </c>
      <c r="I46" s="58">
        <v>14</v>
      </c>
      <c r="J46" s="58">
        <v>49</v>
      </c>
      <c r="K46" s="58">
        <v>2</v>
      </c>
      <c r="L46" s="58">
        <v>4</v>
      </c>
      <c r="M46" s="58">
        <v>0</v>
      </c>
      <c r="N46" s="58">
        <v>0</v>
      </c>
      <c r="O46" s="58">
        <v>26</v>
      </c>
      <c r="P46" s="58">
        <v>4</v>
      </c>
      <c r="Q46" s="58">
        <v>1</v>
      </c>
      <c r="R46" s="58">
        <v>0</v>
      </c>
      <c r="S46" s="58">
        <v>5</v>
      </c>
      <c r="T46" s="58">
        <v>20</v>
      </c>
      <c r="U46" s="58">
        <v>23</v>
      </c>
      <c r="V46" s="58">
        <v>0</v>
      </c>
      <c r="W46" s="58">
        <v>0</v>
      </c>
      <c r="X46" s="15"/>
      <c r="Y46" s="9"/>
    </row>
    <row r="47" spans="1:25" ht="18" customHeight="1">
      <c r="A47" s="14"/>
      <c r="B47" s="18"/>
      <c r="Q47" s="24"/>
      <c r="R47" s="24"/>
      <c r="S47" s="24"/>
      <c r="T47" s="16"/>
      <c r="U47" s="16"/>
      <c r="V47" s="16"/>
      <c r="W47" s="16"/>
      <c r="X47" s="15"/>
      <c r="Y47" s="9"/>
    </row>
    <row r="48" spans="1:25" ht="34.5" customHeight="1" thickBot="1">
      <c r="A48" s="14"/>
      <c r="B48" s="18"/>
      <c r="C48" s="16"/>
      <c r="D48" s="55" t="s">
        <v>6</v>
      </c>
      <c r="E48" s="17"/>
      <c r="I48" s="24"/>
      <c r="J48" s="57" t="s">
        <v>1</v>
      </c>
      <c r="K48" s="57"/>
      <c r="L48" s="57"/>
      <c r="M48" s="57"/>
      <c r="N48" s="57"/>
      <c r="O48" s="56"/>
      <c r="P48" s="24"/>
      <c r="Q48" s="24"/>
      <c r="R48" s="24"/>
      <c r="T48" s="16"/>
      <c r="U48" s="16"/>
      <c r="V48" s="16"/>
      <c r="W48" s="16"/>
      <c r="X48" s="15"/>
      <c r="Y48" s="9"/>
    </row>
    <row r="49" spans="1:25" ht="34.5" customHeight="1" thickBot="1">
      <c r="A49" s="14"/>
      <c r="B49" s="18"/>
      <c r="C49" s="55" t="s">
        <v>5</v>
      </c>
      <c r="D49" s="54">
        <v>0.95396825396825402</v>
      </c>
      <c r="E49" s="52"/>
      <c r="I49" s="24"/>
      <c r="J49" s="25" t="s">
        <v>2</v>
      </c>
      <c r="K49" s="28">
        <v>84</v>
      </c>
      <c r="L49" s="27">
        <v>554</v>
      </c>
      <c r="M49" s="26">
        <v>148</v>
      </c>
      <c r="N49" s="37"/>
      <c r="O49" s="24"/>
      <c r="P49" s="24"/>
      <c r="Q49" s="24"/>
      <c r="S49" s="16"/>
      <c r="T49" s="16"/>
      <c r="U49" s="16"/>
      <c r="V49" s="16"/>
      <c r="W49" s="16"/>
      <c r="X49" s="15"/>
      <c r="Y49" s="9"/>
    </row>
    <row r="50" spans="1:25" ht="34.5" customHeight="1">
      <c r="A50" s="14"/>
      <c r="B50" s="18"/>
      <c r="C50" s="17"/>
      <c r="D50" s="53"/>
      <c r="E50" s="52"/>
      <c r="I50" s="24"/>
      <c r="J50" s="30" t="s">
        <v>3</v>
      </c>
      <c r="K50" s="51">
        <v>2</v>
      </c>
      <c r="L50" s="51">
        <v>49</v>
      </c>
      <c r="M50" s="51">
        <v>14</v>
      </c>
      <c r="N50" s="50"/>
      <c r="O50" s="24"/>
      <c r="P50" s="24"/>
      <c r="Q50" s="24"/>
      <c r="S50" s="16"/>
      <c r="T50" s="16"/>
      <c r="U50" s="16"/>
      <c r="V50" s="16"/>
      <c r="W50" s="16"/>
      <c r="X50" s="15"/>
      <c r="Y50" s="9"/>
    </row>
    <row r="51" spans="1:25" ht="34.5" customHeight="1" thickBot="1">
      <c r="A51" s="14"/>
      <c r="B51" s="18"/>
      <c r="C51" s="17"/>
      <c r="D51" s="24"/>
      <c r="E51" s="24"/>
      <c r="F51" s="33"/>
      <c r="G51" s="25"/>
      <c r="H51" s="25"/>
      <c r="I51" s="25"/>
      <c r="J51" s="24"/>
      <c r="K51" s="24"/>
      <c r="L51" s="24"/>
      <c r="M51" s="24"/>
      <c r="N51" s="24"/>
      <c r="O51" s="24" t="s">
        <v>3</v>
      </c>
      <c r="P51" s="47" t="s">
        <v>2</v>
      </c>
      <c r="Q51" s="47"/>
      <c r="R51" s="47"/>
      <c r="T51" s="16"/>
      <c r="U51" s="16"/>
      <c r="V51" s="16"/>
      <c r="W51" s="16"/>
      <c r="X51" s="15"/>
      <c r="Y51" s="9"/>
    </row>
    <row r="52" spans="1:25" ht="34.5" customHeight="1" thickBot="1">
      <c r="A52" s="14"/>
      <c r="B52" s="18"/>
      <c r="C52" s="17"/>
      <c r="D52" s="25"/>
      <c r="E52" s="30"/>
      <c r="G52" s="49"/>
      <c r="H52" s="46">
        <v>86</v>
      </c>
      <c r="I52" s="41">
        <v>0</v>
      </c>
      <c r="J52" s="48"/>
      <c r="K52" s="47"/>
      <c r="L52" s="47"/>
      <c r="M52" s="24"/>
      <c r="N52" s="24"/>
      <c r="O52" s="39">
        <v>23</v>
      </c>
      <c r="P52" s="46">
        <v>246</v>
      </c>
      <c r="Q52" s="25"/>
      <c r="S52" s="16"/>
      <c r="T52" s="16"/>
      <c r="U52" s="16"/>
      <c r="V52" s="16"/>
      <c r="W52" s="16"/>
      <c r="X52" s="15"/>
      <c r="Y52" s="9"/>
    </row>
    <row r="53" spans="1:25" ht="34.5" customHeight="1" thickBot="1">
      <c r="A53" s="14"/>
      <c r="B53" s="18"/>
      <c r="C53" s="17"/>
      <c r="D53" s="21" t="s">
        <v>4</v>
      </c>
      <c r="E53" s="21"/>
      <c r="F53" s="21"/>
      <c r="G53" s="45"/>
      <c r="H53" s="27">
        <v>247</v>
      </c>
      <c r="I53" s="41">
        <v>26</v>
      </c>
      <c r="J53" s="24"/>
      <c r="K53" s="44"/>
      <c r="L53" s="44"/>
      <c r="M53" s="24"/>
      <c r="N53" s="24"/>
      <c r="O53" s="39">
        <v>20</v>
      </c>
      <c r="P53" s="27">
        <v>257</v>
      </c>
      <c r="Q53" s="43" t="s">
        <v>4</v>
      </c>
      <c r="R53" s="21"/>
      <c r="S53" s="21"/>
      <c r="T53" s="21"/>
      <c r="U53" s="20"/>
      <c r="V53" s="42"/>
      <c r="W53" s="16"/>
      <c r="X53" s="15"/>
      <c r="Y53" s="9"/>
    </row>
    <row r="54" spans="1:25" ht="34.5" customHeight="1" thickBot="1">
      <c r="A54" s="14"/>
      <c r="B54" s="18"/>
      <c r="C54" s="17"/>
      <c r="D54" s="25"/>
      <c r="E54" s="30"/>
      <c r="H54" s="38">
        <v>70</v>
      </c>
      <c r="I54" s="41">
        <v>4</v>
      </c>
      <c r="J54" s="24"/>
      <c r="K54" s="40"/>
      <c r="L54" s="40"/>
      <c r="M54" s="24"/>
      <c r="N54" s="24"/>
      <c r="O54" s="39">
        <v>5</v>
      </c>
      <c r="P54" s="38">
        <v>20</v>
      </c>
      <c r="Q54" s="37"/>
      <c r="S54" s="16"/>
      <c r="T54" s="16"/>
      <c r="U54" s="16"/>
      <c r="V54" s="16"/>
      <c r="W54" s="16"/>
      <c r="X54" s="15"/>
      <c r="Y54" s="9"/>
    </row>
    <row r="55" spans="1:25" ht="34.5" customHeight="1">
      <c r="A55" s="14"/>
      <c r="B55" s="18"/>
      <c r="C55" s="17"/>
      <c r="D55" s="24"/>
      <c r="E55" s="24"/>
      <c r="H55" s="36" t="s">
        <v>2</v>
      </c>
      <c r="I55" s="35" t="s">
        <v>3</v>
      </c>
      <c r="J55" s="35"/>
      <c r="K55" s="24"/>
      <c r="L55" s="24"/>
      <c r="M55" s="24"/>
      <c r="N55" s="24"/>
      <c r="P55" s="34"/>
      <c r="Q55" s="25"/>
      <c r="R55" s="25"/>
      <c r="S55" s="33"/>
      <c r="T55" s="16"/>
      <c r="U55" s="16"/>
      <c r="V55" s="16"/>
      <c r="W55" s="16"/>
      <c r="X55" s="15"/>
      <c r="Y55" s="9"/>
    </row>
    <row r="56" spans="1:25" ht="34.5" customHeight="1" thickBot="1">
      <c r="A56" s="14"/>
      <c r="B56" s="18"/>
      <c r="C56" s="17"/>
      <c r="D56" s="24"/>
      <c r="E56" s="24"/>
      <c r="G56" s="24"/>
      <c r="H56" s="24"/>
      <c r="I56" s="24"/>
      <c r="J56" s="32"/>
      <c r="K56" s="31">
        <v>4</v>
      </c>
      <c r="L56" s="31">
        <v>58</v>
      </c>
      <c r="M56" s="31">
        <v>0</v>
      </c>
      <c r="N56" s="30" t="s">
        <v>3</v>
      </c>
      <c r="O56" s="24"/>
      <c r="P56" s="24"/>
      <c r="Q56" s="24"/>
      <c r="S56" s="16"/>
      <c r="T56" s="16"/>
      <c r="U56" s="16"/>
      <c r="V56" s="16"/>
      <c r="W56" s="16"/>
      <c r="X56" s="15"/>
      <c r="Y56" s="9"/>
    </row>
    <row r="57" spans="1:25" ht="34.5" customHeight="1" thickBot="1">
      <c r="A57" s="14"/>
      <c r="B57" s="18"/>
      <c r="C57" s="17"/>
      <c r="D57" s="24"/>
      <c r="E57" s="24"/>
      <c r="G57" s="24"/>
      <c r="H57" s="24"/>
      <c r="I57" s="24"/>
      <c r="J57" s="29"/>
      <c r="K57" s="28">
        <v>126</v>
      </c>
      <c r="L57" s="27">
        <v>532</v>
      </c>
      <c r="M57" s="26">
        <v>10</v>
      </c>
      <c r="N57" s="25" t="s">
        <v>2</v>
      </c>
      <c r="O57" s="24"/>
      <c r="P57" s="24"/>
      <c r="Q57" s="24"/>
      <c r="S57" s="23"/>
      <c r="T57" s="22"/>
      <c r="U57" s="22"/>
      <c r="V57" s="22"/>
      <c r="W57" s="22"/>
      <c r="X57" s="15"/>
      <c r="Y57" s="9"/>
    </row>
    <row r="58" spans="1:25" ht="22.5" customHeight="1">
      <c r="A58" s="14"/>
      <c r="B58" s="18"/>
      <c r="C58" s="17"/>
      <c r="D58" s="16"/>
      <c r="E58" s="16"/>
      <c r="G58" s="16"/>
      <c r="H58" s="16"/>
      <c r="I58" s="16"/>
      <c r="J58" s="21" t="s">
        <v>1</v>
      </c>
      <c r="K58" s="21"/>
      <c r="L58" s="21"/>
      <c r="M58" s="21"/>
      <c r="N58" s="21"/>
      <c r="O58" s="20"/>
      <c r="P58" s="16"/>
      <c r="Q58" s="16"/>
      <c r="R58" s="16"/>
      <c r="T58" s="19" t="s">
        <v>0</v>
      </c>
      <c r="U58" s="19"/>
      <c r="V58" s="19"/>
      <c r="W58" s="19"/>
      <c r="X58" s="15"/>
      <c r="Y58" s="9"/>
    </row>
    <row r="59" spans="1:25" ht="8.25" customHeight="1">
      <c r="A59" s="14"/>
      <c r="B59" s="18"/>
      <c r="C59" s="17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5"/>
      <c r="Y59" s="9"/>
    </row>
    <row r="60" spans="1:25" ht="1.5" customHeight="1" thickBot="1">
      <c r="A60" s="14"/>
      <c r="B60" s="13"/>
      <c r="C60" s="12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0"/>
      <c r="Y60" s="9"/>
    </row>
    <row r="61" spans="1:25" ht="8.1" customHeight="1" thickBot="1">
      <c r="A61" s="8"/>
      <c r="B61" s="7"/>
      <c r="C61" s="6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4"/>
    </row>
  </sheetData>
  <mergeCells count="36">
    <mergeCell ref="O11:T11"/>
    <mergeCell ref="O13:T13"/>
    <mergeCell ref="I17:K17"/>
    <mergeCell ref="S29:W29"/>
    <mergeCell ref="D17:F17"/>
    <mergeCell ref="D29:H29"/>
    <mergeCell ref="I29:M29"/>
    <mergeCell ref="N29:R29"/>
    <mergeCell ref="S17:U17"/>
    <mergeCell ref="G17:H17"/>
    <mergeCell ref="L17:M17"/>
    <mergeCell ref="Q17:R17"/>
    <mergeCell ref="V17:W17"/>
    <mergeCell ref="J58:N58"/>
    <mergeCell ref="D53:G53"/>
    <mergeCell ref="Q53:T53"/>
    <mergeCell ref="S41:U41"/>
    <mergeCell ref="V41:W41"/>
    <mergeCell ref="D41:F41"/>
    <mergeCell ref="G41:H41"/>
    <mergeCell ref="N41:P41"/>
    <mergeCell ref="Q41:R41"/>
    <mergeCell ref="D44:H44"/>
    <mergeCell ref="I44:M44"/>
    <mergeCell ref="N44:R44"/>
    <mergeCell ref="S44:W44"/>
    <mergeCell ref="T58:W58"/>
    <mergeCell ref="J2:W3"/>
    <mergeCell ref="E11:J11"/>
    <mergeCell ref="E13:J13"/>
    <mergeCell ref="E15:J15"/>
    <mergeCell ref="O15:T15"/>
    <mergeCell ref="N17:P17"/>
    <mergeCell ref="J48:N48"/>
    <mergeCell ref="I41:K41"/>
    <mergeCell ref="L41:M41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1"/>
  <sheetViews>
    <sheetView tabSelected="1" zoomScaleNormal="100" workbookViewId="0">
      <selection activeCell="A7" sqref="A7"/>
    </sheetView>
  </sheetViews>
  <sheetFormatPr defaultRowHeight="12.75"/>
  <cols>
    <col min="1" max="1" width="17.7109375" style="103" customWidth="1"/>
    <col min="2" max="6" width="9.7109375" style="103" customWidth="1"/>
    <col min="7" max="7" width="4" style="103" customWidth="1"/>
    <col min="8" max="11" width="9.7109375" style="103" customWidth="1"/>
    <col min="12" max="12" width="9.7109375" style="104" customWidth="1"/>
    <col min="13" max="16384" width="9.140625" style="103"/>
  </cols>
  <sheetData>
    <row r="1" spans="1:12" s="120" customFormat="1" ht="14.1" customHeight="1">
      <c r="A1" s="119" t="s">
        <v>100</v>
      </c>
      <c r="B1" s="174" t="str">
        <f>+'Data Sep11'!E11</f>
        <v>Broadway @ 27th Street</v>
      </c>
      <c r="C1" s="174"/>
      <c r="D1" s="174"/>
      <c r="H1" s="176" t="s">
        <v>99</v>
      </c>
      <c r="I1" s="174" t="str">
        <f>+'Data Sep11'!O15</f>
        <v>Sunny and Clear</v>
      </c>
      <c r="J1" s="174"/>
      <c r="K1" s="174"/>
      <c r="L1" s="173"/>
    </row>
    <row r="2" spans="1:12" s="120" customFormat="1" ht="14.1" customHeight="1">
      <c r="A2" s="176" t="s">
        <v>98</v>
      </c>
      <c r="B2" s="175">
        <f>+'Data Sep11'!E15</f>
        <v>41163</v>
      </c>
      <c r="C2" s="174"/>
      <c r="D2" s="174"/>
      <c r="H2" s="113" t="s">
        <v>97</v>
      </c>
      <c r="I2" s="174" t="str">
        <f>+'Data Sep11'!F3</f>
        <v>Metro Traffic Data Inc.</v>
      </c>
      <c r="J2" s="174"/>
      <c r="K2" s="174"/>
      <c r="L2" s="173"/>
    </row>
    <row r="3" spans="1:12" ht="14.1" customHeight="1"/>
    <row r="4" spans="1:12" s="163" customFormat="1" ht="18" customHeight="1">
      <c r="A4" s="168"/>
      <c r="B4" s="166" t="s">
        <v>96</v>
      </c>
      <c r="C4" s="172"/>
      <c r="D4" s="171" t="s">
        <v>4</v>
      </c>
      <c r="E4" s="170"/>
      <c r="F4" s="169"/>
      <c r="G4" s="167"/>
      <c r="H4" s="166" t="s">
        <v>96</v>
      </c>
      <c r="I4" s="165"/>
      <c r="J4" s="165" t="str">
        <f>+D4</f>
        <v>27th Street</v>
      </c>
      <c r="K4" s="165"/>
      <c r="L4" s="164"/>
    </row>
    <row r="5" spans="1:12" s="163" customFormat="1" ht="18" customHeight="1">
      <c r="A5" s="168"/>
      <c r="B5" s="166" t="s">
        <v>88</v>
      </c>
      <c r="C5" s="165"/>
      <c r="D5" s="165" t="s">
        <v>95</v>
      </c>
      <c r="E5" s="165"/>
      <c r="F5" s="164" t="s">
        <v>94</v>
      </c>
      <c r="G5" s="167"/>
      <c r="H5" s="166" t="s">
        <v>88</v>
      </c>
      <c r="I5" s="165"/>
      <c r="J5" s="165" t="s">
        <v>93</v>
      </c>
      <c r="K5" s="165"/>
      <c r="L5" s="164" t="s">
        <v>92</v>
      </c>
    </row>
    <row r="6" spans="1:12">
      <c r="A6" s="162" t="s">
        <v>36</v>
      </c>
      <c r="B6" s="160" t="s">
        <v>85</v>
      </c>
      <c r="C6" s="160" t="s">
        <v>84</v>
      </c>
      <c r="D6" s="159" t="s">
        <v>83</v>
      </c>
      <c r="E6" s="158" t="s">
        <v>82</v>
      </c>
      <c r="F6" s="157" t="s">
        <v>81</v>
      </c>
      <c r="G6" s="161"/>
      <c r="H6" s="160" t="s">
        <v>85</v>
      </c>
      <c r="I6" s="160" t="s">
        <v>84</v>
      </c>
      <c r="J6" s="159" t="s">
        <v>83</v>
      </c>
      <c r="K6" s="158" t="s">
        <v>82</v>
      </c>
      <c r="L6" s="157" t="s">
        <v>81</v>
      </c>
    </row>
    <row r="7" spans="1:12">
      <c r="A7" s="154" t="s">
        <v>80</v>
      </c>
      <c r="B7" s="155">
        <f>+'Data Sep11'!P31</f>
        <v>0</v>
      </c>
      <c r="C7" s="147">
        <f>+'Data Sep11'!N31</f>
        <v>1</v>
      </c>
      <c r="D7" s="146">
        <f>+'Data Sep11'!O31</f>
        <v>4</v>
      </c>
      <c r="E7" s="145">
        <f>+'Data Sep11'!R31</f>
        <v>0</v>
      </c>
      <c r="F7" s="145">
        <f>+'Data Sep11'!V19+'Data Sep11'!W19</f>
        <v>14</v>
      </c>
      <c r="G7" s="149"/>
      <c r="H7" s="155">
        <f>+'Data Sep11'!U31</f>
        <v>4</v>
      </c>
      <c r="I7" s="147">
        <f>+'Data Sep11'!S31</f>
        <v>0</v>
      </c>
      <c r="J7" s="146">
        <f>+'Data Sep11'!T31</f>
        <v>2</v>
      </c>
      <c r="K7" s="145">
        <f>+'Data Sep11'!W31</f>
        <v>0</v>
      </c>
      <c r="L7" s="145">
        <f>+'Data Sep11'!Q19+'Data Sep11'!R19</f>
        <v>10</v>
      </c>
    </row>
    <row r="8" spans="1:12">
      <c r="A8" s="153" t="s">
        <v>79</v>
      </c>
      <c r="B8" s="155">
        <f>+'Data Sep11'!P32</f>
        <v>1</v>
      </c>
      <c r="C8" s="147">
        <f>+'Data Sep11'!N32</f>
        <v>0</v>
      </c>
      <c r="D8" s="146">
        <f>+'Data Sep11'!O32</f>
        <v>2</v>
      </c>
      <c r="E8" s="145">
        <f>+'Data Sep11'!R32</f>
        <v>0</v>
      </c>
      <c r="F8" s="145">
        <f>+'Data Sep11'!V20+'Data Sep11'!W20</f>
        <v>4</v>
      </c>
      <c r="G8" s="149"/>
      <c r="H8" s="155">
        <f>+'Data Sep11'!U32</f>
        <v>3</v>
      </c>
      <c r="I8" s="147">
        <f>+'Data Sep11'!S32</f>
        <v>2</v>
      </c>
      <c r="J8" s="146">
        <f>+'Data Sep11'!T32</f>
        <v>9</v>
      </c>
      <c r="K8" s="145">
        <f>+'Data Sep11'!W32</f>
        <v>0</v>
      </c>
      <c r="L8" s="145">
        <f>+'Data Sep11'!Q20+'Data Sep11'!R20</f>
        <v>6</v>
      </c>
    </row>
    <row r="9" spans="1:12">
      <c r="A9" s="156" t="s">
        <v>78</v>
      </c>
      <c r="B9" s="155">
        <f>+'Data Sep11'!P33</f>
        <v>3</v>
      </c>
      <c r="C9" s="147">
        <f>+'Data Sep11'!N33</f>
        <v>0</v>
      </c>
      <c r="D9" s="146">
        <f>+'Data Sep11'!O33</f>
        <v>1</v>
      </c>
      <c r="E9" s="145">
        <f>+'Data Sep11'!R33</f>
        <v>0</v>
      </c>
      <c r="F9" s="145">
        <f>+'Data Sep11'!V21+'Data Sep11'!W21</f>
        <v>1</v>
      </c>
      <c r="G9" s="149"/>
      <c r="H9" s="155">
        <f>+'Data Sep11'!U33</f>
        <v>5</v>
      </c>
      <c r="I9" s="147">
        <f>+'Data Sep11'!S33</f>
        <v>2</v>
      </c>
      <c r="J9" s="146">
        <f>+'Data Sep11'!T33</f>
        <v>4</v>
      </c>
      <c r="K9" s="145">
        <f>+'Data Sep11'!W33</f>
        <v>0</v>
      </c>
      <c r="L9" s="145">
        <f>+'Data Sep11'!Q21+'Data Sep11'!R21</f>
        <v>20</v>
      </c>
    </row>
    <row r="10" spans="1:12">
      <c r="A10" s="150" t="s">
        <v>77</v>
      </c>
      <c r="B10" s="155">
        <f>+'Data Sep11'!P34</f>
        <v>0</v>
      </c>
      <c r="C10" s="147">
        <f>+'Data Sep11'!N34</f>
        <v>0</v>
      </c>
      <c r="D10" s="146">
        <f>+'Data Sep11'!O34</f>
        <v>5</v>
      </c>
      <c r="E10" s="145">
        <f>+'Data Sep11'!R34</f>
        <v>0</v>
      </c>
      <c r="F10" s="145">
        <f>+'Data Sep11'!V22+'Data Sep11'!W22</f>
        <v>7</v>
      </c>
      <c r="G10" s="149"/>
      <c r="H10" s="155">
        <f>+'Data Sep11'!U34</f>
        <v>5</v>
      </c>
      <c r="I10" s="147">
        <f>+'Data Sep11'!S34</f>
        <v>4</v>
      </c>
      <c r="J10" s="146">
        <f>+'Data Sep11'!T34</f>
        <v>4</v>
      </c>
      <c r="K10" s="145">
        <f>+'Data Sep11'!W34</f>
        <v>0</v>
      </c>
      <c r="L10" s="145">
        <f>+'Data Sep11'!Q22+'Data Sep11'!R22</f>
        <v>11</v>
      </c>
    </row>
    <row r="11" spans="1:12" s="135" customFormat="1">
      <c r="A11" s="142" t="s">
        <v>76</v>
      </c>
      <c r="B11" s="141">
        <f>SUM(B7:B10)</f>
        <v>4</v>
      </c>
      <c r="C11" s="140">
        <f>SUM(C7:C10)</f>
        <v>1</v>
      </c>
      <c r="D11" s="139">
        <f>SUM(D7:D10)</f>
        <v>12</v>
      </c>
      <c r="E11" s="138">
        <f>SUM(E7:E10)</f>
        <v>0</v>
      </c>
      <c r="F11" s="137">
        <f>SUM(F7:F10)</f>
        <v>26</v>
      </c>
      <c r="G11" s="133"/>
      <c r="H11" s="141">
        <f>SUM(H7:H10)</f>
        <v>17</v>
      </c>
      <c r="I11" s="140">
        <f>SUM(I7:I10)</f>
        <v>8</v>
      </c>
      <c r="J11" s="139">
        <f>SUM(J7:J10)</f>
        <v>19</v>
      </c>
      <c r="K11" s="138">
        <f>SUM(K7:K10)</f>
        <v>0</v>
      </c>
      <c r="L11" s="137">
        <f>SUM(L7:L10)</f>
        <v>47</v>
      </c>
    </row>
    <row r="12" spans="1:12">
      <c r="A12" s="154" t="s">
        <v>75</v>
      </c>
      <c r="B12" s="148">
        <f>+'Data Sep11'!P35</f>
        <v>0</v>
      </c>
      <c r="C12" s="147">
        <f>+'Data Sep11'!N35</f>
        <v>0</v>
      </c>
      <c r="D12" s="146">
        <f>+'Data Sep11'!O35</f>
        <v>6</v>
      </c>
      <c r="E12" s="145">
        <f>+'Data Sep11'!Q35</f>
        <v>1</v>
      </c>
      <c r="F12" s="145">
        <f>+'Data Sep11'!V23+'Data Sep11'!W23</f>
        <v>2</v>
      </c>
      <c r="G12" s="149"/>
      <c r="H12" s="148">
        <f>+'Data Sep11'!U35</f>
        <v>8</v>
      </c>
      <c r="I12" s="147">
        <f>+'Data Sep11'!S35</f>
        <v>1</v>
      </c>
      <c r="J12" s="146">
        <f>+'Data Sep11'!T35</f>
        <v>7</v>
      </c>
      <c r="K12" s="145">
        <f>+'Data Sep11'!W35</f>
        <v>0</v>
      </c>
      <c r="L12" s="145">
        <f>+'Data Sep11'!Q23+'Data Sep11'!R23</f>
        <v>19</v>
      </c>
    </row>
    <row r="13" spans="1:12">
      <c r="A13" s="153" t="s">
        <v>74</v>
      </c>
      <c r="B13" s="148">
        <f>+'Data Sep11'!P36</f>
        <v>2</v>
      </c>
      <c r="C13" s="147">
        <f>+'Data Sep11'!N36</f>
        <v>0</v>
      </c>
      <c r="D13" s="146">
        <f>+'Data Sep11'!O36</f>
        <v>7</v>
      </c>
      <c r="E13" s="145">
        <f>+'Data Sep11'!Q36</f>
        <v>0</v>
      </c>
      <c r="F13" s="145">
        <f>+'Data Sep11'!V24+'Data Sep11'!W24</f>
        <v>5</v>
      </c>
      <c r="G13" s="149"/>
      <c r="H13" s="148">
        <f>+'Data Sep11'!U36</f>
        <v>4</v>
      </c>
      <c r="I13" s="147">
        <f>+'Data Sep11'!S36</f>
        <v>0</v>
      </c>
      <c r="J13" s="146">
        <f>+'Data Sep11'!T36</f>
        <v>7</v>
      </c>
      <c r="K13" s="145">
        <f>+'Data Sep11'!W36</f>
        <v>0</v>
      </c>
      <c r="L13" s="145">
        <f>+'Data Sep11'!Q24+'Data Sep11'!R24</f>
        <v>6</v>
      </c>
    </row>
    <row r="14" spans="1:12" s="135" customFormat="1">
      <c r="A14" s="152" t="s">
        <v>73</v>
      </c>
      <c r="B14" s="148">
        <f>+'Data Sep11'!P37</f>
        <v>2</v>
      </c>
      <c r="C14" s="147">
        <f>+'Data Sep11'!N37</f>
        <v>0</v>
      </c>
      <c r="D14" s="146">
        <f>+'Data Sep11'!O37</f>
        <v>8</v>
      </c>
      <c r="E14" s="145">
        <f>+'Data Sep11'!Q37</f>
        <v>0</v>
      </c>
      <c r="F14" s="145">
        <f>+'Data Sep11'!V25+'Data Sep11'!W25</f>
        <v>7</v>
      </c>
      <c r="G14" s="133"/>
      <c r="H14" s="148">
        <f>+'Data Sep11'!U37</f>
        <v>6</v>
      </c>
      <c r="I14" s="147">
        <f>+'Data Sep11'!S37</f>
        <v>0</v>
      </c>
      <c r="J14" s="146">
        <f>+'Data Sep11'!T37</f>
        <v>2</v>
      </c>
      <c r="K14" s="145">
        <f>+'Data Sep11'!W37</f>
        <v>0</v>
      </c>
      <c r="L14" s="145">
        <f>+'Data Sep11'!Q25+'Data Sep11'!R25</f>
        <v>17</v>
      </c>
    </row>
    <row r="15" spans="1:12">
      <c r="A15" s="150" t="s">
        <v>72</v>
      </c>
      <c r="B15" s="148">
        <f>+'Data Sep11'!P38</f>
        <v>0</v>
      </c>
      <c r="C15" s="147">
        <f>+'Data Sep11'!N38</f>
        <v>0</v>
      </c>
      <c r="D15" s="146">
        <f>+'Data Sep11'!O38</f>
        <v>4</v>
      </c>
      <c r="E15" s="145">
        <f>+'Data Sep11'!Q38</f>
        <v>0</v>
      </c>
      <c r="F15" s="145">
        <f>+'Data Sep11'!V26+'Data Sep11'!W26</f>
        <v>5</v>
      </c>
      <c r="G15" s="149"/>
      <c r="H15" s="148">
        <f>+'Data Sep11'!U38</f>
        <v>6</v>
      </c>
      <c r="I15" s="147">
        <f>+'Data Sep11'!S38</f>
        <v>0</v>
      </c>
      <c r="J15" s="146">
        <f>+'Data Sep11'!T38</f>
        <v>5</v>
      </c>
      <c r="K15" s="145">
        <f>+'Data Sep11'!W38</f>
        <v>0</v>
      </c>
      <c r="L15" s="145">
        <f>+'Data Sep11'!Q26+'Data Sep11'!R26</f>
        <v>12</v>
      </c>
    </row>
    <row r="16" spans="1:12" s="135" customFormat="1">
      <c r="A16" s="142" t="s">
        <v>71</v>
      </c>
      <c r="B16" s="141">
        <f>SUM(B12:B15)</f>
        <v>4</v>
      </c>
      <c r="C16" s="140">
        <f>SUM(C12:C15)</f>
        <v>0</v>
      </c>
      <c r="D16" s="139">
        <f>SUM(D12:D15)</f>
        <v>25</v>
      </c>
      <c r="E16" s="138">
        <f>SUM(E12:E15)</f>
        <v>1</v>
      </c>
      <c r="F16" s="137">
        <f>SUM(F12:F15)</f>
        <v>19</v>
      </c>
      <c r="G16" s="133"/>
      <c r="H16" s="141">
        <f>SUM(H12:H15)</f>
        <v>24</v>
      </c>
      <c r="I16" s="140">
        <f>SUM(I12:I15)</f>
        <v>1</v>
      </c>
      <c r="J16" s="139">
        <f>SUM(J12:J15)</f>
        <v>21</v>
      </c>
      <c r="K16" s="138">
        <f>SUM(K12:K15)</f>
        <v>0</v>
      </c>
      <c r="L16" s="137">
        <f>SUM(L12:L15)</f>
        <v>54</v>
      </c>
    </row>
    <row r="17" spans="1:26" s="128" customFormat="1">
      <c r="A17" s="134" t="s">
        <v>70</v>
      </c>
      <c r="B17" s="132">
        <f>B16+B11</f>
        <v>8</v>
      </c>
      <c r="C17" s="131">
        <f>C16+C11</f>
        <v>1</v>
      </c>
      <c r="D17" s="130">
        <f>D16+D11</f>
        <v>37</v>
      </c>
      <c r="E17" s="129">
        <f>E16+E11</f>
        <v>1</v>
      </c>
      <c r="F17" s="129">
        <f>F16+F11</f>
        <v>45</v>
      </c>
      <c r="G17" s="133"/>
      <c r="H17" s="132">
        <f>H16+H11</f>
        <v>41</v>
      </c>
      <c r="I17" s="131">
        <f>I16+I11</f>
        <v>9</v>
      </c>
      <c r="J17" s="130">
        <f>J16+J11</f>
        <v>40</v>
      </c>
      <c r="K17" s="129">
        <f>K16+K11</f>
        <v>0</v>
      </c>
      <c r="L17" s="129">
        <f>L16+L11</f>
        <v>101</v>
      </c>
    </row>
    <row r="18" spans="1:26" s="121" customFormat="1">
      <c r="B18" s="125" t="s">
        <v>68</v>
      </c>
      <c r="C18" s="127"/>
      <c r="D18" s="126">
        <f>SUM(B17:D17)</f>
        <v>46</v>
      </c>
      <c r="F18" s="122"/>
      <c r="G18" s="124"/>
      <c r="H18" s="125" t="s">
        <v>68</v>
      </c>
      <c r="I18" s="124"/>
      <c r="J18" s="123">
        <f>SUM(H17:J17)</f>
        <v>90</v>
      </c>
    </row>
    <row r="19" spans="1:26" s="121" customFormat="1">
      <c r="B19" s="125"/>
      <c r="C19" s="127"/>
      <c r="D19" s="126"/>
      <c r="F19" s="122"/>
      <c r="G19" s="124"/>
      <c r="H19" s="125"/>
      <c r="I19" s="124"/>
      <c r="J19" s="123"/>
    </row>
    <row r="20" spans="1:26" s="163" customFormat="1" ht="18" customHeight="1">
      <c r="B20" s="166" t="s">
        <v>91</v>
      </c>
      <c r="C20" s="165"/>
      <c r="D20" s="165" t="s">
        <v>1</v>
      </c>
      <c r="E20" s="165"/>
      <c r="F20" s="164"/>
      <c r="G20" s="167"/>
      <c r="H20" s="166" t="s">
        <v>91</v>
      </c>
      <c r="I20" s="165"/>
      <c r="J20" s="165" t="str">
        <f>+D20</f>
        <v>Broadway</v>
      </c>
      <c r="K20" s="165"/>
      <c r="L20" s="164"/>
    </row>
    <row r="21" spans="1:26" s="163" customFormat="1" ht="18" customHeight="1">
      <c r="B21" s="166" t="s">
        <v>88</v>
      </c>
      <c r="C21" s="165"/>
      <c r="D21" s="165" t="s">
        <v>90</v>
      </c>
      <c r="E21" s="165"/>
      <c r="F21" s="164" t="s">
        <v>89</v>
      </c>
      <c r="G21" s="167"/>
      <c r="H21" s="166" t="s">
        <v>88</v>
      </c>
      <c r="I21" s="165"/>
      <c r="J21" s="165" t="s">
        <v>87</v>
      </c>
      <c r="K21" s="165"/>
      <c r="L21" s="164" t="s">
        <v>86</v>
      </c>
    </row>
    <row r="22" spans="1:26">
      <c r="A22" s="162" t="s">
        <v>36</v>
      </c>
      <c r="B22" s="160" t="s">
        <v>85</v>
      </c>
      <c r="C22" s="160" t="s">
        <v>84</v>
      </c>
      <c r="D22" s="159" t="s">
        <v>83</v>
      </c>
      <c r="E22" s="158" t="s">
        <v>82</v>
      </c>
      <c r="F22" s="157" t="s">
        <v>81</v>
      </c>
      <c r="G22" s="161"/>
      <c r="H22" s="160" t="s">
        <v>85</v>
      </c>
      <c r="I22" s="160" t="s">
        <v>84</v>
      </c>
      <c r="J22" s="159" t="s">
        <v>83</v>
      </c>
      <c r="K22" s="158" t="s">
        <v>82</v>
      </c>
      <c r="L22" s="157" t="s">
        <v>81</v>
      </c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</row>
    <row r="23" spans="1:26">
      <c r="A23" s="154" t="s">
        <v>80</v>
      </c>
      <c r="B23" s="155">
        <f>+'Data Sep11'!F31</f>
        <v>0</v>
      </c>
      <c r="C23" s="147">
        <f>+'Data Sep11'!D31</f>
        <v>0</v>
      </c>
      <c r="D23" s="146">
        <f>+'Data Sep11'!E31</f>
        <v>3</v>
      </c>
      <c r="E23" s="145">
        <f>+'Data Sep11'!H31</f>
        <v>0</v>
      </c>
      <c r="F23" s="145">
        <f>+'Data Sep11'!L19+'Data Sep11'!M19</f>
        <v>8</v>
      </c>
      <c r="G23" s="149"/>
      <c r="H23" s="148">
        <f>+'Data Sep11'!K31</f>
        <v>0</v>
      </c>
      <c r="I23" s="147">
        <f>+'Data Sep11'!I31</f>
        <v>1</v>
      </c>
      <c r="J23" s="146">
        <f>+'Data Sep11'!J31</f>
        <v>5</v>
      </c>
      <c r="K23" s="145">
        <f>+'Data Sep11'!M31</f>
        <v>0</v>
      </c>
      <c r="L23" s="145">
        <f>+'Data Sep11'!G19+'Data Sep11'!H19</f>
        <v>6</v>
      </c>
      <c r="M23" s="104"/>
      <c r="N23" s="143"/>
      <c r="O23" s="143"/>
      <c r="P23" s="143"/>
      <c r="Q23" s="143"/>
      <c r="R23" s="143"/>
      <c r="S23" s="144"/>
      <c r="T23" s="143"/>
      <c r="U23" s="143"/>
      <c r="V23" s="143"/>
      <c r="W23" s="143"/>
      <c r="X23" s="143"/>
      <c r="Y23" s="104"/>
      <c r="Z23" s="104"/>
    </row>
    <row r="24" spans="1:26">
      <c r="A24" s="153" t="s">
        <v>79</v>
      </c>
      <c r="B24" s="155">
        <f>+'Data Sep11'!F32</f>
        <v>0</v>
      </c>
      <c r="C24" s="147">
        <f>+'Data Sep11'!D32</f>
        <v>2</v>
      </c>
      <c r="D24" s="146">
        <f>+'Data Sep11'!E32</f>
        <v>9</v>
      </c>
      <c r="E24" s="145">
        <f>+'Data Sep11'!H32</f>
        <v>0</v>
      </c>
      <c r="F24" s="145">
        <f>+'Data Sep11'!L20+'Data Sep11'!M20</f>
        <v>3</v>
      </c>
      <c r="G24" s="149"/>
      <c r="H24" s="148">
        <f>+'Data Sep11'!K32</f>
        <v>0</v>
      </c>
      <c r="I24" s="147">
        <f>+'Data Sep11'!I32</f>
        <v>2</v>
      </c>
      <c r="J24" s="146">
        <f>+'Data Sep11'!J32</f>
        <v>11</v>
      </c>
      <c r="K24" s="145">
        <f>+'Data Sep11'!M32</f>
        <v>0</v>
      </c>
      <c r="L24" s="145">
        <f>+'Data Sep11'!G20+'Data Sep11'!H20</f>
        <v>2</v>
      </c>
      <c r="M24" s="104"/>
      <c r="N24" s="143"/>
      <c r="O24" s="143"/>
      <c r="P24" s="143"/>
      <c r="Q24" s="143"/>
      <c r="R24" s="143"/>
      <c r="S24" s="144"/>
      <c r="T24" s="143"/>
      <c r="U24" s="143"/>
      <c r="V24" s="143"/>
      <c r="W24" s="143"/>
      <c r="X24" s="143"/>
      <c r="Y24" s="104"/>
      <c r="Z24" s="104"/>
    </row>
    <row r="25" spans="1:26">
      <c r="A25" s="156" t="s">
        <v>78</v>
      </c>
      <c r="B25" s="155">
        <f>+'Data Sep11'!F33</f>
        <v>0</v>
      </c>
      <c r="C25" s="147">
        <f>+'Data Sep11'!D33</f>
        <v>0</v>
      </c>
      <c r="D25" s="146">
        <f>+'Data Sep11'!E33</f>
        <v>11</v>
      </c>
      <c r="E25" s="145">
        <f>+'Data Sep11'!H33</f>
        <v>0</v>
      </c>
      <c r="F25" s="145">
        <f>+'Data Sep11'!L21+'Data Sep11'!M21</f>
        <v>0</v>
      </c>
      <c r="G25" s="149"/>
      <c r="H25" s="148">
        <f>+'Data Sep11'!K33</f>
        <v>0</v>
      </c>
      <c r="I25" s="147">
        <f>+'Data Sep11'!I33</f>
        <v>2</v>
      </c>
      <c r="J25" s="146">
        <f>+'Data Sep11'!J33</f>
        <v>10</v>
      </c>
      <c r="K25" s="145">
        <f>+'Data Sep11'!M33</f>
        <v>0</v>
      </c>
      <c r="L25" s="145">
        <f>+'Data Sep11'!G21+'Data Sep11'!H21</f>
        <v>8</v>
      </c>
      <c r="M25" s="104"/>
      <c r="N25" s="143"/>
      <c r="O25" s="143"/>
      <c r="P25" s="143"/>
      <c r="Q25" s="143"/>
      <c r="R25" s="143"/>
      <c r="S25" s="144"/>
      <c r="T25" s="143"/>
      <c r="U25" s="143"/>
      <c r="V25" s="143"/>
      <c r="W25" s="143"/>
      <c r="X25" s="143"/>
      <c r="Y25" s="104"/>
      <c r="Z25" s="104"/>
    </row>
    <row r="26" spans="1:26">
      <c r="A26" s="150" t="s">
        <v>77</v>
      </c>
      <c r="B26" s="155">
        <f>+'Data Sep11'!F34</f>
        <v>0</v>
      </c>
      <c r="C26" s="147">
        <f>+'Data Sep11'!D34</f>
        <v>0</v>
      </c>
      <c r="D26" s="146">
        <f>+'Data Sep11'!E34</f>
        <v>15</v>
      </c>
      <c r="E26" s="145">
        <f>+'Data Sep11'!H34</f>
        <v>2</v>
      </c>
      <c r="F26" s="145">
        <f>+'Data Sep11'!L22+'Data Sep11'!M22</f>
        <v>2</v>
      </c>
      <c r="G26" s="149"/>
      <c r="H26" s="148">
        <f>+'Data Sep11'!K34</f>
        <v>1</v>
      </c>
      <c r="I26" s="147">
        <f>+'Data Sep11'!I34</f>
        <v>3</v>
      </c>
      <c r="J26" s="146">
        <f>+'Data Sep11'!J34</f>
        <v>12</v>
      </c>
      <c r="K26" s="145">
        <f>+'Data Sep11'!M34</f>
        <v>0</v>
      </c>
      <c r="L26" s="145">
        <f>+'Data Sep11'!G22+'Data Sep11'!H22</f>
        <v>5</v>
      </c>
      <c r="M26" s="104"/>
      <c r="N26" s="143"/>
      <c r="O26" s="143"/>
      <c r="P26" s="143"/>
      <c r="Q26" s="143"/>
      <c r="R26" s="143"/>
      <c r="S26" s="144"/>
      <c r="T26" s="143"/>
      <c r="U26" s="143"/>
      <c r="V26" s="143"/>
      <c r="W26" s="143"/>
      <c r="X26" s="143"/>
      <c r="Y26" s="104"/>
      <c r="Z26" s="104"/>
    </row>
    <row r="27" spans="1:26" s="135" customFormat="1">
      <c r="A27" s="142" t="s">
        <v>76</v>
      </c>
      <c r="B27" s="141">
        <f>SUM(B23:B26)</f>
        <v>0</v>
      </c>
      <c r="C27" s="140">
        <f>SUM(C23:C26)</f>
        <v>2</v>
      </c>
      <c r="D27" s="139">
        <f>SUM(D23:D26)</f>
        <v>38</v>
      </c>
      <c r="E27" s="138">
        <f>SUM(E23:E26)</f>
        <v>2</v>
      </c>
      <c r="F27" s="137">
        <f>SUM(F23:F26)</f>
        <v>13</v>
      </c>
      <c r="G27" s="133"/>
      <c r="H27" s="141">
        <f>SUM(H23:H26)</f>
        <v>1</v>
      </c>
      <c r="I27" s="140">
        <f>SUM(I23:I26)</f>
        <v>8</v>
      </c>
      <c r="J27" s="139">
        <f>SUM(J23:J26)</f>
        <v>38</v>
      </c>
      <c r="K27" s="138">
        <f>SUM(K23:K26)</f>
        <v>0</v>
      </c>
      <c r="L27" s="137">
        <f>SUM(L23:L26)</f>
        <v>21</v>
      </c>
      <c r="M27" s="136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36"/>
      <c r="Z27" s="136"/>
    </row>
    <row r="28" spans="1:26">
      <c r="A28" s="154" t="s">
        <v>75</v>
      </c>
      <c r="B28" s="148">
        <f>+'Data Sep11'!F35</f>
        <v>0</v>
      </c>
      <c r="C28" s="147">
        <f>+'Data Sep11'!D35</f>
        <v>0</v>
      </c>
      <c r="D28" s="146">
        <f>+'Data Sep11'!E35</f>
        <v>13</v>
      </c>
      <c r="E28" s="145">
        <f>+'Data Sep11'!H35</f>
        <v>0</v>
      </c>
      <c r="F28" s="145">
        <f>+'Data Sep11'!L23+'Data Sep11'!M23</f>
        <v>2</v>
      </c>
      <c r="G28" s="149"/>
      <c r="H28" s="148">
        <f>+'Data Sep11'!K35</f>
        <v>1</v>
      </c>
      <c r="I28" s="147">
        <f>+'Data Sep11'!I35</f>
        <v>0</v>
      </c>
      <c r="J28" s="146">
        <f>+'Data Sep11'!J35</f>
        <v>11</v>
      </c>
      <c r="K28" s="145">
        <f>+'Data Sep11'!M35</f>
        <v>0</v>
      </c>
      <c r="L28" s="145">
        <f>+'Data Sep11'!G23+'Data Sep11'!H23</f>
        <v>2</v>
      </c>
      <c r="M28" s="104"/>
      <c r="N28" s="143"/>
      <c r="O28" s="143"/>
      <c r="P28" s="143"/>
      <c r="Q28" s="143"/>
      <c r="R28" s="143"/>
      <c r="S28" s="144"/>
      <c r="T28" s="143"/>
      <c r="U28" s="143"/>
      <c r="V28" s="143"/>
      <c r="W28" s="143"/>
      <c r="X28" s="143"/>
      <c r="Y28" s="104"/>
      <c r="Z28" s="104"/>
    </row>
    <row r="29" spans="1:26">
      <c r="A29" s="153" t="s">
        <v>74</v>
      </c>
      <c r="B29" s="148">
        <f>+'Data Sep11'!F36</f>
        <v>0</v>
      </c>
      <c r="C29" s="147">
        <f>+'Data Sep11'!D36</f>
        <v>4</v>
      </c>
      <c r="D29" s="146">
        <f>+'Data Sep11'!E36</f>
        <v>10</v>
      </c>
      <c r="E29" s="145">
        <f>+'Data Sep11'!H36</f>
        <v>0</v>
      </c>
      <c r="F29" s="145">
        <f>+'Data Sep11'!L24+'Data Sep11'!M24</f>
        <v>3</v>
      </c>
      <c r="G29" s="149"/>
      <c r="H29" s="148">
        <f>+'Data Sep11'!K36</f>
        <v>0</v>
      </c>
      <c r="I29" s="147">
        <f>+'Data Sep11'!I36</f>
        <v>3</v>
      </c>
      <c r="J29" s="146">
        <f>+'Data Sep11'!J36</f>
        <v>11</v>
      </c>
      <c r="K29" s="145">
        <f>+'Data Sep11'!M36</f>
        <v>0</v>
      </c>
      <c r="L29" s="145">
        <f>+'Data Sep11'!G24+'Data Sep11'!H24</f>
        <v>3</v>
      </c>
      <c r="M29" s="104"/>
      <c r="N29" s="143"/>
      <c r="O29" s="143"/>
      <c r="P29" s="143"/>
      <c r="Q29" s="143"/>
      <c r="R29" s="143"/>
      <c r="S29" s="144"/>
      <c r="T29" s="143"/>
      <c r="U29" s="143"/>
      <c r="V29" s="143"/>
      <c r="W29" s="143"/>
      <c r="X29" s="143"/>
      <c r="Y29" s="104"/>
      <c r="Z29" s="104"/>
    </row>
    <row r="30" spans="1:26" s="135" customFormat="1">
      <c r="A30" s="152" t="s">
        <v>73</v>
      </c>
      <c r="B30" s="148">
        <f>+'Data Sep11'!F37</f>
        <v>0</v>
      </c>
      <c r="C30" s="147">
        <f>+'Data Sep11'!D37</f>
        <v>0</v>
      </c>
      <c r="D30" s="146">
        <f>+'Data Sep11'!E37</f>
        <v>20</v>
      </c>
      <c r="E30" s="145">
        <f>+'Data Sep11'!H37</f>
        <v>2</v>
      </c>
      <c r="F30" s="145">
        <f>+'Data Sep11'!L25+'Data Sep11'!M25</f>
        <v>5</v>
      </c>
      <c r="G30" s="133"/>
      <c r="H30" s="148">
        <f>+'Data Sep11'!K37</f>
        <v>0</v>
      </c>
      <c r="I30" s="147">
        <f>+'Data Sep11'!I37</f>
        <v>8</v>
      </c>
      <c r="J30" s="146">
        <f>+'Data Sep11'!J37</f>
        <v>15</v>
      </c>
      <c r="K30" s="145">
        <f>+'Data Sep11'!M37</f>
        <v>0</v>
      </c>
      <c r="L30" s="145">
        <f>+'Data Sep11'!G25+'Data Sep11'!H25</f>
        <v>1</v>
      </c>
      <c r="M30" s="136"/>
      <c r="N30" s="143"/>
      <c r="O30" s="143"/>
      <c r="P30" s="143"/>
      <c r="Q30" s="143"/>
      <c r="R30" s="143"/>
      <c r="S30" s="151"/>
      <c r="T30" s="143"/>
      <c r="U30" s="143"/>
      <c r="V30" s="143"/>
      <c r="W30" s="143"/>
      <c r="X30" s="143"/>
      <c r="Y30" s="136"/>
      <c r="Z30" s="136"/>
    </row>
    <row r="31" spans="1:26">
      <c r="A31" s="150" t="s">
        <v>72</v>
      </c>
      <c r="B31" s="148">
        <f>+'Data Sep11'!F38</f>
        <v>0</v>
      </c>
      <c r="C31" s="147">
        <f>+'Data Sep11'!D38</f>
        <v>0</v>
      </c>
      <c r="D31" s="146">
        <f>+'Data Sep11'!E38</f>
        <v>12</v>
      </c>
      <c r="E31" s="145">
        <f>+'Data Sep11'!H38</f>
        <v>0</v>
      </c>
      <c r="F31" s="145">
        <f>+'Data Sep11'!L26+'Data Sep11'!M26</f>
        <v>2</v>
      </c>
      <c r="G31" s="149"/>
      <c r="H31" s="148">
        <f>+'Data Sep11'!K38</f>
        <v>0</v>
      </c>
      <c r="I31" s="147">
        <f>+'Data Sep11'!I38</f>
        <v>3</v>
      </c>
      <c r="J31" s="146">
        <f>+'Data Sep11'!J38</f>
        <v>7</v>
      </c>
      <c r="K31" s="145">
        <f>+'Data Sep11'!M38</f>
        <v>1</v>
      </c>
      <c r="L31" s="145">
        <f>+'Data Sep11'!G26+'Data Sep11'!H26</f>
        <v>5</v>
      </c>
      <c r="M31" s="104"/>
      <c r="N31" s="143"/>
      <c r="O31" s="143"/>
      <c r="P31" s="143"/>
      <c r="Q31" s="143"/>
      <c r="R31" s="143"/>
      <c r="S31" s="144"/>
      <c r="T31" s="143"/>
      <c r="U31" s="143"/>
      <c r="V31" s="143"/>
      <c r="W31" s="143"/>
      <c r="X31" s="143"/>
      <c r="Y31" s="104"/>
      <c r="Z31" s="104"/>
    </row>
    <row r="32" spans="1:26" s="135" customFormat="1">
      <c r="A32" s="142" t="s">
        <v>71</v>
      </c>
      <c r="B32" s="141">
        <f>SUM(B28:B31)</f>
        <v>0</v>
      </c>
      <c r="C32" s="140">
        <f>SUM(C28:C31)</f>
        <v>4</v>
      </c>
      <c r="D32" s="139">
        <f>SUM(D28:D31)</f>
        <v>55</v>
      </c>
      <c r="E32" s="138">
        <f>SUM(E28:E31)</f>
        <v>2</v>
      </c>
      <c r="F32" s="137">
        <f>SUM(F28:F31)</f>
        <v>12</v>
      </c>
      <c r="G32" s="133"/>
      <c r="H32" s="141">
        <f>SUM(H28:H31)</f>
        <v>1</v>
      </c>
      <c r="I32" s="140">
        <f>SUM(I28:I31)</f>
        <v>14</v>
      </c>
      <c r="J32" s="139">
        <f>SUM(J28:J31)</f>
        <v>44</v>
      </c>
      <c r="K32" s="138">
        <f>SUM(K28:K31)</f>
        <v>1</v>
      </c>
      <c r="L32" s="137">
        <f>SUM(L28:L31)</f>
        <v>11</v>
      </c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</row>
    <row r="33" spans="1:12" s="128" customFormat="1">
      <c r="A33" s="134" t="s">
        <v>70</v>
      </c>
      <c r="B33" s="132">
        <f>B32+B27</f>
        <v>0</v>
      </c>
      <c r="C33" s="131">
        <f>C32+C27</f>
        <v>6</v>
      </c>
      <c r="D33" s="130">
        <f>D32+D27</f>
        <v>93</v>
      </c>
      <c r="E33" s="129">
        <f>E32+E27</f>
        <v>4</v>
      </c>
      <c r="F33" s="129">
        <f>F32+F27</f>
        <v>25</v>
      </c>
      <c r="G33" s="133"/>
      <c r="H33" s="132">
        <f>H32+H27</f>
        <v>2</v>
      </c>
      <c r="I33" s="131">
        <f>I32+I27</f>
        <v>22</v>
      </c>
      <c r="J33" s="130">
        <f>J32+J27</f>
        <v>82</v>
      </c>
      <c r="K33" s="129">
        <f>K32+K27</f>
        <v>1</v>
      </c>
      <c r="L33" s="129">
        <f>L32+L27</f>
        <v>32</v>
      </c>
    </row>
    <row r="34" spans="1:12" s="121" customFormat="1">
      <c r="A34" s="125"/>
      <c r="B34" s="125" t="s">
        <v>68</v>
      </c>
      <c r="C34" s="127"/>
      <c r="D34" s="126">
        <f>SUM(B33:D33)</f>
        <v>99</v>
      </c>
      <c r="G34" s="124"/>
      <c r="H34" s="125" t="s">
        <v>68</v>
      </c>
      <c r="I34" s="124"/>
      <c r="J34" s="123">
        <f>SUM(H33:J33)</f>
        <v>106</v>
      </c>
      <c r="L34" s="122"/>
    </row>
    <row r="35" spans="1:12">
      <c r="A35" s="120"/>
    </row>
    <row r="36" spans="1:12" ht="12.75" customHeight="1">
      <c r="A36" s="120" t="s">
        <v>69</v>
      </c>
      <c r="D36" s="119"/>
      <c r="I36" s="112"/>
      <c r="J36" s="113"/>
    </row>
    <row r="37" spans="1:12">
      <c r="A37" s="118" t="s">
        <v>68</v>
      </c>
      <c r="B37" s="117"/>
      <c r="C37" s="116">
        <f>D18+J18+D34+J34</f>
        <v>341</v>
      </c>
      <c r="D37" s="115" t="s">
        <v>67</v>
      </c>
      <c r="E37" s="114"/>
      <c r="F37" s="104"/>
      <c r="G37" s="113"/>
      <c r="H37" s="113"/>
      <c r="I37" s="112"/>
    </row>
    <row r="38" spans="1:12">
      <c r="A38" s="111" t="s">
        <v>66</v>
      </c>
      <c r="B38" s="104"/>
      <c r="C38" s="110">
        <f>E17+K17+E33+K33</f>
        <v>6</v>
      </c>
      <c r="D38" s="109" t="s">
        <v>65</v>
      </c>
      <c r="E38" s="104"/>
      <c r="F38" s="104"/>
      <c r="G38" s="104"/>
      <c r="H38" s="104"/>
      <c r="J38" s="104"/>
      <c r="L38" s="103"/>
    </row>
    <row r="39" spans="1:12">
      <c r="A39" s="111" t="s">
        <v>64</v>
      </c>
      <c r="B39" s="104"/>
      <c r="C39" s="110">
        <f>F17+L17+F33+L33</f>
        <v>203</v>
      </c>
      <c r="D39" s="109" t="s">
        <v>63</v>
      </c>
      <c r="E39" s="104"/>
      <c r="F39" s="104"/>
      <c r="G39" s="104"/>
      <c r="H39" s="104"/>
      <c r="J39" s="105"/>
      <c r="L39" s="103"/>
    </row>
    <row r="40" spans="1:12">
      <c r="A40" s="108" t="s">
        <v>62</v>
      </c>
      <c r="B40" s="107"/>
      <c r="C40" s="106">
        <f>+'Data Sep11'!G39+'Data Sep11'!L39+'Data Sep11'!Q39+'Data Sep11'!V39</f>
        <v>15</v>
      </c>
      <c r="D40" s="105" t="s">
        <v>61</v>
      </c>
    </row>
    <row r="41" spans="1:12">
      <c r="D41" s="105" t="s">
        <v>60</v>
      </c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Sep11</vt:lpstr>
      <vt:lpstr>4-6pm Sep11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bike9i</dc:creator>
  <cp:lastModifiedBy>bike9i</cp:lastModifiedBy>
  <dcterms:created xsi:type="dcterms:W3CDTF">2013-01-04T20:07:16Z</dcterms:created>
  <dcterms:modified xsi:type="dcterms:W3CDTF">2013-01-04T20:08:35Z</dcterms:modified>
</cp:coreProperties>
</file>