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namedSheetViews/namedSheetView1.xml" ContentType="application/vnd.ms-excel.namedsheetview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fileSharing readOnlyRecommended="1"/>
  <workbookPr updateLinks="never" codeName="ThisWorkbook" defaultThemeVersion="166925"/>
  <mc:AlternateContent xmlns:mc="http://schemas.openxmlformats.org/markup-compatibility/2006">
    <mc:Choice Requires="x15">
      <x15ac:absPath xmlns:x15ac="http://schemas.microsoft.com/office/spreadsheetml/2010/11/ac" url="L:\Strategic Planning\Housing Element 2015-2023\12_Annual Progress Reports\APR 2020\08_Products\"/>
    </mc:Choice>
  </mc:AlternateContent>
  <xr:revisionPtr revIDLastSave="0" documentId="13_ncr:1_{12D0D726-55A0-49A4-B0F0-E89451C1939E}" xr6:coauthVersionLast="46" xr6:coauthVersionMax="46" xr10:uidLastSave="{00000000-0000-0000-0000-000000000000}"/>
  <bookViews>
    <workbookView xWindow="-120" yWindow="-120" windowWidth="29040" windowHeight="15840" tabRatio="680" activeTab="2" xr2:uid="{EDD63C7C-F6D9-4EB1-A3E1-EDA9E4193912}"/>
  </bookViews>
  <sheets>
    <sheet name="Instructions" sheetId="1" r:id="rId1"/>
    <sheet name="Start Here" sheetId="37" r:id="rId2"/>
    <sheet name="Table A" sheetId="14" r:id="rId3"/>
    <sheet name="Table A2" sheetId="15" r:id="rId4"/>
    <sheet name="Table B" sheetId="27" r:id="rId5"/>
    <sheet name="Table C" sheetId="29" r:id="rId6"/>
    <sheet name="Table D" sheetId="36" r:id="rId7"/>
    <sheet name="Table E" sheetId="38" r:id="rId8"/>
    <sheet name="Table F" sheetId="16" r:id="rId9"/>
    <sheet name="Table G" sheetId="31" r:id="rId10"/>
    <sheet name="Table H" sheetId="32" r:id="rId11"/>
    <sheet name="Summary" sheetId="33" r:id="rId12"/>
    <sheet name="LEAP Reporting" sheetId="35" r:id="rId13"/>
  </sheets>
  <externalReferences>
    <externalReference r:id="rId14"/>
    <externalReference r:id="rId15"/>
    <externalReference r:id="rId16"/>
    <externalReference r:id="rId17"/>
    <externalReference r:id="rId18"/>
    <externalReference r:id="rId19"/>
  </externalReferences>
  <definedNames>
    <definedName name="_xlnm._FilterDatabase" localSheetId="2" hidden="1">'Table A'!$A$12:$T$434</definedName>
    <definedName name="_xlnm._FilterDatabase" localSheetId="3" hidden="1">'Table A2'!$A$12:$AS$985</definedName>
    <definedName name="_xlnm._FilterDatabase" localSheetId="6" hidden="1">'Table D'!$A$11:$D$142</definedName>
    <definedName name="_xlnm._FilterDatabase" localSheetId="10" hidden="1">'Table H'!$A$14:$G$88</definedName>
    <definedName name="ADU">#REF!</definedName>
    <definedName name="ADU_List">#REF!</definedName>
    <definedName name="Affordable_2016">'[1]Production Summary'!$G$18</definedName>
    <definedName name="Affordable_2017">'[1]Production Summary'!$G$25</definedName>
    <definedName name="Affordable_2018">'[1]Production Summary'!$G$32</definedName>
    <definedName name="Affordable_2019">'[1]Production Summary'!$G$39</definedName>
    <definedName name="AFinaled_Address">#REF!</definedName>
    <definedName name="AFinaled_ADU_Flag">#REF!</definedName>
    <definedName name="AFinaled_APN">#REF!</definedName>
    <definedName name="AFinaled_FinaledDate">#REF!</definedName>
    <definedName name="AFinaled_Notes">#REF!</definedName>
    <definedName name="AFinaled_RecordID">#REF!</definedName>
    <definedName name="AFinaled_Units">#REF!</definedName>
    <definedName name="B_Finaled_Address">#REF!</definedName>
    <definedName name="B_Finaled_ADU_Flag">#REF!</definedName>
    <definedName name="B_Finaled_APN">#REF!</definedName>
    <definedName name="B_Finaled_APR_VLI_New">#REF!</definedName>
    <definedName name="B_Finaled_Date">#REF!</definedName>
    <definedName name="B_Finaled_ELI_New">#REF!</definedName>
    <definedName name="B_Finaled_LI_New">#REF!</definedName>
    <definedName name="B_Finaled_Market_New">#REF!</definedName>
    <definedName name="B_Finaled_Moderate_New">#REF!</definedName>
    <definedName name="B_Finaled_Notes">#REF!</definedName>
    <definedName name="B_Finaled_RecordID">#REF!</definedName>
    <definedName name="B_Finaled_Units">#REF!</definedName>
    <definedName name="B_Finaled_VLI_New">#REF!</definedName>
    <definedName name="C_Finaled_Address">#REF!</definedName>
    <definedName name="C_Finaled_ADU">#REF!</definedName>
    <definedName name="C_Finaled_APN">#REF!</definedName>
    <definedName name="C_Finaled_Date">#REF!</definedName>
    <definedName name="C_Finaled_Notes">#REF!</definedName>
    <definedName name="C_Finaled_RecordID">#REF!</definedName>
    <definedName name="C_Finaled_Units">#REF!</definedName>
    <definedName name="Completed2020_LI">'Table A2'!$AB$12</definedName>
    <definedName name="Completed2020_Market">'Table A2'!$AF$12</definedName>
    <definedName name="Completed2020_Moderate">'Table A2'!$AD$12</definedName>
    <definedName name="Completed2020_NDR_LI">'Table A2'!$AC$12</definedName>
    <definedName name="Completed2020_NDR_Moderate">'Table A2'!$AE$12</definedName>
    <definedName name="Completed2020_NDR_VLI">'Table A2'!$AA$12</definedName>
    <definedName name="Completed2020_VLI">'Table A2'!$Z$12</definedName>
    <definedName name="Data_BP_Address">#REF!</definedName>
    <definedName name="Data_BP_ADU_New">#REF!</definedName>
    <definedName name="Data_BP_APN">#REF!</definedName>
    <definedName name="Data_BP_DB">#REF!</definedName>
    <definedName name="Data_BP_ELI_New">#REF!</definedName>
    <definedName name="Data_BP_FLAG_ADU">#REF!</definedName>
    <definedName name="Data_BP_IssueDate">#REF!</definedName>
    <definedName name="Data_BP_Low_New">#REF!</definedName>
    <definedName name="Data_BP_Market_New">#REF!</definedName>
    <definedName name="Data_BP_Moderate_New">#REF!</definedName>
    <definedName name="Data_BP_Notes">#REF!</definedName>
    <definedName name="Data_BP_OpenDate">#REF!</definedName>
    <definedName name="Data_BP_RecordID">#REF!</definedName>
    <definedName name="Data_BP_SB35">#REF!</definedName>
    <definedName name="Data_BP_VeryLow_New">#REF!</definedName>
    <definedName name="DRX_Address">#REF!</definedName>
    <definedName name="DRX_APN">#REF!</definedName>
    <definedName name="DRX_Date">#REF!</definedName>
    <definedName name="DRX_Notes">#REF!</definedName>
    <definedName name="DRX_RecordID">#REF!</definedName>
    <definedName name="DRX_Units">#REF!</definedName>
    <definedName name="DS_Address">#REF!</definedName>
    <definedName name="DS_APN">#REF!</definedName>
    <definedName name="DS_FlagNote">#REF!</definedName>
    <definedName name="DS_Notes">#REF!</definedName>
    <definedName name="DS_PermitStatus">#REF!</definedName>
    <definedName name="DS_PermitStatusDate">#REF!</definedName>
    <definedName name="DS_RecordID">#REF!</definedName>
    <definedName name="DS_SecondaryNew">#REF!</definedName>
    <definedName name="DS_SubmittalDate">#REF!</definedName>
    <definedName name="Entitled2020_LI">'Table A2'!$J$12</definedName>
    <definedName name="Entitled2020_Market">'Table A2'!$N$12</definedName>
    <definedName name="Entitled2020_Moderate">'Table A2'!$L$12</definedName>
    <definedName name="Entitled2020_NDR_LI">'Table A2'!$K$12</definedName>
    <definedName name="Entitled2020_NDR_Moderate">'Table A2'!$M$12</definedName>
    <definedName name="Entitled2020_NDR_VLI">'Table A2'!$I$12</definedName>
    <definedName name="Entitled2020_VLI">'Table A2'!$H$12</definedName>
    <definedName name="HCDA_RecordID">'[2]Table A (Changes)'!$E:$E</definedName>
    <definedName name="HCDA2_RecordID">'[2]Table A2'!$E:$E</definedName>
    <definedName name="J_Address">#REF!</definedName>
    <definedName name="J_ADU">#REF!</definedName>
    <definedName name="J_ADU_NetNew">#REF!</definedName>
    <definedName name="J_APN">#REF!</definedName>
    <definedName name="J_APR_VLI_NetNew">#REF!</definedName>
    <definedName name="J_DensityBonus">#REF!</definedName>
    <definedName name="J_Description">#REF!</definedName>
    <definedName name="J_ELI_NetNew">#REF!</definedName>
    <definedName name="J_LI_NetNew">#REF!</definedName>
    <definedName name="J_Market_NetNew">#REF!</definedName>
    <definedName name="J_Moderate_NetNew">#REF!</definedName>
    <definedName name="J_PermitStatus">#REF!</definedName>
    <definedName name="J_PermitStatus_Date">#REF!</definedName>
    <definedName name="J_RecordID">#REF!</definedName>
    <definedName name="J_SB35">#REF!</definedName>
    <definedName name="J_Submittal_Date">#REF!</definedName>
    <definedName name="J_TableA_Revisions">#REF!</definedName>
    <definedName name="J_TableA2_Revisions">#REF!</definedName>
    <definedName name="J_TPM">#REF!</definedName>
    <definedName name="JanApprovedRecordID">[3]Entitled_2020!$I:$I</definedName>
    <definedName name="JanSubmittedRecordID">[3]Submitted_2020!$E:$E</definedName>
    <definedName name="Lara_TableD_Action">'[4]Table D_2020_Lara'!$D:$D</definedName>
    <definedName name="Lara_TableD_Update2020">'[4]Table D_2020_Lara'!$G:$G</definedName>
    <definedName name="Market_2016">'[1]Production Summary'!$G$19</definedName>
    <definedName name="Market_2017">'[1]Production Summary'!$G$26</definedName>
    <definedName name="Market_2018">'[1]Production Summary'!$G$33</definedName>
    <definedName name="Market_2019">'[1]Production Summary'!$G$40</definedName>
    <definedName name="Master_2020Update">'[4]Table D_2020'!$G:$G</definedName>
    <definedName name="Master_Action">'[4]Table D_2020'!$D:$D</definedName>
    <definedName name="Master_Timeframe">'[4]Table D_2020'!$F:$F</definedName>
    <definedName name="Old_TableA_RecordID">#REF!</definedName>
    <definedName name="Original_Closure_Approved">[3]Original!$I:$I</definedName>
    <definedName name="Original_CompletenessReviewDate">[3]Original!$G:$G</definedName>
    <definedName name="Original_PermitStatus">[3]Original!$E:$E</definedName>
    <definedName name="Original_PermitStatus_Date">[3]Original!$F:$F</definedName>
    <definedName name="Original_RecordID">[3]Original!$A:$A</definedName>
    <definedName name="Original_ZRApprovedPendingAppeal">[3]Original!$H:$H</definedName>
    <definedName name="Payne_Action" localSheetId="6">#REF!</definedName>
    <definedName name="Payne_Action">#REF!</definedName>
    <definedName name="Payne_Notes" localSheetId="6">#REF!</definedName>
    <definedName name="Payne_Notes">#REF!</definedName>
    <definedName name="PBDManagers_Action" localSheetId="6">#REF!</definedName>
    <definedName name="PBDManagers_Action">#REF!</definedName>
    <definedName name="PBDManagers_Notes" localSheetId="6">#REF!</definedName>
    <definedName name="PBDManagers_Notes">#REF!</definedName>
    <definedName name="PBDManagers_Update" localSheetId="6">#REF!</definedName>
    <definedName name="PBDManagers_Update">#REF!</definedName>
    <definedName name="PermittedUnits20_LI">'Table A2'!$S$12</definedName>
    <definedName name="PermittedUnits20_Market">'Table A2'!$W$12</definedName>
    <definedName name="PermittedUnits20_Moderate">'Table A2'!$U$12</definedName>
    <definedName name="PermittedUnits20_NDR_LI">'Table A2'!$T$12</definedName>
    <definedName name="PermittedUnits20_NDR_Moderate">'Table A2'!$V$12</definedName>
    <definedName name="PermittedUnits20_NDR_VLI">'Table A2'!$R$12</definedName>
    <definedName name="PermittedUnits20_VLI">'Table A2'!$Q$12</definedName>
    <definedName name="Planning_Address">#REF!</definedName>
    <definedName name="Planning_APN">#REF!</definedName>
    <definedName name="Planning_APR_VLI_Net_New">#REF!</definedName>
    <definedName name="Planning_Complete_Date">#REF!</definedName>
    <definedName name="Planning_DensityBonus">#REF!</definedName>
    <definedName name="Planning_Description">#REF!</definedName>
    <definedName name="Planning_ELI_Net_New">#REF!</definedName>
    <definedName name="Planning_LI_Net_New">#REF!</definedName>
    <definedName name="Planning_Market_Net_New">#REF!</definedName>
    <definedName name="Planning_Moderate_Net_New">#REF!</definedName>
    <definedName name="Planning_PermitStatus">#REF!</definedName>
    <definedName name="Planning_PermitStatus_Date">#REF!</definedName>
    <definedName name="Planning_RecordID">#REF!</definedName>
    <definedName name="Planning_SB35">#REF!</definedName>
    <definedName name="Planning_Secondary_Net_New">#REF!</definedName>
    <definedName name="Planning_TentParcelMap">#REF!</definedName>
    <definedName name="Planning_VLI_Net_New">#REF!</definedName>
    <definedName name="Preserved_Acq_2016">'[1]Production Summary'!$G$16</definedName>
    <definedName name="Preserved_Acq_2017">'[1]Production Summary'!$G$23</definedName>
    <definedName name="Preserved_Acq_2018">'[1]Production Summary'!$G$30</definedName>
    <definedName name="Preserved_Acq_2019">'[1]Production Summary'!$G$37</definedName>
    <definedName name="Preserved_Existing_2016">'[1]Production Summary'!$G$17</definedName>
    <definedName name="Preserved_Existing_2017">'[1]Production Summary'!$G$24</definedName>
    <definedName name="Preserved_Existing_2018">'[1]Production Summary'!$G$31</definedName>
    <definedName name="Preserved_Existing_2019">'[1]Production Summary'!$G$38</definedName>
    <definedName name="_xlnm.Print_Area" localSheetId="5">'Table C'!$A$1:$U$23</definedName>
    <definedName name="Remove_TableA_ChangeFlag">#REF!</definedName>
    <definedName name="Remove_TableA_RecordID">#REF!</definedName>
    <definedName name="TabD_CompletenessReviewDate">'[3]Tab D'!$Q:$Q</definedName>
    <definedName name="TabD_PermitStatus">'[3]Tab D'!$O:$O</definedName>
    <definedName name="TabD_PermitStatus_Date">'[3]Tab D'!$P:$P</definedName>
    <definedName name="TabD_RecordID">'[3]Tab D'!$K:$K</definedName>
    <definedName name="TabJ_CompleteTable">#REF!</definedName>
    <definedName name="TableA_ApplicationsSubmitted">'Table A'!$E$13:$E$434</definedName>
    <definedName name="TableA_TotalApprovedUnits">'Table A'!$Q$12</definedName>
    <definedName name="TableA_TotalDisapprovedUnits">'Table A'!$R$12</definedName>
    <definedName name="TableA_TotalProposedUnits">'Table A'!$P$12</definedName>
    <definedName name="ZW_Address">#REF!</definedName>
    <definedName name="ZW_APN">#REF!</definedName>
    <definedName name="ZW_Notes">#REF!</definedName>
    <definedName name="ZW_PermitStatus">#REF!</definedName>
    <definedName name="ZW_RecordID">#REF!</definedName>
    <definedName name="ZW_SubmittalDate">#REF!</definedName>
    <definedName name="ZW_Uni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2" i="14" l="1"/>
  <c r="Q12" i="14"/>
  <c r="P15" i="14"/>
  <c r="P85" i="14"/>
  <c r="M12" i="14"/>
  <c r="S12" i="14"/>
  <c r="D17" i="16" l="1"/>
  <c r="B17" i="16"/>
  <c r="E17" i="16" s="1"/>
  <c r="C17" i="16"/>
  <c r="E15" i="16"/>
  <c r="E14" i="16"/>
  <c r="H12" i="38" l="1"/>
  <c r="G12" i="38"/>
  <c r="F12" i="38"/>
  <c r="E12" i="38"/>
  <c r="AH717" i="15" l="1"/>
  <c r="C5" i="36" l="1"/>
  <c r="B5" i="36"/>
  <c r="B4" i="36"/>
  <c r="B12" i="35" l="1"/>
  <c r="D22" i="33"/>
  <c r="D41" i="33"/>
  <c r="D40" i="33"/>
  <c r="D39" i="33"/>
  <c r="D38" i="33"/>
  <c r="P12" i="29"/>
  <c r="I12" i="29"/>
  <c r="H12" i="29"/>
  <c r="G12" i="29"/>
  <c r="F12" i="29"/>
  <c r="C2" i="29"/>
  <c r="B2" i="29"/>
  <c r="B1" i="29"/>
  <c r="D42" i="33" l="1"/>
  <c r="H21" i="27" l="1"/>
  <c r="L21" i="27" l="1"/>
  <c r="K21" i="27"/>
  <c r="J21" i="27"/>
  <c r="G21" i="27"/>
  <c r="F21" i="27"/>
  <c r="E21" i="27"/>
  <c r="D21" i="27"/>
  <c r="C20" i="27"/>
  <c r="C2" i="27"/>
  <c r="B2" i="27"/>
  <c r="B1" i="27"/>
  <c r="AH13" i="15" l="1"/>
  <c r="AH14" i="15"/>
  <c r="AH15" i="15"/>
  <c r="AH16" i="15"/>
  <c r="AH17" i="15"/>
  <c r="AH18" i="15"/>
  <c r="AH19" i="15"/>
  <c r="AH20" i="15"/>
  <c r="AH21" i="15"/>
  <c r="AH22" i="15"/>
  <c r="AH23" i="15"/>
  <c r="AH24" i="15"/>
  <c r="AH25" i="15"/>
  <c r="AH27" i="15"/>
  <c r="AH26" i="15"/>
  <c r="AH30" i="15"/>
  <c r="AH29" i="15"/>
  <c r="AH28" i="15"/>
  <c r="AH31" i="15"/>
  <c r="AH32" i="15"/>
  <c r="AH33" i="15"/>
  <c r="AH37" i="15"/>
  <c r="AH35" i="15"/>
  <c r="AH39" i="15"/>
  <c r="AH34" i="15"/>
  <c r="AH40" i="15"/>
  <c r="AH38" i="15"/>
  <c r="AH41" i="15"/>
  <c r="AH36" i="15"/>
  <c r="AH43" i="15"/>
  <c r="AH42" i="15"/>
  <c r="AH45" i="15"/>
  <c r="AH52" i="15"/>
  <c r="AH46" i="15"/>
  <c r="AH53" i="15"/>
  <c r="AH47" i="15"/>
  <c r="AH55" i="15"/>
  <c r="AH54" i="15"/>
  <c r="AH49" i="15"/>
  <c r="AH48" i="15"/>
  <c r="AH50" i="15"/>
  <c r="AH44" i="15"/>
  <c r="AH51" i="15"/>
  <c r="AH64" i="15"/>
  <c r="AH63" i="15"/>
  <c r="AH66" i="15"/>
  <c r="AH68" i="15"/>
  <c r="AH69" i="15"/>
  <c r="AH70" i="15"/>
  <c r="AH57" i="15"/>
  <c r="AH71" i="15"/>
  <c r="AH72" i="15"/>
  <c r="AH78" i="15"/>
  <c r="AH73" i="15"/>
  <c r="AH56" i="15"/>
  <c r="AH61" i="15"/>
  <c r="AH65" i="15"/>
  <c r="AH67" i="15"/>
  <c r="AH74" i="15"/>
  <c r="AH75" i="15"/>
  <c r="AH62" i="15"/>
  <c r="AH58" i="15"/>
  <c r="AH60" i="15"/>
  <c r="AH76" i="15"/>
  <c r="AH59" i="15"/>
  <c r="AH77" i="15"/>
  <c r="AH202" i="15"/>
  <c r="AH238" i="15"/>
  <c r="AH241" i="15"/>
  <c r="AH185" i="15"/>
  <c r="AH246" i="15"/>
  <c r="AH247" i="15"/>
  <c r="AH85" i="15"/>
  <c r="AH249" i="15"/>
  <c r="AH150" i="15"/>
  <c r="AH151" i="15"/>
  <c r="AH203" i="15"/>
  <c r="AH256" i="15"/>
  <c r="AH88" i="15"/>
  <c r="AH262" i="15"/>
  <c r="AH429" i="15"/>
  <c r="AH217" i="15"/>
  <c r="AH267" i="15"/>
  <c r="AH146" i="15"/>
  <c r="AH147" i="15"/>
  <c r="AH277" i="15"/>
  <c r="AH281" i="15"/>
  <c r="AH141" i="15"/>
  <c r="AH142" i="15"/>
  <c r="AH173" i="15"/>
  <c r="AH182" i="15"/>
  <c r="AH178" i="15"/>
  <c r="AH117" i="15"/>
  <c r="AH297" i="15"/>
  <c r="AH430" i="15"/>
  <c r="AH308" i="15"/>
  <c r="AH310" i="15"/>
  <c r="AH311" i="15"/>
  <c r="AH312" i="15"/>
  <c r="AH325" i="15"/>
  <c r="AH214" i="15"/>
  <c r="AH332" i="15"/>
  <c r="AH337" i="15"/>
  <c r="AH338" i="15"/>
  <c r="AH342" i="15"/>
  <c r="AH191" i="15"/>
  <c r="AH345" i="15"/>
  <c r="AH86" i="15"/>
  <c r="AH346" i="15"/>
  <c r="AH356" i="15"/>
  <c r="AH102" i="15"/>
  <c r="AH103" i="15"/>
  <c r="AH360" i="15"/>
  <c r="AH180" i="15"/>
  <c r="AH80" i="15"/>
  <c r="AH374" i="15"/>
  <c r="AH168" i="15"/>
  <c r="AH394" i="15"/>
  <c r="AH219" i="15"/>
  <c r="AH220" i="15"/>
  <c r="AH136" i="15"/>
  <c r="AH137" i="15"/>
  <c r="AH199" i="15"/>
  <c r="AH201" i="15"/>
  <c r="AH405" i="15"/>
  <c r="AH411" i="15"/>
  <c r="AH412" i="15"/>
  <c r="AH95" i="15"/>
  <c r="AH96" i="15"/>
  <c r="AH111" i="15"/>
  <c r="AH112" i="15"/>
  <c r="AH91" i="15"/>
  <c r="AH92" i="15"/>
  <c r="AH223" i="15"/>
  <c r="AH104" i="15"/>
  <c r="AH108" i="15"/>
  <c r="AH109" i="15"/>
  <c r="AH122" i="15"/>
  <c r="AH197" i="15"/>
  <c r="AH239" i="15"/>
  <c r="AH156" i="15"/>
  <c r="AH240" i="15"/>
  <c r="AH242" i="15"/>
  <c r="AH243" i="15"/>
  <c r="AH244" i="15"/>
  <c r="AH414" i="15"/>
  <c r="AH245" i="15"/>
  <c r="AH118" i="15"/>
  <c r="AH215" i="15"/>
  <c r="AH148" i="15"/>
  <c r="AH100" i="15"/>
  <c r="AH105" i="15"/>
  <c r="AH116" i="15"/>
  <c r="AH82" i="15"/>
  <c r="AH128" i="15"/>
  <c r="AH248" i="15"/>
  <c r="AH94" i="15"/>
  <c r="AH99" i="15"/>
  <c r="AH154" i="15"/>
  <c r="AH250" i="15"/>
  <c r="AH251" i="15"/>
  <c r="AH207" i="15"/>
  <c r="AH170" i="15"/>
  <c r="AH218" i="15"/>
  <c r="AH252" i="15"/>
  <c r="AH253" i="15"/>
  <c r="AH254" i="15"/>
  <c r="AH255" i="15"/>
  <c r="AH153" i="15"/>
  <c r="AH257" i="15"/>
  <c r="AH258" i="15"/>
  <c r="AH152" i="15"/>
  <c r="AH259" i="15"/>
  <c r="AH435" i="15"/>
  <c r="AH260" i="15"/>
  <c r="AH171" i="15"/>
  <c r="AH89" i="15"/>
  <c r="AH261" i="15"/>
  <c r="AH124" i="15"/>
  <c r="AH263" i="15"/>
  <c r="AH264" i="15"/>
  <c r="AH265" i="15"/>
  <c r="AH169" i="15"/>
  <c r="AH266" i="15"/>
  <c r="AH101" i="15"/>
  <c r="AH183" i="15"/>
  <c r="AH208" i="15"/>
  <c r="AH172" i="15"/>
  <c r="AH416" i="15"/>
  <c r="AH138" i="15"/>
  <c r="AH79" i="15"/>
  <c r="AH434" i="15"/>
  <c r="AH159" i="15"/>
  <c r="AH268" i="15"/>
  <c r="AH269" i="15"/>
  <c r="AH270" i="15"/>
  <c r="AH195" i="15"/>
  <c r="AH271" i="15"/>
  <c r="AH272" i="15"/>
  <c r="AH273" i="15"/>
  <c r="AH274" i="15"/>
  <c r="AH139" i="15"/>
  <c r="AH184" i="15"/>
  <c r="AH275" i="15"/>
  <c r="AH84" i="15"/>
  <c r="AH200" i="15"/>
  <c r="AH276" i="15"/>
  <c r="AH278" i="15"/>
  <c r="AH120" i="15"/>
  <c r="AH279" i="15"/>
  <c r="AH280" i="15"/>
  <c r="AH224" i="15"/>
  <c r="AH282" i="15"/>
  <c r="AH417" i="15"/>
  <c r="AH283" i="15"/>
  <c r="AH284" i="15"/>
  <c r="AH285" i="15"/>
  <c r="AH418" i="15"/>
  <c r="AH286" i="15"/>
  <c r="AH287" i="15"/>
  <c r="AH288" i="15"/>
  <c r="AH428" i="15"/>
  <c r="AH289" i="15"/>
  <c r="AH432" i="15"/>
  <c r="AH290" i="15"/>
  <c r="AH291" i="15"/>
  <c r="AH232" i="15"/>
  <c r="AH121" i="15"/>
  <c r="AH292" i="15"/>
  <c r="AH165" i="15"/>
  <c r="AH293" i="15"/>
  <c r="AH177" i="15"/>
  <c r="AH436" i="15"/>
  <c r="AH140" i="15"/>
  <c r="AH294" i="15"/>
  <c r="AH198" i="15"/>
  <c r="AH433" i="15"/>
  <c r="AH419" i="15"/>
  <c r="AH295" i="15"/>
  <c r="AH296" i="15"/>
  <c r="AH298" i="15"/>
  <c r="AH299" i="15"/>
  <c r="AH300" i="15"/>
  <c r="AH301" i="15"/>
  <c r="AH302" i="15"/>
  <c r="AH303" i="15"/>
  <c r="AH304" i="15"/>
  <c r="AH427" i="15"/>
  <c r="AH420" i="15"/>
  <c r="AH133" i="15"/>
  <c r="AH305" i="15"/>
  <c r="AH306" i="15"/>
  <c r="AH107" i="15"/>
  <c r="AH221" i="15"/>
  <c r="AH204" i="15"/>
  <c r="AH188" i="15"/>
  <c r="AH307" i="15"/>
  <c r="AH309" i="15"/>
  <c r="AH163" i="15"/>
  <c r="AH228" i="15"/>
  <c r="AH162" i="15"/>
  <c r="AH123" i="15"/>
  <c r="AH210" i="15"/>
  <c r="AH313" i="15"/>
  <c r="AH314" i="15"/>
  <c r="AH166" i="15"/>
  <c r="AH315" i="15"/>
  <c r="AH316" i="15"/>
  <c r="AH317" i="15"/>
  <c r="AH126" i="15"/>
  <c r="AH318" i="15"/>
  <c r="AH415" i="15"/>
  <c r="AH319" i="15"/>
  <c r="AH320" i="15"/>
  <c r="AH113" i="15"/>
  <c r="AH119" i="15"/>
  <c r="AH321" i="15"/>
  <c r="AH322" i="15"/>
  <c r="AH127" i="15"/>
  <c r="AH323" i="15"/>
  <c r="AH324" i="15"/>
  <c r="AH189" i="15"/>
  <c r="AH227" i="15"/>
  <c r="AH326" i="15"/>
  <c r="AH327" i="15"/>
  <c r="AH328" i="15"/>
  <c r="AH329" i="15"/>
  <c r="AH330" i="15"/>
  <c r="AH331" i="15"/>
  <c r="AH231" i="15"/>
  <c r="AH129" i="15"/>
  <c r="AH174" i="15"/>
  <c r="AH333" i="15"/>
  <c r="AH334" i="15"/>
  <c r="AH164" i="15"/>
  <c r="AH187" i="15"/>
  <c r="AH335" i="15"/>
  <c r="AH336" i="15"/>
  <c r="AH83" i="15"/>
  <c r="AH161" i="15"/>
  <c r="AH339" i="15"/>
  <c r="AH93" i="15"/>
  <c r="AH233" i="15"/>
  <c r="AH340" i="15"/>
  <c r="AH422" i="15"/>
  <c r="AH205" i="15"/>
  <c r="AH341" i="15"/>
  <c r="AH209" i="15"/>
  <c r="AH212" i="15"/>
  <c r="AH423" i="15"/>
  <c r="AH343" i="15"/>
  <c r="AH194" i="15"/>
  <c r="AH114" i="15"/>
  <c r="AH196" i="15"/>
  <c r="AH344" i="15"/>
  <c r="AH98" i="15"/>
  <c r="AH237" i="15"/>
  <c r="AH179" i="15"/>
  <c r="AH347" i="15"/>
  <c r="AH348" i="15"/>
  <c r="AH226" i="15"/>
  <c r="AH349" i="15"/>
  <c r="AH167" i="15"/>
  <c r="AH186" i="15"/>
  <c r="AH350" i="15"/>
  <c r="AH175" i="15"/>
  <c r="AH351" i="15"/>
  <c r="AH130" i="15"/>
  <c r="AH206" i="15"/>
  <c r="AH352" i="15"/>
  <c r="AH353" i="15"/>
  <c r="AH431" i="15"/>
  <c r="AH354" i="15"/>
  <c r="AH355" i="15"/>
  <c r="AH131" i="15"/>
  <c r="AH235" i="15"/>
  <c r="AH176" i="15"/>
  <c r="AH357" i="15"/>
  <c r="AH358" i="15"/>
  <c r="AH359" i="15"/>
  <c r="AH361" i="15"/>
  <c r="AH362" i="15"/>
  <c r="AH424" i="15"/>
  <c r="AH190" i="15"/>
  <c r="AH192" i="15"/>
  <c r="AH363" i="15"/>
  <c r="AH222" i="15"/>
  <c r="AH364" i="15"/>
  <c r="AH365" i="15"/>
  <c r="AH132" i="15"/>
  <c r="AH234" i="15"/>
  <c r="AH158" i="15"/>
  <c r="AH229" i="15"/>
  <c r="AH421" i="15"/>
  <c r="AH366" i="15"/>
  <c r="AH87" i="15"/>
  <c r="AH367" i="15"/>
  <c r="AH160" i="15"/>
  <c r="AH125" i="15"/>
  <c r="AH368" i="15"/>
  <c r="AH369" i="15"/>
  <c r="AH370" i="15"/>
  <c r="AH371" i="15"/>
  <c r="AH225" i="15"/>
  <c r="AH372" i="15"/>
  <c r="AH373" i="15"/>
  <c r="AH375" i="15"/>
  <c r="AH145" i="15"/>
  <c r="AH376" i="15"/>
  <c r="AH377" i="15"/>
  <c r="AH378" i="15"/>
  <c r="AH425" i="15"/>
  <c r="AH90" i="15"/>
  <c r="AH379" i="15"/>
  <c r="AH380" i="15"/>
  <c r="AH381" i="15"/>
  <c r="AH216" i="15"/>
  <c r="AH382" i="15"/>
  <c r="AH383" i="15"/>
  <c r="AH134" i="15"/>
  <c r="AH384" i="15"/>
  <c r="AH385" i="15"/>
  <c r="AH386" i="15"/>
  <c r="AH155" i="15"/>
  <c r="AH81" i="15"/>
  <c r="AH387" i="15"/>
  <c r="AH388" i="15"/>
  <c r="AH389" i="15"/>
  <c r="AH390" i="15"/>
  <c r="AH391" i="15"/>
  <c r="AH392" i="15"/>
  <c r="AH393" i="15"/>
  <c r="AH181" i="15"/>
  <c r="AH395" i="15"/>
  <c r="AH396" i="15"/>
  <c r="AH230" i="15"/>
  <c r="AH236" i="15"/>
  <c r="AH397" i="15"/>
  <c r="AH398" i="15"/>
  <c r="AH193" i="15"/>
  <c r="AH399" i="15"/>
  <c r="AH115" i="15"/>
  <c r="AH400" i="15"/>
  <c r="AH401" i="15"/>
  <c r="AH402" i="15"/>
  <c r="AH403" i="15"/>
  <c r="AH404" i="15"/>
  <c r="AH406" i="15"/>
  <c r="AH157" i="15"/>
  <c r="AH407" i="15"/>
  <c r="AH211" i="15"/>
  <c r="AH408" i="15"/>
  <c r="AH426" i="15"/>
  <c r="AH409" i="15"/>
  <c r="AH410" i="15"/>
  <c r="AH213" i="15"/>
  <c r="AH413" i="15"/>
  <c r="AH144" i="15"/>
  <c r="AH106" i="15"/>
  <c r="AH149" i="15"/>
  <c r="AH143" i="15"/>
  <c r="AH97" i="15"/>
  <c r="AH110" i="15"/>
  <c r="AH135" i="15"/>
  <c r="AH659" i="15"/>
  <c r="AH626" i="15"/>
  <c r="AH926" i="15"/>
  <c r="AH663" i="15"/>
  <c r="AH555" i="15"/>
  <c r="AH565" i="15"/>
  <c r="AH629" i="15"/>
  <c r="AH932" i="15"/>
  <c r="AH467" i="15"/>
  <c r="AH747" i="15"/>
  <c r="AH464" i="15"/>
  <c r="AH744" i="15"/>
  <c r="AH501" i="15"/>
  <c r="AH645" i="15"/>
  <c r="AH536" i="15"/>
  <c r="AH648" i="15"/>
  <c r="AH519" i="15"/>
  <c r="AH826" i="15"/>
  <c r="AH484" i="15"/>
  <c r="AH485" i="15"/>
  <c r="AH537" i="15"/>
  <c r="AH516" i="15"/>
  <c r="AH822" i="15"/>
  <c r="AH466" i="15"/>
  <c r="AH543" i="15"/>
  <c r="AH846" i="15"/>
  <c r="AH539" i="15"/>
  <c r="AH843" i="15"/>
  <c r="AH535" i="15"/>
  <c r="AH970" i="15"/>
  <c r="AH696" i="15"/>
  <c r="AH698" i="15"/>
  <c r="AH961" i="15"/>
  <c r="AH644" i="15"/>
  <c r="AH638" i="15"/>
  <c r="AH941" i="15"/>
  <c r="AH513" i="15"/>
  <c r="AH509" i="15"/>
  <c r="AH812" i="15"/>
  <c r="AH479" i="15"/>
  <c r="AH480" i="15"/>
  <c r="AH533" i="15"/>
  <c r="AH660" i="15"/>
  <c r="AH972" i="15"/>
  <c r="AH540" i="15"/>
  <c r="AH844" i="15"/>
  <c r="AH560" i="15"/>
  <c r="AH517" i="15"/>
  <c r="AH614" i="15"/>
  <c r="AH615" i="15"/>
  <c r="AH556" i="15"/>
  <c r="AH713" i="15"/>
  <c r="AH714" i="15"/>
  <c r="AH447" i="15"/>
  <c r="AH443" i="15"/>
  <c r="AH602" i="15"/>
  <c r="AH652" i="15"/>
  <c r="AH653" i="15"/>
  <c r="AH634" i="15"/>
  <c r="AH936" i="15"/>
  <c r="AH491" i="15"/>
  <c r="AH787" i="15"/>
  <c r="AH490" i="15"/>
  <c r="AH658" i="15"/>
  <c r="AH891" i="15"/>
  <c r="AH662" i="15"/>
  <c r="AH671" i="15"/>
  <c r="AH514" i="15"/>
  <c r="AH817" i="15"/>
  <c r="AH637" i="15"/>
  <c r="AH599" i="15"/>
  <c r="AH567" i="15"/>
  <c r="AH465" i="15"/>
  <c r="AH498" i="15"/>
  <c r="AH613" i="15"/>
  <c r="AH500" i="15"/>
  <c r="AH795" i="15"/>
  <c r="AH562" i="15"/>
  <c r="AH920" i="15"/>
  <c r="AH454" i="15"/>
  <c r="AH706" i="15"/>
  <c r="AH669" i="15"/>
  <c r="AH580" i="15"/>
  <c r="AH515" i="15"/>
  <c r="AH530" i="15"/>
  <c r="AH833" i="15"/>
  <c r="AH668" i="15"/>
  <c r="AH453" i="15"/>
  <c r="AH705" i="15"/>
  <c r="AH482" i="15"/>
  <c r="AH773" i="15"/>
  <c r="AH527" i="15"/>
  <c r="AH661" i="15"/>
  <c r="AH546" i="15"/>
  <c r="AH563" i="15"/>
  <c r="AH508" i="15"/>
  <c r="AH572" i="15"/>
  <c r="AH873" i="15"/>
  <c r="AH571" i="15"/>
  <c r="AH872" i="15"/>
  <c r="AH538" i="15"/>
  <c r="AH549" i="15"/>
  <c r="AH486" i="15"/>
  <c r="AH622" i="15"/>
  <c r="AH913" i="15"/>
  <c r="AH655" i="15"/>
  <c r="AH960" i="15"/>
  <c r="AH679" i="15"/>
  <c r="AH677" i="15"/>
  <c r="AH683" i="15"/>
  <c r="AH686" i="15"/>
  <c r="AH442" i="15"/>
  <c r="AH440" i="15"/>
  <c r="AH438" i="15"/>
  <c r="AH441" i="15"/>
  <c r="AH492" i="15"/>
  <c r="AH914" i="15"/>
  <c r="AH507" i="15"/>
  <c r="AH742" i="15"/>
  <c r="AH888" i="15"/>
  <c r="AH574" i="15"/>
  <c r="AH756" i="15"/>
  <c r="AH895" i="15"/>
  <c r="AH896" i="15"/>
  <c r="AH834" i="15"/>
  <c r="AH646" i="15"/>
  <c r="AH460" i="15"/>
  <c r="AH948" i="15"/>
  <c r="AH979" i="15"/>
  <c r="AH897" i="15"/>
  <c r="AH892" i="15"/>
  <c r="AH710" i="15"/>
  <c r="AH832" i="15"/>
  <c r="AH853" i="15"/>
  <c r="AH839" i="15"/>
  <c r="AH801" i="15"/>
  <c r="AH867" i="15"/>
  <c r="AH541" i="15"/>
  <c r="AH499" i="15"/>
  <c r="AH842" i="15"/>
  <c r="AH901" i="15"/>
  <c r="AH643" i="15"/>
  <c r="AH609" i="15"/>
  <c r="AH729" i="15"/>
  <c r="AH954" i="15"/>
  <c r="AH963" i="15"/>
  <c r="AH903" i="15"/>
  <c r="AH611" i="15"/>
  <c r="AH711" i="15"/>
  <c r="AH494" i="15"/>
  <c r="AH925" i="15"/>
  <c r="AH898" i="15"/>
  <c r="AH973" i="15"/>
  <c r="AH470" i="15"/>
  <c r="AH569" i="15"/>
  <c r="AH707" i="15"/>
  <c r="AH974" i="15"/>
  <c r="AH504" i="15"/>
  <c r="AH534" i="15"/>
  <c r="AH600" i="15"/>
  <c r="AH444" i="15"/>
  <c r="AH859" i="15"/>
  <c r="AH758" i="15"/>
  <c r="AH785" i="15"/>
  <c r="AH642" i="15"/>
  <c r="AH975" i="15"/>
  <c r="AH708" i="15"/>
  <c r="AH721" i="15"/>
  <c r="AH794" i="15"/>
  <c r="AH635" i="15"/>
  <c r="AH735" i="15"/>
  <c r="AH496" i="15"/>
  <c r="AH691" i="15"/>
  <c r="AH577" i="15"/>
  <c r="AH618" i="15"/>
  <c r="AH619" i="15"/>
  <c r="AH620" i="15"/>
  <c r="AH784" i="15"/>
  <c r="AH469" i="15"/>
  <c r="AH605" i="15"/>
  <c r="AH570" i="15"/>
  <c r="AH767" i="15"/>
  <c r="AH738" i="15"/>
  <c r="AH505" i="15"/>
  <c r="AH688" i="15"/>
  <c r="AH636" i="15"/>
  <c r="AH885" i="15"/>
  <c r="AH584" i="15"/>
  <c r="AH912" i="15"/>
  <c r="AH865" i="15"/>
  <c r="AH866" i="15"/>
  <c r="AH448" i="15"/>
  <c r="AH760" i="15"/>
  <c r="AH755" i="15"/>
  <c r="AH493" i="15"/>
  <c r="AH782" i="15"/>
  <c r="AH921" i="15"/>
  <c r="AH522" i="15"/>
  <c r="AH955" i="15"/>
  <c r="AH922" i="15"/>
  <c r="AH779" i="15"/>
  <c r="AH581" i="15"/>
  <c r="AH445" i="15"/>
  <c r="AH446" i="15"/>
  <c r="AH697" i="15"/>
  <c r="AH852" i="15"/>
  <c r="AH689" i="15"/>
  <c r="AH855" i="15"/>
  <c r="AH754" i="15"/>
  <c r="AH902" i="15"/>
  <c r="AH665" i="15"/>
  <c r="AH849" i="15"/>
  <c r="AH456" i="15"/>
  <c r="AH950" i="15"/>
  <c r="AH928" i="15"/>
  <c r="AH814" i="15"/>
  <c r="AH809" i="15"/>
  <c r="AH959" i="15"/>
  <c r="AH592" i="15"/>
  <c r="AH594" i="15"/>
  <c r="AH457" i="15"/>
  <c r="AH764" i="15"/>
  <c r="AH604" i="15"/>
  <c r="AH749" i="15"/>
  <c r="AH701" i="15"/>
  <c r="AH675" i="15"/>
  <c r="AH726" i="15"/>
  <c r="AH640" i="15"/>
  <c r="AH933" i="15"/>
  <c r="AH610" i="15"/>
  <c r="AH877" i="15"/>
  <c r="AH788" i="15"/>
  <c r="AH857" i="15"/>
  <c r="AH776" i="15"/>
  <c r="AH780" i="15"/>
  <c r="AH823" i="15"/>
  <c r="AH894" i="15"/>
  <c r="AH750" i="15"/>
  <c r="AH770" i="15"/>
  <c r="AH512" i="15"/>
  <c r="AH879" i="15"/>
  <c r="AH828" i="15"/>
  <c r="AH769" i="15"/>
  <c r="AH511" i="15"/>
  <c r="AH810" i="15"/>
  <c r="AH786" i="15"/>
  <c r="AH816" i="15"/>
  <c r="AH845" i="15"/>
  <c r="AH639" i="15"/>
  <c r="AH953" i="15"/>
  <c r="AH739" i="15"/>
  <c r="AH910" i="15"/>
  <c r="AH911" i="15"/>
  <c r="AH804" i="15"/>
  <c r="AH944" i="15"/>
  <c r="AH564" i="15"/>
  <c r="AH531" i="15"/>
  <c r="AH559" i="15"/>
  <c r="AH957" i="15"/>
  <c r="AH670" i="15"/>
  <c r="AH678" i="15"/>
  <c r="AH633" i="15"/>
  <c r="AH510" i="15"/>
  <c r="AH666" i="15"/>
  <c r="AH650" i="15"/>
  <c r="AH506" i="15"/>
  <c r="AH716" i="15"/>
  <c r="AH715" i="15"/>
  <c r="AH723" i="15"/>
  <c r="AH825" i="15"/>
  <c r="AH931" i="15"/>
  <c r="AH452" i="15"/>
  <c r="AH561" i="15"/>
  <c r="AH553" i="15"/>
  <c r="AH837" i="15"/>
  <c r="AH591" i="15"/>
  <c r="AH601" i="15"/>
  <c r="AH685" i="15"/>
  <c r="AH886" i="15"/>
  <c r="AH868" i="15"/>
  <c r="AH889" i="15"/>
  <c r="AH890" i="15"/>
  <c r="AH977" i="15"/>
  <c r="AH518" i="15"/>
  <c r="AH952" i="15"/>
  <c r="AH951" i="15"/>
  <c r="AH768" i="15"/>
  <c r="AH820" i="15"/>
  <c r="AH578" i="15"/>
  <c r="AH805" i="15"/>
  <c r="AH918" i="15"/>
  <c r="AH725" i="15"/>
  <c r="AH860" i="15"/>
  <c r="AH720" i="15"/>
  <c r="AH945" i="15"/>
  <c r="AH874" i="15"/>
  <c r="AH882" i="15"/>
  <c r="AH520" i="15"/>
  <c r="AH623" i="15"/>
  <c r="AH943" i="15"/>
  <c r="AH771" i="15"/>
  <c r="AH702" i="15"/>
  <c r="AH827" i="15"/>
  <c r="AH745" i="15"/>
  <c r="AH797" i="15"/>
  <c r="AH524" i="15"/>
  <c r="AH579" i="15"/>
  <c r="AH736" i="15"/>
  <c r="AH680" i="15"/>
  <c r="AH808" i="15"/>
  <c r="AH824" i="15"/>
  <c r="AH529" i="15"/>
  <c r="AH915" i="15"/>
  <c r="AH632" i="15"/>
  <c r="AH971" i="15"/>
  <c r="AH752" i="15"/>
  <c r="AH765" i="15"/>
  <c r="AH807" i="15"/>
  <c r="AH724" i="15"/>
  <c r="AH766" i="15"/>
  <c r="AH590" i="15"/>
  <c r="AH778" i="15"/>
  <c r="AH791" i="15"/>
  <c r="AH800" i="15"/>
  <c r="AH495" i="15"/>
  <c r="AH545" i="15"/>
  <c r="AH478" i="15"/>
  <c r="AH676" i="15"/>
  <c r="AH746" i="15"/>
  <c r="AH532" i="15"/>
  <c r="AH558" i="15"/>
  <c r="AH772" i="15"/>
  <c r="AH774" i="15"/>
  <c r="AH731" i="15"/>
  <c r="AH733" i="15"/>
  <c r="AH730" i="15"/>
  <c r="AH732" i="15"/>
  <c r="AH871" i="15"/>
  <c r="AH621" i="15"/>
  <c r="AH967" i="15"/>
  <c r="AH858" i="15"/>
  <c r="AH982" i="15"/>
  <c r="AH981" i="15"/>
  <c r="AH847" i="15"/>
  <c r="AH703" i="15"/>
  <c r="AH589" i="15"/>
  <c r="AH803" i="15"/>
  <c r="AH821" i="15"/>
  <c r="AH673" i="15"/>
  <c r="AH616" i="15"/>
  <c r="AH684" i="15"/>
  <c r="AH472" i="15"/>
  <c r="AH521" i="15"/>
  <c r="AH681" i="15"/>
  <c r="AH905" i="15"/>
  <c r="AH907" i="15"/>
  <c r="AH748" i="15"/>
  <c r="AH883" i="15"/>
  <c r="AH927" i="15"/>
  <c r="AH727" i="15"/>
  <c r="AH836" i="15"/>
  <c r="AH864" i="15"/>
  <c r="AH694" i="15"/>
  <c r="AH949" i="15"/>
  <c r="AH596" i="15"/>
  <c r="AH830" i="15"/>
  <c r="AH463" i="15"/>
  <c r="AH876" i="15"/>
  <c r="AH799" i="15"/>
  <c r="AH718" i="15"/>
  <c r="AH551" i="15"/>
  <c r="AH664" i="15"/>
  <c r="AH964" i="15"/>
  <c r="AH851" i="15"/>
  <c r="AH939" i="15"/>
  <c r="AH753" i="15"/>
  <c r="AH940" i="15"/>
  <c r="AH899" i="15"/>
  <c r="AH593" i="15"/>
  <c r="AH900" i="15"/>
  <c r="AH811" i="15"/>
  <c r="AH612" i="15"/>
  <c r="AH783" i="15"/>
  <c r="AH451" i="15"/>
  <c r="AH575" i="15"/>
  <c r="AH904" i="15"/>
  <c r="AH603" i="15"/>
  <c r="AH958" i="15"/>
  <c r="AH475" i="15"/>
  <c r="AH651" i="15"/>
  <c r="AH606" i="15"/>
  <c r="AH474" i="15"/>
  <c r="AH473" i="15"/>
  <c r="AH942" i="15"/>
  <c r="AH887" i="15"/>
  <c r="AH557" i="15"/>
  <c r="AH657" i="15"/>
  <c r="AH978" i="15"/>
  <c r="AH751" i="15"/>
  <c r="AH862" i="15"/>
  <c r="AH759" i="15"/>
  <c r="AH919" i="15"/>
  <c r="AH573" i="15"/>
  <c r="AH929" i="15"/>
  <c r="AH818" i="15"/>
  <c r="AH930" i="15"/>
  <c r="AH935" i="15"/>
  <c r="AH802" i="15"/>
  <c r="AH455" i="15"/>
  <c r="AH487" i="15"/>
  <c r="AH672" i="15"/>
  <c r="AH583" i="15"/>
  <c r="AH831" i="15"/>
  <c r="AH597" i="15"/>
  <c r="AH582" i="15"/>
  <c r="AH687" i="15"/>
  <c r="AH458" i="15"/>
  <c r="AH947" i="15"/>
  <c r="AH709" i="15"/>
  <c r="AH906" i="15"/>
  <c r="AH568" i="15"/>
  <c r="AH798" i="15"/>
  <c r="AH841" i="15"/>
  <c r="AH741" i="15"/>
  <c r="AH980" i="15"/>
  <c r="AH869" i="15"/>
  <c r="AH719" i="15"/>
  <c r="AH477" i="15"/>
  <c r="AH550" i="15"/>
  <c r="AH548" i="15"/>
  <c r="AH861" i="15"/>
  <c r="AH938" i="15"/>
  <c r="AH674" i="15"/>
  <c r="AH631" i="15"/>
  <c r="AH552" i="15"/>
  <c r="AH875" i="15"/>
  <c r="AH985" i="15"/>
  <c r="AH835" i="15"/>
  <c r="AH525" i="15"/>
  <c r="AH526" i="15"/>
  <c r="AH956" i="15"/>
  <c r="AH884" i="15"/>
  <c r="AH712" i="15"/>
  <c r="AH740" i="15"/>
  <c r="AH728" i="15"/>
  <c r="AH481" i="15"/>
  <c r="AH962" i="15"/>
  <c r="AH934" i="15"/>
  <c r="AH761" i="15"/>
  <c r="AH789" i="15"/>
  <c r="AH628" i="15"/>
  <c r="AH792" i="15"/>
  <c r="AH576" i="15"/>
  <c r="AH806" i="15"/>
  <c r="AH461" i="15"/>
  <c r="AH813" i="15"/>
  <c r="AH976" i="15"/>
  <c r="AH937" i="15"/>
  <c r="AH625" i="15"/>
  <c r="AH924" i="15"/>
  <c r="AH566" i="15"/>
  <c r="AH946" i="15"/>
  <c r="AH793" i="15"/>
  <c r="AH630" i="15"/>
  <c r="AH542" i="15"/>
  <c r="AH497" i="15"/>
  <c r="AH627" i="15"/>
  <c r="AH588" i="15"/>
  <c r="AH437" i="15"/>
  <c r="AH743" i="15"/>
  <c r="AH439" i="15"/>
  <c r="AH547" i="15"/>
  <c r="AH585" i="15"/>
  <c r="AH468" i="15"/>
  <c r="AH449" i="15"/>
  <c r="AH682" i="15"/>
  <c r="AH690" i="15"/>
  <c r="AH893" i="15"/>
  <c r="AH586" i="15"/>
  <c r="AH700" i="15"/>
  <c r="AH587" i="15"/>
  <c r="AH923" i="15"/>
  <c r="AH854" i="15"/>
  <c r="AH916" i="15"/>
  <c r="AH909" i="15"/>
  <c r="AH608" i="15"/>
  <c r="AH624" i="15"/>
  <c r="AH607" i="15"/>
  <c r="AH617" i="15"/>
  <c r="AH984" i="15"/>
  <c r="AH775" i="15"/>
  <c r="AH654" i="15"/>
  <c r="AH790" i="15"/>
  <c r="AH850" i="15"/>
  <c r="AH704" i="15"/>
  <c r="AH856" i="15"/>
  <c r="AH598" i="15"/>
  <c r="AH544" i="15"/>
  <c r="AH881" i="15"/>
  <c r="AH489" i="15"/>
  <c r="AH693" i="15"/>
  <c r="AH848" i="15"/>
  <c r="AH459" i="15"/>
  <c r="AH762" i="15"/>
  <c r="AH829" i="15"/>
  <c r="AH781" i="15"/>
  <c r="AH471" i="15"/>
  <c r="AH692" i="15"/>
  <c r="AH695" i="15"/>
  <c r="AH819" i="15"/>
  <c r="AH880" i="15"/>
  <c r="AH528" i="15"/>
  <c r="AH878" i="15"/>
  <c r="AH840" i="15"/>
  <c r="AH870" i="15"/>
  <c r="AH667" i="15"/>
  <c r="AH656" i="15"/>
  <c r="AH649" i="15"/>
  <c r="AH815" i="15"/>
  <c r="AH554" i="15"/>
  <c r="AH476" i="15"/>
  <c r="AH983" i="15"/>
  <c r="AH523" i="15"/>
  <c r="AH502" i="15"/>
  <c r="AH647" i="15"/>
  <c r="AH838" i="15"/>
  <c r="AH917" i="15"/>
  <c r="AH796" i="15"/>
  <c r="AH595" i="15"/>
  <c r="AH968" i="15"/>
  <c r="AH965" i="15"/>
  <c r="AH966" i="15"/>
  <c r="AH863" i="15"/>
  <c r="AH722" i="15"/>
  <c r="AH488" i="15"/>
  <c r="AH462" i="15"/>
  <c r="AH908" i="15"/>
  <c r="AH763" i="15"/>
  <c r="AH699" i="15"/>
  <c r="AH969" i="15"/>
  <c r="AH734" i="15"/>
  <c r="AH483" i="15"/>
  <c r="AH757" i="15"/>
  <c r="AH450" i="15"/>
  <c r="AH503" i="15"/>
  <c r="AH641" i="15"/>
  <c r="AH737" i="15"/>
  <c r="Y14" i="15"/>
  <c r="Y15" i="15"/>
  <c r="Y16" i="15"/>
  <c r="Y17" i="15"/>
  <c r="Y18" i="15"/>
  <c r="Y19" i="15"/>
  <c r="Y20" i="15"/>
  <c r="Y21" i="15"/>
  <c r="Y22" i="15"/>
  <c r="Y23" i="15"/>
  <c r="Y24" i="15"/>
  <c r="Y25" i="15"/>
  <c r="Y27" i="15"/>
  <c r="Y26" i="15"/>
  <c r="Y30" i="15"/>
  <c r="Y29" i="15"/>
  <c r="Y28" i="15"/>
  <c r="Y31" i="15"/>
  <c r="Y32" i="15"/>
  <c r="Y33" i="15"/>
  <c r="Y37" i="15"/>
  <c r="Y35" i="15"/>
  <c r="Y39" i="15"/>
  <c r="Y34" i="15"/>
  <c r="Y40" i="15"/>
  <c r="Y38" i="15"/>
  <c r="Y41" i="15"/>
  <c r="Y36" i="15"/>
  <c r="Y43" i="15"/>
  <c r="Y42" i="15"/>
  <c r="Y45" i="15"/>
  <c r="Y52" i="15"/>
  <c r="Y46" i="15"/>
  <c r="Y53" i="15"/>
  <c r="Y47" i="15"/>
  <c r="Y55" i="15"/>
  <c r="Y54" i="15"/>
  <c r="Y49" i="15"/>
  <c r="Y48" i="15"/>
  <c r="Y50" i="15"/>
  <c r="Y44" i="15"/>
  <c r="Y51" i="15"/>
  <c r="Y64" i="15"/>
  <c r="Y63" i="15"/>
  <c r="Y66" i="15"/>
  <c r="Y68" i="15"/>
  <c r="Y69" i="15"/>
  <c r="Y70" i="15"/>
  <c r="Y57" i="15"/>
  <c r="Y71" i="15"/>
  <c r="Y72" i="15"/>
  <c r="Y78" i="15"/>
  <c r="Y73" i="15"/>
  <c r="Y56" i="15"/>
  <c r="Y61" i="15"/>
  <c r="Y65" i="15"/>
  <c r="Y67" i="15"/>
  <c r="Y74" i="15"/>
  <c r="Y75" i="15"/>
  <c r="Y62" i="15"/>
  <c r="Y58" i="15"/>
  <c r="Y60" i="15"/>
  <c r="Y76" i="15"/>
  <c r="Y59" i="15"/>
  <c r="Y77" i="15"/>
  <c r="Y202" i="15"/>
  <c r="Y238" i="15"/>
  <c r="Y241" i="15"/>
  <c r="Y185" i="15"/>
  <c r="Y246" i="15"/>
  <c r="Y247" i="15"/>
  <c r="Y85" i="15"/>
  <c r="Y249" i="15"/>
  <c r="Y150" i="15"/>
  <c r="Y151" i="15"/>
  <c r="Y203" i="15"/>
  <c r="Y256" i="15"/>
  <c r="Y88" i="15"/>
  <c r="Y262" i="15"/>
  <c r="Y429" i="15"/>
  <c r="Y217" i="15"/>
  <c r="Y267" i="15"/>
  <c r="Y146" i="15"/>
  <c r="Y147" i="15"/>
  <c r="Y277" i="15"/>
  <c r="Y281" i="15"/>
  <c r="Y141" i="15"/>
  <c r="Y142" i="15"/>
  <c r="Y173" i="15"/>
  <c r="Y182" i="15"/>
  <c r="Y178" i="15"/>
  <c r="Y117" i="15"/>
  <c r="Y297" i="15"/>
  <c r="Y430" i="15"/>
  <c r="Y308" i="15"/>
  <c r="Y310" i="15"/>
  <c r="Y311" i="15"/>
  <c r="Y312" i="15"/>
  <c r="Y325" i="15"/>
  <c r="Y214" i="15"/>
  <c r="Y332" i="15"/>
  <c r="Y337" i="15"/>
  <c r="Y338" i="15"/>
  <c r="Y342" i="15"/>
  <c r="Y191" i="15"/>
  <c r="Y345" i="15"/>
  <c r="Y86" i="15"/>
  <c r="Y346" i="15"/>
  <c r="Y356" i="15"/>
  <c r="Y102" i="15"/>
  <c r="Y103" i="15"/>
  <c r="Y360" i="15"/>
  <c r="Y180" i="15"/>
  <c r="Y80" i="15"/>
  <c r="Y374" i="15"/>
  <c r="Y168" i="15"/>
  <c r="Y394" i="15"/>
  <c r="Y219" i="15"/>
  <c r="Y220" i="15"/>
  <c r="Y136" i="15"/>
  <c r="Y137" i="15"/>
  <c r="Y199" i="15"/>
  <c r="Y201" i="15"/>
  <c r="Y405" i="15"/>
  <c r="Y411" i="15"/>
  <c r="Y412" i="15"/>
  <c r="Y95" i="15"/>
  <c r="Y96" i="15"/>
  <c r="Y111" i="15"/>
  <c r="Y112" i="15"/>
  <c r="Y91" i="15"/>
  <c r="Y92" i="15"/>
  <c r="Y223" i="15"/>
  <c r="Y104" i="15"/>
  <c r="Y108" i="15"/>
  <c r="Y109" i="15"/>
  <c r="Y122" i="15"/>
  <c r="Y197" i="15"/>
  <c r="Y239" i="15"/>
  <c r="Y156" i="15"/>
  <c r="Y240" i="15"/>
  <c r="Y242" i="15"/>
  <c r="Y243" i="15"/>
  <c r="Y244" i="15"/>
  <c r="Y414" i="15"/>
  <c r="Y245" i="15"/>
  <c r="Y118" i="15"/>
  <c r="Y215" i="15"/>
  <c r="Y148" i="15"/>
  <c r="Y100" i="15"/>
  <c r="Y105" i="15"/>
  <c r="Y116" i="15"/>
  <c r="Y82" i="15"/>
  <c r="Y128" i="15"/>
  <c r="Y248" i="15"/>
  <c r="Y94" i="15"/>
  <c r="Y99" i="15"/>
  <c r="Y154" i="15"/>
  <c r="Y250" i="15"/>
  <c r="Y251" i="15"/>
  <c r="Y207" i="15"/>
  <c r="Y170" i="15"/>
  <c r="Y218" i="15"/>
  <c r="Y252" i="15"/>
  <c r="Y253" i="15"/>
  <c r="Y254" i="15"/>
  <c r="Y255" i="15"/>
  <c r="Y153" i="15"/>
  <c r="Y257" i="15"/>
  <c r="Y258" i="15"/>
  <c r="Y152" i="15"/>
  <c r="Y259" i="15"/>
  <c r="Y435" i="15"/>
  <c r="Y260" i="15"/>
  <c r="Y171" i="15"/>
  <c r="Y89" i="15"/>
  <c r="Y261" i="15"/>
  <c r="Y124" i="15"/>
  <c r="Y263" i="15"/>
  <c r="Y264" i="15"/>
  <c r="Y265" i="15"/>
  <c r="Y169" i="15"/>
  <c r="Y266" i="15"/>
  <c r="Y101" i="15"/>
  <c r="Y183" i="15"/>
  <c r="Y208" i="15"/>
  <c r="Y172" i="15"/>
  <c r="Y416" i="15"/>
  <c r="Y138" i="15"/>
  <c r="Y79" i="15"/>
  <c r="Y434" i="15"/>
  <c r="Y159" i="15"/>
  <c r="Y268" i="15"/>
  <c r="Y269" i="15"/>
  <c r="Y270" i="15"/>
  <c r="Y195" i="15"/>
  <c r="Y271" i="15"/>
  <c r="Y272" i="15"/>
  <c r="Y273" i="15"/>
  <c r="Y274" i="15"/>
  <c r="Y139" i="15"/>
  <c r="Y184" i="15"/>
  <c r="Y275" i="15"/>
  <c r="Y84" i="15"/>
  <c r="Y200" i="15"/>
  <c r="Y276" i="15"/>
  <c r="Y278" i="15"/>
  <c r="Y120" i="15"/>
  <c r="Y279" i="15"/>
  <c r="Y280" i="15"/>
  <c r="Y224" i="15"/>
  <c r="Y282" i="15"/>
  <c r="Y417" i="15"/>
  <c r="Y283" i="15"/>
  <c r="Y284" i="15"/>
  <c r="Y285" i="15"/>
  <c r="Y418" i="15"/>
  <c r="Y286" i="15"/>
  <c r="Y287" i="15"/>
  <c r="Y288" i="15"/>
  <c r="Y428" i="15"/>
  <c r="Y289" i="15"/>
  <c r="Y432" i="15"/>
  <c r="Y290" i="15"/>
  <c r="Y291" i="15"/>
  <c r="Y232" i="15"/>
  <c r="Y121" i="15"/>
  <c r="Y292" i="15"/>
  <c r="Y165" i="15"/>
  <c r="Y293" i="15"/>
  <c r="Y177" i="15"/>
  <c r="Y436" i="15"/>
  <c r="Y140" i="15"/>
  <c r="Y294" i="15"/>
  <c r="Y198" i="15"/>
  <c r="Y433" i="15"/>
  <c r="Y419" i="15"/>
  <c r="Y295" i="15"/>
  <c r="Y296" i="15"/>
  <c r="Y298" i="15"/>
  <c r="Y299" i="15"/>
  <c r="Y300" i="15"/>
  <c r="Y301" i="15"/>
  <c r="Y302" i="15"/>
  <c r="Y303" i="15"/>
  <c r="Y304" i="15"/>
  <c r="Y427" i="15"/>
  <c r="Y420" i="15"/>
  <c r="Y133" i="15"/>
  <c r="Y305" i="15"/>
  <c r="Y306" i="15"/>
  <c r="Y107" i="15"/>
  <c r="Y221" i="15"/>
  <c r="Y204" i="15"/>
  <c r="Y188" i="15"/>
  <c r="Y307" i="15"/>
  <c r="Y309" i="15"/>
  <c r="Y163" i="15"/>
  <c r="Y228" i="15"/>
  <c r="Y162" i="15"/>
  <c r="Y123" i="15"/>
  <c r="Y210" i="15"/>
  <c r="Y313" i="15"/>
  <c r="Y314" i="15"/>
  <c r="Y166" i="15"/>
  <c r="Y315" i="15"/>
  <c r="Y316" i="15"/>
  <c r="Y317" i="15"/>
  <c r="Y126" i="15"/>
  <c r="Y318" i="15"/>
  <c r="Y415" i="15"/>
  <c r="Y319" i="15"/>
  <c r="Y320" i="15"/>
  <c r="Y113" i="15"/>
  <c r="Y119" i="15"/>
  <c r="Y321" i="15"/>
  <c r="Y322" i="15"/>
  <c r="Y127" i="15"/>
  <c r="Y323" i="15"/>
  <c r="Y324" i="15"/>
  <c r="Y189" i="15"/>
  <c r="Y227" i="15"/>
  <c r="Y326" i="15"/>
  <c r="Y327" i="15"/>
  <c r="Y328" i="15"/>
  <c r="Y329" i="15"/>
  <c r="Y330" i="15"/>
  <c r="Y331" i="15"/>
  <c r="Y231" i="15"/>
  <c r="Y129" i="15"/>
  <c r="Y174" i="15"/>
  <c r="Y333" i="15"/>
  <c r="Y334" i="15"/>
  <c r="Y164" i="15"/>
  <c r="Y187" i="15"/>
  <c r="Y335" i="15"/>
  <c r="Y336" i="15"/>
  <c r="Y83" i="15"/>
  <c r="Y161" i="15"/>
  <c r="Y339" i="15"/>
  <c r="Y93" i="15"/>
  <c r="Y233" i="15"/>
  <c r="Y340" i="15"/>
  <c r="Y422" i="15"/>
  <c r="Y205" i="15"/>
  <c r="Y341" i="15"/>
  <c r="Y209" i="15"/>
  <c r="Y212" i="15"/>
  <c r="Y423" i="15"/>
  <c r="Y343" i="15"/>
  <c r="Y194" i="15"/>
  <c r="Y114" i="15"/>
  <c r="Y196" i="15"/>
  <c r="Y344" i="15"/>
  <c r="Y98" i="15"/>
  <c r="Y237" i="15"/>
  <c r="Y179" i="15"/>
  <c r="Y347" i="15"/>
  <c r="Y348" i="15"/>
  <c r="Y226" i="15"/>
  <c r="Y349" i="15"/>
  <c r="Y167" i="15"/>
  <c r="Y186" i="15"/>
  <c r="Y350" i="15"/>
  <c r="Y175" i="15"/>
  <c r="Y351" i="15"/>
  <c r="Y130" i="15"/>
  <c r="Y206" i="15"/>
  <c r="Y352" i="15"/>
  <c r="Y353" i="15"/>
  <c r="Y431" i="15"/>
  <c r="Y354" i="15"/>
  <c r="Y355" i="15"/>
  <c r="Y131" i="15"/>
  <c r="Y235" i="15"/>
  <c r="Y176" i="15"/>
  <c r="Y357" i="15"/>
  <c r="Y358" i="15"/>
  <c r="Y359" i="15"/>
  <c r="Y361" i="15"/>
  <c r="Y362" i="15"/>
  <c r="Y424" i="15"/>
  <c r="Y190" i="15"/>
  <c r="Y192" i="15"/>
  <c r="Y363" i="15"/>
  <c r="Y222" i="15"/>
  <c r="Y364" i="15"/>
  <c r="Y365" i="15"/>
  <c r="Y132" i="15"/>
  <c r="Y234" i="15"/>
  <c r="Y158" i="15"/>
  <c r="Y229" i="15"/>
  <c r="Y421" i="15"/>
  <c r="Y366" i="15"/>
  <c r="Y87" i="15"/>
  <c r="Y367" i="15"/>
  <c r="Y160" i="15"/>
  <c r="Y125" i="15"/>
  <c r="Y368" i="15"/>
  <c r="Y369" i="15"/>
  <c r="Y370" i="15"/>
  <c r="Y371" i="15"/>
  <c r="Y225" i="15"/>
  <c r="Y372" i="15"/>
  <c r="Y373" i="15"/>
  <c r="Y375" i="15"/>
  <c r="Y145" i="15"/>
  <c r="Y376" i="15"/>
  <c r="Y377" i="15"/>
  <c r="Y378" i="15"/>
  <c r="Y425" i="15"/>
  <c r="Y90" i="15"/>
  <c r="Y379" i="15"/>
  <c r="Y380" i="15"/>
  <c r="Y381" i="15"/>
  <c r="Y216" i="15"/>
  <c r="Y382" i="15"/>
  <c r="Y383" i="15"/>
  <c r="Y134" i="15"/>
  <c r="Y384" i="15"/>
  <c r="Y385" i="15"/>
  <c r="Y386" i="15"/>
  <c r="Y155" i="15"/>
  <c r="Y81" i="15"/>
  <c r="Y387" i="15"/>
  <c r="Y388" i="15"/>
  <c r="Y389" i="15"/>
  <c r="Y390" i="15"/>
  <c r="Y391" i="15"/>
  <c r="Y392" i="15"/>
  <c r="Y393" i="15"/>
  <c r="Y181" i="15"/>
  <c r="Y395" i="15"/>
  <c r="Y396" i="15"/>
  <c r="Y230" i="15"/>
  <c r="Y236" i="15"/>
  <c r="Y397" i="15"/>
  <c r="Y398" i="15"/>
  <c r="Y193" i="15"/>
  <c r="Y399" i="15"/>
  <c r="Y115" i="15"/>
  <c r="Y400" i="15"/>
  <c r="Y401" i="15"/>
  <c r="Y402" i="15"/>
  <c r="Y403" i="15"/>
  <c r="Y404" i="15"/>
  <c r="Y406" i="15"/>
  <c r="Y157" i="15"/>
  <c r="Y407" i="15"/>
  <c r="Y211" i="15"/>
  <c r="Y408" i="15"/>
  <c r="Y426" i="15"/>
  <c r="Y409" i="15"/>
  <c r="Y410" i="15"/>
  <c r="Y213" i="15"/>
  <c r="Y413" i="15"/>
  <c r="Y144" i="15"/>
  <c r="Y106" i="15"/>
  <c r="Y149" i="15"/>
  <c r="Y143" i="15"/>
  <c r="Y97" i="15"/>
  <c r="Y110" i="15"/>
  <c r="Y135" i="15"/>
  <c r="Y659" i="15"/>
  <c r="Y626" i="15"/>
  <c r="Y926" i="15"/>
  <c r="Y663" i="15"/>
  <c r="Y555" i="15"/>
  <c r="Y565" i="15"/>
  <c r="Y629" i="15"/>
  <c r="Y932" i="15"/>
  <c r="Y467" i="15"/>
  <c r="Y747" i="15"/>
  <c r="Y464" i="15"/>
  <c r="Y744" i="15"/>
  <c r="Y501" i="15"/>
  <c r="Y645" i="15"/>
  <c r="Y536" i="15"/>
  <c r="Y648" i="15"/>
  <c r="Y519" i="15"/>
  <c r="Y826" i="15"/>
  <c r="Y484" i="15"/>
  <c r="Y485" i="15"/>
  <c r="Y537" i="15"/>
  <c r="Y516" i="15"/>
  <c r="Y822" i="15"/>
  <c r="Y466" i="15"/>
  <c r="Y543" i="15"/>
  <c r="Y846" i="15"/>
  <c r="Y539" i="15"/>
  <c r="Y843" i="15"/>
  <c r="Y535" i="15"/>
  <c r="Y970" i="15"/>
  <c r="Y696" i="15"/>
  <c r="Y698" i="15"/>
  <c r="Y961" i="15"/>
  <c r="Y644" i="15"/>
  <c r="Y638" i="15"/>
  <c r="Y941" i="15"/>
  <c r="Y513" i="15"/>
  <c r="Y509" i="15"/>
  <c r="Y812" i="15"/>
  <c r="Y479" i="15"/>
  <c r="Y480" i="15"/>
  <c r="Y533" i="15"/>
  <c r="Y717" i="15"/>
  <c r="Y660" i="15"/>
  <c r="Y972" i="15"/>
  <c r="Y540" i="15"/>
  <c r="Y844" i="15"/>
  <c r="Y560" i="15"/>
  <c r="Y517" i="15"/>
  <c r="Y614" i="15"/>
  <c r="Y615" i="15"/>
  <c r="Y556" i="15"/>
  <c r="Y713" i="15"/>
  <c r="Y714" i="15"/>
  <c r="Y447" i="15"/>
  <c r="Y443" i="15"/>
  <c r="Y602" i="15"/>
  <c r="Y652" i="15"/>
  <c r="Y653" i="15"/>
  <c r="Y634" i="15"/>
  <c r="Y936" i="15"/>
  <c r="Y491" i="15"/>
  <c r="Y787" i="15"/>
  <c r="Y490" i="15"/>
  <c r="Y658" i="15"/>
  <c r="Y891" i="15"/>
  <c r="Y662" i="15"/>
  <c r="Y671" i="15"/>
  <c r="Y514" i="15"/>
  <c r="Y817" i="15"/>
  <c r="Y637" i="15"/>
  <c r="Y599" i="15"/>
  <c r="Y567" i="15"/>
  <c r="Y465" i="15"/>
  <c r="Y498" i="15"/>
  <c r="Y613" i="15"/>
  <c r="Y500" i="15"/>
  <c r="Y795" i="15"/>
  <c r="Y562" i="15"/>
  <c r="Y920" i="15"/>
  <c r="Y454" i="15"/>
  <c r="Y706" i="15"/>
  <c r="Y669" i="15"/>
  <c r="Y580" i="15"/>
  <c r="Y515" i="15"/>
  <c r="Y530" i="15"/>
  <c r="Y833" i="15"/>
  <c r="Y668" i="15"/>
  <c r="Y453" i="15"/>
  <c r="Y705" i="15"/>
  <c r="Y482" i="15"/>
  <c r="Y773" i="15"/>
  <c r="Y527" i="15"/>
  <c r="Y661" i="15"/>
  <c r="Y546" i="15"/>
  <c r="Y563" i="15"/>
  <c r="Y508" i="15"/>
  <c r="Y572" i="15"/>
  <c r="Y873" i="15"/>
  <c r="Y571" i="15"/>
  <c r="Y872" i="15"/>
  <c r="Y538" i="15"/>
  <c r="Y549" i="15"/>
  <c r="Y486" i="15"/>
  <c r="Y622" i="15"/>
  <c r="Y913" i="15"/>
  <c r="Y655" i="15"/>
  <c r="Y960" i="15"/>
  <c r="Y679" i="15"/>
  <c r="Y677" i="15"/>
  <c r="Y683" i="15"/>
  <c r="Y686" i="15"/>
  <c r="Y442" i="15"/>
  <c r="Y440" i="15"/>
  <c r="Y438" i="15"/>
  <c r="Y441" i="15"/>
  <c r="Y492" i="15"/>
  <c r="Y914" i="15"/>
  <c r="Y507" i="15"/>
  <c r="Y742" i="15"/>
  <c r="Y888" i="15"/>
  <c r="Y574" i="15"/>
  <c r="Y756" i="15"/>
  <c r="Y895" i="15"/>
  <c r="Y896" i="15"/>
  <c r="Y834" i="15"/>
  <c r="Y646" i="15"/>
  <c r="Y460" i="15"/>
  <c r="Y948" i="15"/>
  <c r="Y979" i="15"/>
  <c r="Y897" i="15"/>
  <c r="Y892" i="15"/>
  <c r="Y710" i="15"/>
  <c r="Y832" i="15"/>
  <c r="Y853" i="15"/>
  <c r="Y839" i="15"/>
  <c r="Y801" i="15"/>
  <c r="Y867" i="15"/>
  <c r="Y541" i="15"/>
  <c r="Y499" i="15"/>
  <c r="Y842" i="15"/>
  <c r="Y901" i="15"/>
  <c r="Y643" i="15"/>
  <c r="Y609" i="15"/>
  <c r="Y729" i="15"/>
  <c r="Y954" i="15"/>
  <c r="Y963" i="15"/>
  <c r="Y903" i="15"/>
  <c r="Y611" i="15"/>
  <c r="Y711" i="15"/>
  <c r="Y494" i="15"/>
  <c r="Y925" i="15"/>
  <c r="Y898" i="15"/>
  <c r="Y973" i="15"/>
  <c r="Y470" i="15"/>
  <c r="Y569" i="15"/>
  <c r="Y707" i="15"/>
  <c r="Y974" i="15"/>
  <c r="Y504" i="15"/>
  <c r="Y534" i="15"/>
  <c r="Y600" i="15"/>
  <c r="Y444" i="15"/>
  <c r="Y859" i="15"/>
  <c r="Y758" i="15"/>
  <c r="Y785" i="15"/>
  <c r="Y642" i="15"/>
  <c r="Y975" i="15"/>
  <c r="Y708" i="15"/>
  <c r="Y721" i="15"/>
  <c r="Y794" i="15"/>
  <c r="Y635" i="15"/>
  <c r="Y735" i="15"/>
  <c r="Y496" i="15"/>
  <c r="Y691" i="15"/>
  <c r="Y577" i="15"/>
  <c r="Y618" i="15"/>
  <c r="Y619" i="15"/>
  <c r="Y620" i="15"/>
  <c r="Y784" i="15"/>
  <c r="Y469" i="15"/>
  <c r="Y605" i="15"/>
  <c r="Y570" i="15"/>
  <c r="Y767" i="15"/>
  <c r="Y738" i="15"/>
  <c r="Y505" i="15"/>
  <c r="Y688" i="15"/>
  <c r="Y636" i="15"/>
  <c r="Y885" i="15"/>
  <c r="Y584" i="15"/>
  <c r="Y912" i="15"/>
  <c r="Y865" i="15"/>
  <c r="Y866" i="15"/>
  <c r="Y448" i="15"/>
  <c r="Y760" i="15"/>
  <c r="Y755" i="15"/>
  <c r="Y493" i="15"/>
  <c r="Y782" i="15"/>
  <c r="Y921" i="15"/>
  <c r="Y522" i="15"/>
  <c r="Y955" i="15"/>
  <c r="Y922" i="15"/>
  <c r="Y779" i="15"/>
  <c r="Y581" i="15"/>
  <c r="Y445" i="15"/>
  <c r="Y446" i="15"/>
  <c r="Y697" i="15"/>
  <c r="Y852" i="15"/>
  <c r="Y689" i="15"/>
  <c r="Y855" i="15"/>
  <c r="Y754" i="15"/>
  <c r="Y902" i="15"/>
  <c r="Y665" i="15"/>
  <c r="Y849" i="15"/>
  <c r="Y456" i="15"/>
  <c r="Y950" i="15"/>
  <c r="Y928" i="15"/>
  <c r="Y814" i="15"/>
  <c r="Y809" i="15"/>
  <c r="Y959" i="15"/>
  <c r="Y592" i="15"/>
  <c r="Y594" i="15"/>
  <c r="Y457" i="15"/>
  <c r="Y764" i="15"/>
  <c r="Y604" i="15"/>
  <c r="Y749" i="15"/>
  <c r="Y701" i="15"/>
  <c r="Y675" i="15"/>
  <c r="Y726" i="15"/>
  <c r="Y640" i="15"/>
  <c r="Y933" i="15"/>
  <c r="Y610" i="15"/>
  <c r="Y877" i="15"/>
  <c r="Y788" i="15"/>
  <c r="Y857" i="15"/>
  <c r="Y776" i="15"/>
  <c r="Y780" i="15"/>
  <c r="Y823" i="15"/>
  <c r="Y894" i="15"/>
  <c r="Y750" i="15"/>
  <c r="Y770" i="15"/>
  <c r="Y512" i="15"/>
  <c r="Y879" i="15"/>
  <c r="Y828" i="15"/>
  <c r="Y769" i="15"/>
  <c r="Y511" i="15"/>
  <c r="Y810" i="15"/>
  <c r="Y786" i="15"/>
  <c r="Y816" i="15"/>
  <c r="Y845" i="15"/>
  <c r="Y639" i="15"/>
  <c r="Y953" i="15"/>
  <c r="Y739" i="15"/>
  <c r="Y910" i="15"/>
  <c r="Y911" i="15"/>
  <c r="Y804" i="15"/>
  <c r="Y944" i="15"/>
  <c r="Y564" i="15"/>
  <c r="Y531" i="15"/>
  <c r="Y559" i="15"/>
  <c r="Y957" i="15"/>
  <c r="Y670" i="15"/>
  <c r="Y678" i="15"/>
  <c r="Y633" i="15"/>
  <c r="Y510" i="15"/>
  <c r="Y666" i="15"/>
  <c r="Y650" i="15"/>
  <c r="Y506" i="15"/>
  <c r="Y716" i="15"/>
  <c r="Y715" i="15"/>
  <c r="Y723" i="15"/>
  <c r="Y825" i="15"/>
  <c r="Y931" i="15"/>
  <c r="Y452" i="15"/>
  <c r="Y561" i="15"/>
  <c r="Y553" i="15"/>
  <c r="Y837" i="15"/>
  <c r="Y591" i="15"/>
  <c r="Y601" i="15"/>
  <c r="Y685" i="15"/>
  <c r="Y886" i="15"/>
  <c r="Y868" i="15"/>
  <c r="Y889" i="15"/>
  <c r="Y890" i="15"/>
  <c r="Y977" i="15"/>
  <c r="Y518" i="15"/>
  <c r="Y952" i="15"/>
  <c r="Y951" i="15"/>
  <c r="Y768" i="15"/>
  <c r="Y820" i="15"/>
  <c r="Y578" i="15"/>
  <c r="Y805" i="15"/>
  <c r="Y918" i="15"/>
  <c r="Y725" i="15"/>
  <c r="Y860" i="15"/>
  <c r="Y720" i="15"/>
  <c r="Y945" i="15"/>
  <c r="Y874" i="15"/>
  <c r="Y882" i="15"/>
  <c r="Y520" i="15"/>
  <c r="Y623" i="15"/>
  <c r="Y943" i="15"/>
  <c r="Y771" i="15"/>
  <c r="Y702" i="15"/>
  <c r="Y827" i="15"/>
  <c r="Y745" i="15"/>
  <c r="Y797" i="15"/>
  <c r="Y524" i="15"/>
  <c r="Y579" i="15"/>
  <c r="Y736" i="15"/>
  <c r="Y680" i="15"/>
  <c r="Y808" i="15"/>
  <c r="Y824" i="15"/>
  <c r="Y529" i="15"/>
  <c r="Y915" i="15"/>
  <c r="Y632" i="15"/>
  <c r="Y971" i="15"/>
  <c r="Y752" i="15"/>
  <c r="Y765" i="15"/>
  <c r="Y807" i="15"/>
  <c r="Y724" i="15"/>
  <c r="Y766" i="15"/>
  <c r="Y590" i="15"/>
  <c r="Y778" i="15"/>
  <c r="Y791" i="15"/>
  <c r="Y800" i="15"/>
  <c r="Y495" i="15"/>
  <c r="Y545" i="15"/>
  <c r="Y478" i="15"/>
  <c r="Y676" i="15"/>
  <c r="Y746" i="15"/>
  <c r="Y532" i="15"/>
  <c r="Y558" i="15"/>
  <c r="Y772" i="15"/>
  <c r="Y774" i="15"/>
  <c r="Y731" i="15"/>
  <c r="Y733" i="15"/>
  <c r="Y730" i="15"/>
  <c r="Y732" i="15"/>
  <c r="Y871" i="15"/>
  <c r="Y621" i="15"/>
  <c r="Y967" i="15"/>
  <c r="Y858" i="15"/>
  <c r="Y982" i="15"/>
  <c r="Y981" i="15"/>
  <c r="Y847" i="15"/>
  <c r="Y703" i="15"/>
  <c r="Y589" i="15"/>
  <c r="Y803" i="15"/>
  <c r="Y821" i="15"/>
  <c r="Y673" i="15"/>
  <c r="Y616" i="15"/>
  <c r="Y684" i="15"/>
  <c r="Y472" i="15"/>
  <c r="Y521" i="15"/>
  <c r="Y681" i="15"/>
  <c r="Y905" i="15"/>
  <c r="Y907" i="15"/>
  <c r="Y748" i="15"/>
  <c r="Y883" i="15"/>
  <c r="Y927" i="15"/>
  <c r="Y727" i="15"/>
  <c r="Y836" i="15"/>
  <c r="Y864" i="15"/>
  <c r="Y694" i="15"/>
  <c r="Y949" i="15"/>
  <c r="Y596" i="15"/>
  <c r="Y830" i="15"/>
  <c r="Y463" i="15"/>
  <c r="Y876" i="15"/>
  <c r="Y799" i="15"/>
  <c r="Y718" i="15"/>
  <c r="Y551" i="15"/>
  <c r="Y664" i="15"/>
  <c r="Y964" i="15"/>
  <c r="Y851" i="15"/>
  <c r="Y939" i="15"/>
  <c r="Y753" i="15"/>
  <c r="Y940" i="15"/>
  <c r="Y899" i="15"/>
  <c r="Y593" i="15"/>
  <c r="Y900" i="15"/>
  <c r="Y811" i="15"/>
  <c r="Y612" i="15"/>
  <c r="Y783" i="15"/>
  <c r="Y451" i="15"/>
  <c r="Y575" i="15"/>
  <c r="Y904" i="15"/>
  <c r="Y603" i="15"/>
  <c r="Y958" i="15"/>
  <c r="Y475" i="15"/>
  <c r="Y651" i="15"/>
  <c r="Y606" i="15"/>
  <c r="Y474" i="15"/>
  <c r="Y473" i="15"/>
  <c r="Y942" i="15"/>
  <c r="Y887" i="15"/>
  <c r="Y557" i="15"/>
  <c r="Y657" i="15"/>
  <c r="Y978" i="15"/>
  <c r="Y751" i="15"/>
  <c r="Y862" i="15"/>
  <c r="Y759" i="15"/>
  <c r="Y919" i="15"/>
  <c r="Y573" i="15"/>
  <c r="Y929" i="15"/>
  <c r="Y818" i="15"/>
  <c r="Y930" i="15"/>
  <c r="Y935" i="15"/>
  <c r="Y802" i="15"/>
  <c r="Y455" i="15"/>
  <c r="Y487" i="15"/>
  <c r="Y672" i="15"/>
  <c r="Y583" i="15"/>
  <c r="Y831" i="15"/>
  <c r="Y597" i="15"/>
  <c r="Y582" i="15"/>
  <c r="Y687" i="15"/>
  <c r="Y458" i="15"/>
  <c r="Y947" i="15"/>
  <c r="Y709" i="15"/>
  <c r="Y906" i="15"/>
  <c r="Y568" i="15"/>
  <c r="Y798" i="15"/>
  <c r="Y841" i="15"/>
  <c r="Y741" i="15"/>
  <c r="Y980" i="15"/>
  <c r="Y869" i="15"/>
  <c r="Y719" i="15"/>
  <c r="Y477" i="15"/>
  <c r="Y550" i="15"/>
  <c r="Y548" i="15"/>
  <c r="Y861" i="15"/>
  <c r="Y938" i="15"/>
  <c r="Y674" i="15"/>
  <c r="Y631" i="15"/>
  <c r="Y552" i="15"/>
  <c r="Y875" i="15"/>
  <c r="Y985" i="15"/>
  <c r="Y835" i="15"/>
  <c r="Y525" i="15"/>
  <c r="Y526" i="15"/>
  <c r="Y956" i="15"/>
  <c r="Y884" i="15"/>
  <c r="Y712" i="15"/>
  <c r="Y740" i="15"/>
  <c r="Y728" i="15"/>
  <c r="Y481" i="15"/>
  <c r="Y962" i="15"/>
  <c r="Y934" i="15"/>
  <c r="Y761" i="15"/>
  <c r="Y789" i="15"/>
  <c r="Y628" i="15"/>
  <c r="Y792" i="15"/>
  <c r="Y576" i="15"/>
  <c r="Y806" i="15"/>
  <c r="Y461" i="15"/>
  <c r="Y813" i="15"/>
  <c r="Y976" i="15"/>
  <c r="Y937" i="15"/>
  <c r="Y625" i="15"/>
  <c r="Y924" i="15"/>
  <c r="Y566" i="15"/>
  <c r="Y946" i="15"/>
  <c r="Y793" i="15"/>
  <c r="Y630" i="15"/>
  <c r="Y542" i="15"/>
  <c r="Y497" i="15"/>
  <c r="Y627" i="15"/>
  <c r="Y588" i="15"/>
  <c r="Y437" i="15"/>
  <c r="Y743" i="15"/>
  <c r="Y439" i="15"/>
  <c r="Y547" i="15"/>
  <c r="Y585" i="15"/>
  <c r="Y468" i="15"/>
  <c r="Y449" i="15"/>
  <c r="Y682" i="15"/>
  <c r="Y690" i="15"/>
  <c r="Y893" i="15"/>
  <c r="Y586" i="15"/>
  <c r="Y700" i="15"/>
  <c r="Y587" i="15"/>
  <c r="Y923" i="15"/>
  <c r="Y854" i="15"/>
  <c r="Y916" i="15"/>
  <c r="Y909" i="15"/>
  <c r="Y608" i="15"/>
  <c r="Y624" i="15"/>
  <c r="Y607" i="15"/>
  <c r="Y617" i="15"/>
  <c r="Y984" i="15"/>
  <c r="Y775" i="15"/>
  <c r="Y654" i="15"/>
  <c r="Y790" i="15"/>
  <c r="Y850" i="15"/>
  <c r="Y704" i="15"/>
  <c r="Y856" i="15"/>
  <c r="Y598" i="15"/>
  <c r="Y544" i="15"/>
  <c r="Y881" i="15"/>
  <c r="Y489" i="15"/>
  <c r="Y693" i="15"/>
  <c r="Y848" i="15"/>
  <c r="Y459" i="15"/>
  <c r="Y762" i="15"/>
  <c r="Y829" i="15"/>
  <c r="Y781" i="15"/>
  <c r="Y471" i="15"/>
  <c r="Y692" i="15"/>
  <c r="Y695" i="15"/>
  <c r="Y819" i="15"/>
  <c r="Y880" i="15"/>
  <c r="Y528" i="15"/>
  <c r="Y878" i="15"/>
  <c r="Y840" i="15"/>
  <c r="Y870" i="15"/>
  <c r="Y667" i="15"/>
  <c r="Y656" i="15"/>
  <c r="Y649" i="15"/>
  <c r="Y815" i="15"/>
  <c r="Y554" i="15"/>
  <c r="Y476" i="15"/>
  <c r="Y983" i="15"/>
  <c r="Y523" i="15"/>
  <c r="Y502" i="15"/>
  <c r="Y647" i="15"/>
  <c r="Y838" i="15"/>
  <c r="Y917" i="15"/>
  <c r="Y796" i="15"/>
  <c r="Y595" i="15"/>
  <c r="Y968" i="15"/>
  <c r="Y965" i="15"/>
  <c r="Y966" i="15"/>
  <c r="Y863" i="15"/>
  <c r="Y722" i="15"/>
  <c r="Y488" i="15"/>
  <c r="Y462" i="15"/>
  <c r="Y908" i="15"/>
  <c r="Y763" i="15"/>
  <c r="Y699" i="15"/>
  <c r="Y969" i="15"/>
  <c r="Y734" i="15"/>
  <c r="Y483" i="15"/>
  <c r="Y757" i="15"/>
  <c r="Y450" i="15"/>
  <c r="Y503" i="15"/>
  <c r="Y641" i="15"/>
  <c r="Y737" i="15"/>
  <c r="Y777" i="15"/>
  <c r="P86" i="14"/>
  <c r="P36" i="14"/>
  <c r="P52" i="14"/>
  <c r="P17" i="15"/>
  <c r="P18" i="15"/>
  <c r="P19" i="15"/>
  <c r="P20" i="15"/>
  <c r="P21" i="15"/>
  <c r="P22" i="15"/>
  <c r="P35" i="15"/>
  <c r="P36" i="15"/>
  <c r="H12" i="15" l="1"/>
  <c r="D31" i="35" s="1"/>
  <c r="J12" i="15"/>
  <c r="D33" i="35" s="1"/>
  <c r="AR12" i="15" l="1"/>
  <c r="AQ12" i="15"/>
  <c r="AP12" i="15"/>
  <c r="AJ12" i="15"/>
  <c r="AI12" i="15"/>
  <c r="Z12" i="15"/>
  <c r="D53" i="35" s="1"/>
  <c r="AA12" i="15"/>
  <c r="D54" i="35" s="1"/>
  <c r="AB12" i="15"/>
  <c r="D55" i="35" s="1"/>
  <c r="AC12" i="15"/>
  <c r="D56" i="35" s="1"/>
  <c r="AD12" i="15"/>
  <c r="D57" i="35" s="1"/>
  <c r="AE12" i="15"/>
  <c r="D58" i="35" s="1"/>
  <c r="AF12" i="15"/>
  <c r="D59" i="35" s="1"/>
  <c r="Q12" i="15"/>
  <c r="D42" i="35" s="1"/>
  <c r="R12" i="15"/>
  <c r="D43" i="35" s="1"/>
  <c r="S12" i="15"/>
  <c r="D44" i="35" s="1"/>
  <c r="T12" i="15"/>
  <c r="D45" i="35" s="1"/>
  <c r="U12" i="15"/>
  <c r="D46" i="35" s="1"/>
  <c r="V12" i="15"/>
  <c r="D47" i="35" s="1"/>
  <c r="W12" i="15"/>
  <c r="D48" i="35" s="1"/>
  <c r="I12" i="15"/>
  <c r="D32" i="35" s="1"/>
  <c r="K12" i="15"/>
  <c r="D34" i="35" s="1"/>
  <c r="L12" i="15"/>
  <c r="D35" i="35" s="1"/>
  <c r="M12" i="15"/>
  <c r="D36" i="35" s="1"/>
  <c r="N12" i="15"/>
  <c r="D37" i="35" s="1"/>
  <c r="D38" i="35" l="1"/>
  <c r="D60" i="35"/>
  <c r="D49" i="35"/>
  <c r="D12" i="33"/>
  <c r="I15" i="27"/>
  <c r="D11" i="33"/>
  <c r="D13" i="33"/>
  <c r="D10" i="33"/>
  <c r="I13" i="27"/>
  <c r="D16" i="33"/>
  <c r="I19" i="27"/>
  <c r="M19" i="27" s="1"/>
  <c r="N19" i="27" s="1"/>
  <c r="D15" i="33"/>
  <c r="D14" i="33"/>
  <c r="I17" i="27"/>
  <c r="P22" i="14"/>
  <c r="P134" i="14"/>
  <c r="P122" i="14"/>
  <c r="P93" i="14"/>
  <c r="P131" i="14"/>
  <c r="P104" i="14"/>
  <c r="P434" i="14"/>
  <c r="P433" i="14"/>
  <c r="P140" i="14"/>
  <c r="P133" i="14"/>
  <c r="P132" i="14"/>
  <c r="P125" i="14"/>
  <c r="P129" i="14"/>
  <c r="P128" i="14"/>
  <c r="P127" i="14"/>
  <c r="P121" i="14"/>
  <c r="P120" i="14"/>
  <c r="P117" i="14"/>
  <c r="P101" i="14"/>
  <c r="P99" i="14"/>
  <c r="P98" i="14"/>
  <c r="P97" i="14"/>
  <c r="P94" i="14"/>
  <c r="P92" i="14"/>
  <c r="P183" i="14"/>
  <c r="P176" i="14"/>
  <c r="P175" i="14"/>
  <c r="P174" i="14"/>
  <c r="P137" i="14"/>
  <c r="P130" i="14"/>
  <c r="P126" i="14"/>
  <c r="P123" i="14"/>
  <c r="P119" i="14"/>
  <c r="P118" i="14"/>
  <c r="P116" i="14"/>
  <c r="P89" i="14"/>
  <c r="P102" i="14"/>
  <c r="P95" i="14"/>
  <c r="P90" i="14"/>
  <c r="P103" i="14"/>
  <c r="P139" i="14"/>
  <c r="P138" i="14"/>
  <c r="P293" i="14"/>
  <c r="P292" i="14"/>
  <c r="P291" i="14"/>
  <c r="P290" i="14"/>
  <c r="P136" i="14"/>
  <c r="P135" i="14"/>
  <c r="P124" i="14"/>
  <c r="P432" i="14"/>
  <c r="P431" i="14"/>
  <c r="P430" i="14"/>
  <c r="P234" i="14"/>
  <c r="P429" i="14"/>
  <c r="P428" i="14"/>
  <c r="P235" i="14"/>
  <c r="P84" i="14"/>
  <c r="P228" i="14"/>
  <c r="P427" i="14"/>
  <c r="P426" i="14"/>
  <c r="P272" i="14"/>
  <c r="P425" i="14"/>
  <c r="P252" i="14"/>
  <c r="P424" i="14"/>
  <c r="P266" i="14"/>
  <c r="P423" i="14"/>
  <c r="P422" i="14"/>
  <c r="P421" i="14"/>
  <c r="P420" i="14"/>
  <c r="P83" i="14"/>
  <c r="P211" i="14"/>
  <c r="P419" i="14"/>
  <c r="P418" i="14"/>
  <c r="P417" i="14"/>
  <c r="P416" i="14"/>
  <c r="P415" i="14"/>
  <c r="P414" i="14"/>
  <c r="P286" i="14"/>
  <c r="P285" i="14"/>
  <c r="P76" i="14"/>
  <c r="P413" i="14"/>
  <c r="P412" i="14"/>
  <c r="P282" i="14"/>
  <c r="P411" i="14"/>
  <c r="P410" i="14"/>
  <c r="P409" i="14"/>
  <c r="P408" i="14"/>
  <c r="P281" i="14"/>
  <c r="P46" i="14"/>
  <c r="P280" i="14"/>
  <c r="P407" i="14"/>
  <c r="P406" i="14"/>
  <c r="P405" i="14"/>
  <c r="P404" i="14"/>
  <c r="P403" i="14"/>
  <c r="P402" i="14"/>
  <c r="P401" i="14"/>
  <c r="P278" i="14"/>
  <c r="P400" i="14"/>
  <c r="P399" i="14"/>
  <c r="P398" i="14"/>
  <c r="P277" i="14"/>
  <c r="P397" i="14"/>
  <c r="P396" i="14"/>
  <c r="P395" i="14"/>
  <c r="P394" i="14"/>
  <c r="P275" i="14"/>
  <c r="P393" i="14"/>
  <c r="P273" i="14"/>
  <c r="P392" i="14"/>
  <c r="P271" i="14"/>
  <c r="P391" i="14"/>
  <c r="P390" i="14"/>
  <c r="P270" i="14"/>
  <c r="P389" i="14"/>
  <c r="P388" i="14"/>
  <c r="P387" i="14"/>
  <c r="P269" i="14"/>
  <c r="P268" i="14"/>
  <c r="P386" i="14"/>
  <c r="P385" i="14"/>
  <c r="P384" i="14"/>
  <c r="P383" i="14"/>
  <c r="P263" i="14"/>
  <c r="P382" i="14"/>
  <c r="P262" i="14"/>
  <c r="P381" i="14"/>
  <c r="P74" i="14"/>
  <c r="P261" i="14"/>
  <c r="P380" i="14"/>
  <c r="P379" i="14"/>
  <c r="P378" i="14"/>
  <c r="P258" i="14"/>
  <c r="P377" i="14"/>
  <c r="P376" i="14"/>
  <c r="P257" i="14"/>
  <c r="P375" i="14"/>
  <c r="P374" i="14"/>
  <c r="P373" i="14"/>
  <c r="P372" i="14"/>
  <c r="P255" i="14"/>
  <c r="P371" i="14"/>
  <c r="P370" i="14"/>
  <c r="P369" i="14"/>
  <c r="P368" i="14"/>
  <c r="P367" i="14"/>
  <c r="P366" i="14"/>
  <c r="P57" i="14"/>
  <c r="P82" i="14"/>
  <c r="P365" i="14"/>
  <c r="P364" i="14"/>
  <c r="P81" i="14"/>
  <c r="P47" i="14"/>
  <c r="P251" i="14"/>
  <c r="P363" i="14"/>
  <c r="P362" i="14"/>
  <c r="P361" i="14"/>
  <c r="P250" i="14"/>
  <c r="P360" i="14"/>
  <c r="P359" i="14"/>
  <c r="P358" i="14"/>
  <c r="P357" i="14"/>
  <c r="P356" i="14"/>
  <c r="P355" i="14"/>
  <c r="P354" i="14"/>
  <c r="P353" i="14"/>
  <c r="P352" i="14"/>
  <c r="P351" i="14"/>
  <c r="P350" i="14"/>
  <c r="P246" i="14"/>
  <c r="P349" i="14"/>
  <c r="P348" i="14"/>
  <c r="P347" i="14"/>
  <c r="P346" i="14"/>
  <c r="P345" i="14"/>
  <c r="P344" i="14"/>
  <c r="P343" i="14"/>
  <c r="P342" i="14"/>
  <c r="P243" i="14"/>
  <c r="P58" i="14"/>
  <c r="P341" i="14"/>
  <c r="P242" i="14"/>
  <c r="P340" i="14"/>
  <c r="P339" i="14"/>
  <c r="P338" i="14"/>
  <c r="P240" i="14"/>
  <c r="P337" i="14"/>
  <c r="P238" i="14"/>
  <c r="P237" i="14"/>
  <c r="P336" i="14"/>
  <c r="P335" i="14"/>
  <c r="P334" i="14"/>
  <c r="P236" i="14"/>
  <c r="P333" i="14"/>
  <c r="P332" i="14"/>
  <c r="P331" i="14"/>
  <c r="P330" i="14"/>
  <c r="P329" i="14"/>
  <c r="P328" i="14"/>
  <c r="P327" i="14"/>
  <c r="P232" i="14"/>
  <c r="P326" i="14"/>
  <c r="P325" i="14"/>
  <c r="P324" i="14"/>
  <c r="P229" i="14"/>
  <c r="P323" i="14"/>
  <c r="P322" i="14"/>
  <c r="P321" i="14"/>
  <c r="P320" i="14"/>
  <c r="P319" i="14"/>
  <c r="P227" i="14"/>
  <c r="P318" i="14"/>
  <c r="P225" i="14"/>
  <c r="P224" i="14"/>
  <c r="P223" i="14"/>
  <c r="P221" i="14"/>
  <c r="P220" i="14"/>
  <c r="P317" i="14"/>
  <c r="P80" i="14"/>
  <c r="P218" i="14"/>
  <c r="P316" i="14"/>
  <c r="P217" i="14"/>
  <c r="P216" i="14"/>
  <c r="P215" i="14"/>
  <c r="P214" i="14"/>
  <c r="P213" i="14"/>
  <c r="P315" i="14"/>
  <c r="P212" i="14"/>
  <c r="P314" i="14"/>
  <c r="P209" i="14"/>
  <c r="P313" i="14"/>
  <c r="P312" i="14"/>
  <c r="P79" i="14"/>
  <c r="P311" i="14"/>
  <c r="P69" i="14"/>
  <c r="P310" i="14"/>
  <c r="P309" i="14"/>
  <c r="P206" i="14"/>
  <c r="P205" i="14"/>
  <c r="P308" i="14"/>
  <c r="P204" i="14"/>
  <c r="P307" i="14"/>
  <c r="P203" i="14"/>
  <c r="P306" i="14"/>
  <c r="P305" i="14"/>
  <c r="P304" i="14"/>
  <c r="P202" i="14"/>
  <c r="P303" i="14"/>
  <c r="P78" i="14"/>
  <c r="P201" i="14"/>
  <c r="P302" i="14"/>
  <c r="P301" i="14"/>
  <c r="P300" i="14"/>
  <c r="P299" i="14"/>
  <c r="P298" i="14"/>
  <c r="P197" i="14"/>
  <c r="P297" i="14"/>
  <c r="P77" i="14"/>
  <c r="P296" i="14"/>
  <c r="P196" i="14"/>
  <c r="P295" i="14"/>
  <c r="P294" i="14"/>
  <c r="P194" i="14"/>
  <c r="P193" i="14"/>
  <c r="P259" i="14"/>
  <c r="P192" i="14"/>
  <c r="P191" i="14"/>
  <c r="P230" i="14"/>
  <c r="P247" i="14"/>
  <c r="P190" i="14"/>
  <c r="P67" i="14"/>
  <c r="P265" i="14"/>
  <c r="P189" i="14"/>
  <c r="P188" i="14"/>
  <c r="P187" i="14"/>
  <c r="P186" i="14"/>
  <c r="P226" i="14"/>
  <c r="P185" i="14"/>
  <c r="P184" i="14"/>
  <c r="P182" i="14"/>
  <c r="P72" i="14"/>
  <c r="P181" i="14"/>
  <c r="P276" i="14"/>
  <c r="P199" i="14"/>
  <c r="P180" i="14"/>
  <c r="P179" i="14"/>
  <c r="P178" i="14"/>
  <c r="P73" i="14"/>
  <c r="P284" i="14"/>
  <c r="P177" i="14"/>
  <c r="P210" i="14"/>
  <c r="P173" i="14"/>
  <c r="P71" i="14"/>
  <c r="P172" i="14"/>
  <c r="P171" i="14"/>
  <c r="P239" i="14"/>
  <c r="P170" i="14"/>
  <c r="P169" i="14"/>
  <c r="P168" i="14"/>
  <c r="P219" i="14"/>
  <c r="P167" i="14"/>
  <c r="P166" i="14"/>
  <c r="P195" i="14"/>
  <c r="P165" i="14"/>
  <c r="P164" i="14"/>
  <c r="P253" i="14"/>
  <c r="P163" i="14"/>
  <c r="P162" i="14"/>
  <c r="P161" i="14"/>
  <c r="P160" i="14"/>
  <c r="P159" i="14"/>
  <c r="P158" i="14"/>
  <c r="P157" i="14"/>
  <c r="P156" i="14"/>
  <c r="P198" i="14"/>
  <c r="P155" i="14"/>
  <c r="P154" i="14"/>
  <c r="P153" i="14"/>
  <c r="P279" i="14"/>
  <c r="P152" i="14"/>
  <c r="P151" i="14"/>
  <c r="P150" i="14"/>
  <c r="P233" i="14"/>
  <c r="P260" i="14"/>
  <c r="P149" i="14"/>
  <c r="P148" i="14"/>
  <c r="P66" i="14"/>
  <c r="P147" i="14"/>
  <c r="P146" i="14"/>
  <c r="P207" i="14"/>
  <c r="P145" i="14"/>
  <c r="P248" i="14"/>
  <c r="P144" i="14"/>
  <c r="P274" i="14"/>
  <c r="P256" i="14"/>
  <c r="P244" i="14"/>
  <c r="P231" i="14"/>
  <c r="P249" i="14"/>
  <c r="P241" i="14"/>
  <c r="P143" i="14"/>
  <c r="P142" i="14"/>
  <c r="P141" i="14"/>
  <c r="P264" i="14"/>
  <c r="P283" i="14"/>
  <c r="P289" i="14"/>
  <c r="P115" i="14"/>
  <c r="P51" i="14"/>
  <c r="P114" i="14"/>
  <c r="P113" i="14"/>
  <c r="P70" i="14"/>
  <c r="P112" i="14"/>
  <c r="P111" i="14"/>
  <c r="P49" i="14"/>
  <c r="P110" i="14"/>
  <c r="P109" i="14"/>
  <c r="P108" i="14"/>
  <c r="P107" i="14"/>
  <c r="P106" i="14"/>
  <c r="P222" i="14"/>
  <c r="P245" i="14"/>
  <c r="P105" i="14"/>
  <c r="P75" i="14"/>
  <c r="P288" i="14"/>
  <c r="P100" i="14"/>
  <c r="P96" i="14"/>
  <c r="P287" i="14"/>
  <c r="P91" i="14"/>
  <c r="P45" i="14"/>
  <c r="P208" i="14"/>
  <c r="P267" i="14"/>
  <c r="P200" i="14"/>
  <c r="P68" i="14"/>
  <c r="P88" i="14"/>
  <c r="P254" i="14"/>
  <c r="P87" i="14"/>
  <c r="P31" i="14"/>
  <c r="P27" i="14"/>
  <c r="P37" i="14"/>
  <c r="P33" i="14"/>
  <c r="P24" i="14"/>
  <c r="P48" i="14"/>
  <c r="P44" i="14"/>
  <c r="P40" i="14"/>
  <c r="P13" i="14"/>
  <c r="P18" i="14"/>
  <c r="P43" i="14"/>
  <c r="P29" i="14"/>
  <c r="P28" i="14"/>
  <c r="P30" i="14"/>
  <c r="P20" i="14"/>
  <c r="P25" i="14"/>
  <c r="P35" i="14"/>
  <c r="P16" i="14"/>
  <c r="P26" i="14"/>
  <c r="P39" i="14"/>
  <c r="P19" i="14"/>
  <c r="P38" i="14"/>
  <c r="P21" i="14"/>
  <c r="P34" i="14"/>
  <c r="P17" i="14"/>
  <c r="P14" i="14"/>
  <c r="P42" i="14"/>
  <c r="P41" i="14"/>
  <c r="P23" i="14"/>
  <c r="P56" i="14"/>
  <c r="P54" i="14"/>
  <c r="P55" i="14"/>
  <c r="P53" i="14"/>
  <c r="P65" i="14"/>
  <c r="P63" i="14"/>
  <c r="P64" i="14"/>
  <c r="P50" i="14"/>
  <c r="P60" i="14"/>
  <c r="P62" i="14"/>
  <c r="P61" i="14"/>
  <c r="P59" i="14"/>
  <c r="J12" i="14"/>
  <c r="K12" i="14"/>
  <c r="L12" i="14"/>
  <c r="N12" i="14"/>
  <c r="O12" i="14"/>
  <c r="D24" i="33"/>
  <c r="R12" i="14"/>
  <c r="D25" i="33" s="1"/>
  <c r="I12" i="14"/>
  <c r="P196" i="15"/>
  <c r="P183" i="15"/>
  <c r="P197" i="15"/>
  <c r="P124" i="15"/>
  <c r="P158" i="15"/>
  <c r="P231" i="15"/>
  <c r="P235" i="15"/>
  <c r="P434" i="15"/>
  <c r="P182" i="15"/>
  <c r="P160" i="15"/>
  <c r="P237" i="15"/>
  <c r="P224" i="15"/>
  <c r="P188" i="15"/>
  <c r="P429" i="15"/>
  <c r="P192" i="15"/>
  <c r="P170" i="15"/>
  <c r="P216" i="15"/>
  <c r="P195" i="15"/>
  <c r="P212" i="15"/>
  <c r="P128" i="15"/>
  <c r="P190" i="15"/>
  <c r="P187" i="15"/>
  <c r="P175" i="15"/>
  <c r="P186" i="15"/>
  <c r="P221" i="15"/>
  <c r="P217" i="15"/>
  <c r="P433" i="15"/>
  <c r="P66" i="15"/>
  <c r="P65" i="15"/>
  <c r="P214" i="15"/>
  <c r="P207" i="15"/>
  <c r="P177" i="15"/>
  <c r="P161" i="15"/>
  <c r="P84" i="15"/>
  <c r="P427" i="15"/>
  <c r="P431" i="15"/>
  <c r="P428" i="15"/>
  <c r="P436" i="15"/>
  <c r="P189" i="15"/>
  <c r="P184" i="15"/>
  <c r="P179" i="15"/>
  <c r="P226" i="15"/>
  <c r="P67" i="15"/>
  <c r="P171" i="15"/>
  <c r="P234" i="15"/>
  <c r="P185" i="15"/>
  <c r="P94" i="15"/>
  <c r="P127" i="15"/>
  <c r="P430" i="15"/>
  <c r="P176" i="15"/>
  <c r="P172" i="15"/>
  <c r="P64" i="15"/>
  <c r="P211" i="15"/>
  <c r="P174" i="15"/>
  <c r="P229" i="15"/>
  <c r="P37" i="15"/>
  <c r="P204" i="15"/>
  <c r="P173" i="15"/>
  <c r="P222" i="15"/>
  <c r="P205" i="15"/>
  <c r="P206" i="15"/>
  <c r="P203" i="15"/>
  <c r="P89" i="15"/>
  <c r="P201" i="15"/>
  <c r="P200" i="15"/>
  <c r="P228" i="15"/>
  <c r="P232" i="15"/>
  <c r="P199" i="15"/>
  <c r="P198" i="15"/>
  <c r="P432" i="15"/>
  <c r="P236" i="15"/>
  <c r="P337" i="15"/>
  <c r="P356" i="15"/>
  <c r="P275" i="15"/>
  <c r="P435" i="15"/>
  <c r="P286" i="15"/>
  <c r="P245" i="15"/>
  <c r="P374" i="15"/>
  <c r="P249" i="15"/>
  <c r="P325" i="15"/>
  <c r="P409" i="15"/>
  <c r="P388" i="15"/>
  <c r="P72" i="15"/>
  <c r="P239" i="15"/>
  <c r="P351" i="15"/>
  <c r="P366" i="15"/>
  <c r="P346" i="15"/>
  <c r="P338" i="15"/>
  <c r="P298" i="15"/>
  <c r="P281" i="15"/>
  <c r="P314" i="15"/>
  <c r="P238" i="15"/>
  <c r="P312" i="15"/>
  <c r="P364" i="15"/>
  <c r="P332" i="15"/>
  <c r="P343" i="15"/>
  <c r="P308" i="15"/>
  <c r="P378" i="15"/>
  <c r="P251" i="15"/>
  <c r="P247" i="15"/>
  <c r="P333" i="15"/>
  <c r="P260" i="15"/>
  <c r="P262" i="15"/>
  <c r="P355" i="15"/>
  <c r="P389" i="15"/>
  <c r="P340" i="15"/>
  <c r="P350" i="15"/>
  <c r="P360" i="15"/>
  <c r="P311" i="15"/>
  <c r="P385" i="15"/>
  <c r="P297" i="15"/>
  <c r="P310" i="15"/>
  <c r="P369" i="15"/>
  <c r="P401" i="15"/>
  <c r="P276" i="15"/>
  <c r="P75" i="15"/>
  <c r="P393" i="15"/>
  <c r="P407" i="15"/>
  <c r="P405" i="15"/>
  <c r="P367" i="15"/>
  <c r="P267" i="15"/>
  <c r="P270" i="15"/>
  <c r="P363" i="15"/>
  <c r="P256" i="15"/>
  <c r="P68" i="15"/>
  <c r="P375" i="15"/>
  <c r="P317" i="15"/>
  <c r="P307" i="15"/>
  <c r="P359" i="15"/>
  <c r="P358" i="15"/>
  <c r="P69" i="15"/>
  <c r="P334" i="15"/>
  <c r="P379" i="15"/>
  <c r="P301" i="15"/>
  <c r="P329" i="15"/>
  <c r="P70" i="15"/>
  <c r="P390" i="15"/>
  <c r="P277" i="15"/>
  <c r="P299" i="15"/>
  <c r="P264" i="15"/>
  <c r="P372" i="15"/>
  <c r="P395" i="15"/>
  <c r="P382" i="15"/>
  <c r="P243" i="15"/>
  <c r="P315" i="15"/>
  <c r="P253" i="15"/>
  <c r="P330" i="15"/>
  <c r="P320" i="15"/>
  <c r="P381" i="15"/>
  <c r="P402" i="15"/>
  <c r="P322" i="15"/>
  <c r="P419" i="15"/>
  <c r="P396" i="15"/>
  <c r="P309" i="15"/>
  <c r="P368" i="15"/>
  <c r="P347" i="15"/>
  <c r="P244" i="15"/>
  <c r="P227" i="15"/>
  <c r="P272" i="15"/>
  <c r="P74" i="15"/>
  <c r="P252" i="15"/>
  <c r="P365" i="15"/>
  <c r="P302" i="15"/>
  <c r="P288" i="15"/>
  <c r="P328" i="15"/>
  <c r="P278" i="15"/>
  <c r="P305" i="15"/>
  <c r="P283" i="15"/>
  <c r="P41" i="15"/>
  <c r="P73" i="15"/>
  <c r="P394" i="15"/>
  <c r="P134" i="15"/>
  <c r="P261" i="15"/>
  <c r="P71" i="15"/>
  <c r="P53" i="15"/>
  <c r="P123" i="15"/>
  <c r="P411" i="15"/>
  <c r="P306" i="15"/>
  <c r="P412" i="15"/>
  <c r="P274" i="15"/>
  <c r="P79" i="15"/>
  <c r="P376" i="15"/>
  <c r="P403" i="15"/>
  <c r="P377" i="15"/>
  <c r="P77" i="15"/>
  <c r="P331" i="15"/>
  <c r="P380" i="15"/>
  <c r="P392" i="15"/>
  <c r="P326" i="15"/>
  <c r="P404" i="15"/>
  <c r="P230" i="15"/>
  <c r="P344" i="15"/>
  <c r="P391" i="15"/>
  <c r="P323" i="15"/>
  <c r="P241" i="15"/>
  <c r="P290" i="15"/>
  <c r="P319" i="15"/>
  <c r="P280" i="15"/>
  <c r="P321" i="15"/>
  <c r="P387" i="15"/>
  <c r="P268" i="15"/>
  <c r="P313" i="15"/>
  <c r="P248" i="15"/>
  <c r="P296" i="15"/>
  <c r="P250" i="15"/>
  <c r="P399" i="15"/>
  <c r="P300" i="15"/>
  <c r="P357" i="15"/>
  <c r="P339" i="15"/>
  <c r="P353" i="15"/>
  <c r="P240" i="15"/>
  <c r="P398" i="15"/>
  <c r="P271" i="15"/>
  <c r="P354" i="15"/>
  <c r="P265" i="15"/>
  <c r="P341" i="15"/>
  <c r="P42" i="15"/>
  <c r="P125" i="15"/>
  <c r="P421" i="15"/>
  <c r="P304" i="15"/>
  <c r="P258" i="15"/>
  <c r="P420" i="15"/>
  <c r="P361" i="15"/>
  <c r="P386" i="15"/>
  <c r="P131" i="15"/>
  <c r="P422" i="15"/>
  <c r="P289" i="15"/>
  <c r="P318" i="15"/>
  <c r="P54" i="15"/>
  <c r="P294" i="15"/>
  <c r="P336" i="15"/>
  <c r="P426" i="15"/>
  <c r="P293" i="15"/>
  <c r="P362" i="15"/>
  <c r="P352" i="15"/>
  <c r="P371" i="15"/>
  <c r="P416" i="15"/>
  <c r="P417" i="15"/>
  <c r="P287" i="15"/>
  <c r="P345" i="15"/>
  <c r="P78" i="15"/>
  <c r="P257" i="15"/>
  <c r="P254" i="15"/>
  <c r="P279" i="15"/>
  <c r="P397" i="15"/>
  <c r="P418" i="15"/>
  <c r="P413" i="15"/>
  <c r="P410" i="15"/>
  <c r="P335" i="15"/>
  <c r="P349" i="15"/>
  <c r="P282" i="15"/>
  <c r="P285" i="15"/>
  <c r="P324" i="15"/>
  <c r="P292" i="15"/>
  <c r="P423" i="15"/>
  <c r="P303" i="15"/>
  <c r="P259" i="15"/>
  <c r="P327" i="15"/>
  <c r="P269" i="15"/>
  <c r="P406" i="15"/>
  <c r="P373" i="15"/>
  <c r="P384" i="15"/>
  <c r="P370" i="15"/>
  <c r="P48" i="15"/>
  <c r="P255" i="15"/>
  <c r="P273" i="15"/>
  <c r="P415" i="15"/>
  <c r="P246" i="15"/>
  <c r="P348" i="15"/>
  <c r="P414" i="15"/>
  <c r="P424" i="15"/>
  <c r="P383" i="15"/>
  <c r="P263" i="15"/>
  <c r="P133" i="15"/>
  <c r="P408" i="15"/>
  <c r="P266" i="15"/>
  <c r="P425" i="15"/>
  <c r="P225" i="15"/>
  <c r="P122" i="15"/>
  <c r="P61" i="15"/>
  <c r="P342" i="15"/>
  <c r="P218" i="15"/>
  <c r="P105" i="15"/>
  <c r="P194" i="15"/>
  <c r="P85" i="15"/>
  <c r="P233" i="15"/>
  <c r="P202" i="15"/>
  <c r="P316" i="15"/>
  <c r="P242" i="15"/>
  <c r="P295" i="15"/>
  <c r="P284" i="15"/>
  <c r="P40" i="15"/>
  <c r="P400" i="15"/>
  <c r="P210" i="15"/>
  <c r="P76" i="15"/>
  <c r="P291" i="15"/>
  <c r="P57" i="15"/>
  <c r="P178" i="15"/>
  <c r="P88" i="15"/>
  <c r="P87" i="15"/>
  <c r="P215" i="15"/>
  <c r="P208" i="15"/>
  <c r="P180" i="15"/>
  <c r="P191" i="15"/>
  <c r="P181" i="15"/>
  <c r="P213" i="15"/>
  <c r="P193" i="15"/>
  <c r="P693" i="15"/>
  <c r="P694" i="15"/>
  <c r="P700" i="15"/>
  <c r="P721" i="15"/>
  <c r="P762" i="15"/>
  <c r="P764" i="15"/>
  <c r="P951" i="15"/>
  <c r="P952" i="15"/>
  <c r="P768" i="15"/>
  <c r="P923" i="15"/>
  <c r="P756" i="15"/>
  <c r="P690" i="15"/>
  <c r="AH777" i="15"/>
  <c r="P679" i="15"/>
  <c r="P683" i="15"/>
  <c r="P686" i="15"/>
  <c r="P677" i="15"/>
  <c r="P669" i="15"/>
  <c r="P670" i="15"/>
  <c r="P671" i="15"/>
  <c r="P672" i="15"/>
  <c r="P673" i="15"/>
  <c r="P674" i="15"/>
  <c r="P675" i="15"/>
  <c r="P678" i="15"/>
  <c r="P680" i="15"/>
  <c r="P681" i="15"/>
  <c r="P682" i="15"/>
  <c r="P684" i="15"/>
  <c r="P685" i="15"/>
  <c r="P688" i="15"/>
  <c r="P689" i="15"/>
  <c r="P691" i="15"/>
  <c r="P692" i="15"/>
  <c r="P695" i="15"/>
  <c r="P696" i="15"/>
  <c r="P697" i="15"/>
  <c r="P698" i="15"/>
  <c r="P704" i="15"/>
  <c r="P703" i="15"/>
  <c r="P701" i="15"/>
  <c r="P702" i="15"/>
  <c r="P709" i="15"/>
  <c r="P707" i="15"/>
  <c r="P710" i="15"/>
  <c r="P714" i="15"/>
  <c r="P713" i="15"/>
  <c r="P715" i="15"/>
  <c r="P716" i="15"/>
  <c r="P809" i="15"/>
  <c r="P753" i="15"/>
  <c r="P719" i="15"/>
  <c r="P722" i="15"/>
  <c r="P725" i="15"/>
  <c r="P726" i="15"/>
  <c r="P738" i="15"/>
  <c r="P740" i="15"/>
  <c r="P745" i="15"/>
  <c r="P746" i="15"/>
  <c r="P748" i="15"/>
  <c r="P751" i="15"/>
  <c r="P754" i="15"/>
  <c r="P755" i="15"/>
  <c r="P757" i="15"/>
  <c r="P758" i="15"/>
  <c r="P759" i="15"/>
  <c r="P766" i="15"/>
  <c r="P769" i="15"/>
  <c r="P770" i="15"/>
  <c r="P771" i="15"/>
  <c r="P774" i="15"/>
  <c r="P784" i="15"/>
  <c r="P793" i="15"/>
  <c r="P794" i="15"/>
  <c r="P796" i="15"/>
  <c r="P800" i="15"/>
  <c r="P801" i="15"/>
  <c r="P803" i="15"/>
  <c r="P805" i="15"/>
  <c r="P807" i="15"/>
  <c r="P814" i="15"/>
  <c r="P819" i="15"/>
  <c r="P823" i="15"/>
  <c r="P827" i="15"/>
  <c r="P829" i="15"/>
  <c r="P830" i="15"/>
  <c r="P836" i="15"/>
  <c r="P838" i="15"/>
  <c r="P848" i="15"/>
  <c r="P849" i="15"/>
  <c r="P851" i="15"/>
  <c r="P852" i="15"/>
  <c r="P855" i="15"/>
  <c r="P858" i="15"/>
  <c r="P860" i="15"/>
  <c r="P865" i="15"/>
  <c r="P878" i="15"/>
  <c r="P879" i="15"/>
  <c r="P881" i="15"/>
  <c r="P883" i="15"/>
  <c r="P903" i="15"/>
  <c r="P915" i="15"/>
  <c r="P916" i="15"/>
  <c r="P924" i="15"/>
  <c r="P927" i="15"/>
  <c r="P931" i="15"/>
  <c r="P933" i="15"/>
  <c r="P934" i="15"/>
  <c r="P937" i="15"/>
  <c r="P942" i="15"/>
  <c r="P943" i="15"/>
  <c r="P944" i="15"/>
  <c r="P945" i="15"/>
  <c r="P947" i="15"/>
  <c r="P956" i="15"/>
  <c r="P964" i="15"/>
  <c r="P970" i="15"/>
  <c r="P981" i="15"/>
  <c r="P984" i="15"/>
  <c r="P985" i="15"/>
  <c r="P979" i="15"/>
  <c r="P724" i="15"/>
  <c r="P811" i="15"/>
  <c r="P862" i="15"/>
  <c r="P894" i="15"/>
  <c r="P967" i="15"/>
  <c r="P892" i="15"/>
  <c r="P901" i="15"/>
  <c r="P909" i="15"/>
  <c r="P775" i="15"/>
  <c r="P925" i="15"/>
  <c r="P788" i="15"/>
  <c r="P845" i="15"/>
  <c r="P785" i="15"/>
  <c r="P730" i="15"/>
  <c r="P731" i="15"/>
  <c r="P732" i="15"/>
  <c r="P733" i="15"/>
  <c r="P886" i="15"/>
  <c r="P889" i="15"/>
  <c r="P890" i="15"/>
  <c r="P891" i="15"/>
  <c r="P899" i="15"/>
  <c r="P900" i="15"/>
  <c r="P902" i="15"/>
  <c r="P904" i="15"/>
  <c r="P906" i="15"/>
  <c r="P908" i="15"/>
  <c r="P729" i="15"/>
  <c r="P734" i="15"/>
  <c r="P741" i="15"/>
  <c r="P761" i="15"/>
  <c r="P763" i="15"/>
  <c r="P776" i="15"/>
  <c r="P777" i="15"/>
  <c r="P779" i="15"/>
  <c r="P780" i="15"/>
  <c r="P871" i="15"/>
  <c r="P875" i="15"/>
  <c r="P911" i="15"/>
  <c r="P910" i="15"/>
  <c r="P929" i="15"/>
  <c r="P930" i="15"/>
  <c r="P949" i="15"/>
  <c r="P954" i="15"/>
  <c r="P957" i="15"/>
  <c r="P959" i="15"/>
  <c r="P962" i="15"/>
  <c r="P963" i="15"/>
  <c r="P737" i="15"/>
  <c r="P905" i="15"/>
  <c r="P907" i="15"/>
  <c r="P920" i="15"/>
  <c r="P922" i="15"/>
  <c r="P760" i="15"/>
  <c r="P857" i="15"/>
  <c r="P870" i="15"/>
  <c r="P897" i="15"/>
  <c r="P798" i="15"/>
  <c r="P781" i="15"/>
  <c r="P783" i="15"/>
  <c r="P921" i="15"/>
  <c r="P928" i="15"/>
  <c r="P955" i="15"/>
  <c r="P968" i="15"/>
  <c r="P676" i="15"/>
  <c r="P687" i="15"/>
  <c r="P699" i="15"/>
  <c r="P833" i="15"/>
  <c r="P972" i="15"/>
  <c r="P767" i="15"/>
  <c r="P868" i="15"/>
  <c r="P804" i="15"/>
  <c r="P978" i="15"/>
  <c r="P728" i="15"/>
  <c r="P977" i="15"/>
  <c r="P974" i="15"/>
  <c r="P744" i="15"/>
  <c r="P705" i="15"/>
  <c r="P712" i="15"/>
  <c r="P711" i="15"/>
  <c r="P708" i="15"/>
  <c r="P706" i="15"/>
  <c r="P717" i="15"/>
  <c r="P854" i="15"/>
  <c r="P818" i="15"/>
  <c r="P850" i="15"/>
  <c r="P824" i="15"/>
  <c r="P727" i="15"/>
  <c r="P861" i="15"/>
  <c r="P975" i="15"/>
  <c r="P723" i="15"/>
  <c r="P841" i="15"/>
  <c r="P973" i="15"/>
  <c r="P821" i="15"/>
  <c r="P791" i="15"/>
  <c r="P837" i="15"/>
  <c r="P958" i="15"/>
  <c r="P750" i="15"/>
  <c r="P808" i="15"/>
  <c r="P789" i="15"/>
  <c r="P816" i="15"/>
  <c r="P971" i="15"/>
  <c r="P983" i="15"/>
  <c r="P790" i="15"/>
  <c r="P980" i="15"/>
  <c r="P859" i="15"/>
  <c r="P792" i="15"/>
  <c r="P869" i="15"/>
  <c r="P736" i="15"/>
  <c r="P831" i="15"/>
  <c r="P718" i="15"/>
  <c r="P739" i="15"/>
  <c r="P877" i="15"/>
  <c r="P885" i="15"/>
  <c r="P864" i="15"/>
  <c r="P813" i="15"/>
  <c r="P876" i="15"/>
  <c r="P834" i="15"/>
  <c r="P982" i="15"/>
  <c r="P888" i="15"/>
  <c r="P966" i="15"/>
  <c r="P965" i="15"/>
  <c r="P866" i="15"/>
  <c r="P742" i="15"/>
  <c r="P940" i="15"/>
  <c r="P752" i="15"/>
  <c r="P867" i="15"/>
  <c r="P822" i="15"/>
  <c r="P960" i="15"/>
  <c r="P873" i="15"/>
  <c r="P884" i="15"/>
  <c r="P935" i="15"/>
  <c r="P835" i="15"/>
  <c r="P853" i="15"/>
  <c r="P880" i="15"/>
  <c r="P810" i="15"/>
  <c r="P815" i="15"/>
  <c r="P887" i="15"/>
  <c r="P882" i="15"/>
  <c r="P872" i="15"/>
  <c r="P747" i="15"/>
  <c r="P844" i="15"/>
  <c r="P817" i="15"/>
  <c r="P941" i="15"/>
  <c r="P826" i="15"/>
  <c r="P936" i="15"/>
  <c r="P825" i="15"/>
  <c r="P874" i="15"/>
  <c r="P842" i="15"/>
  <c r="P912" i="15"/>
  <c r="P856" i="15"/>
  <c r="P946" i="15"/>
  <c r="P782" i="15"/>
  <c r="P799" i="15"/>
  <c r="P802" i="15"/>
  <c r="P820" i="15"/>
  <c r="P832" i="15"/>
  <c r="P773" i="15"/>
  <c r="P812" i="15"/>
  <c r="P843" i="15"/>
  <c r="P913" i="15"/>
  <c r="P765" i="15"/>
  <c r="P839" i="15"/>
  <c r="P735" i="15"/>
  <c r="P914" i="15"/>
  <c r="P917" i="15"/>
  <c r="P961" i="15"/>
  <c r="P950" i="15"/>
  <c r="P797" i="15"/>
  <c r="P893" i="15"/>
  <c r="P918" i="15"/>
  <c r="P939" i="15"/>
  <c r="P896" i="15"/>
  <c r="P895" i="15"/>
  <c r="P720" i="15"/>
  <c r="P863" i="15"/>
  <c r="P847" i="15"/>
  <c r="P840" i="15"/>
  <c r="P976" i="15"/>
  <c r="P938" i="15"/>
  <c r="P948" i="15"/>
  <c r="P787" i="15"/>
  <c r="P926" i="15"/>
  <c r="P932" i="15"/>
  <c r="P795" i="15"/>
  <c r="P969" i="15"/>
  <c r="P828" i="15"/>
  <c r="P919" i="15"/>
  <c r="P898" i="15"/>
  <c r="P786" i="15"/>
  <c r="P806" i="15"/>
  <c r="P772" i="15"/>
  <c r="P953" i="15"/>
  <c r="P846" i="15"/>
  <c r="P743" i="15"/>
  <c r="P778" i="15"/>
  <c r="P749" i="15"/>
  <c r="P51" i="15"/>
  <c r="P30" i="15"/>
  <c r="P56" i="15"/>
  <c r="P82" i="15"/>
  <c r="P83" i="15"/>
  <c r="P38" i="15"/>
  <c r="P623" i="15"/>
  <c r="P609" i="15"/>
  <c r="P60" i="15"/>
  <c r="P121" i="15"/>
  <c r="P119" i="15"/>
  <c r="P163" i="15"/>
  <c r="P164" i="15"/>
  <c r="P166" i="15"/>
  <c r="P167" i="15"/>
  <c r="P168" i="15"/>
  <c r="P169" i="15"/>
  <c r="P120" i="15"/>
  <c r="P118" i="15"/>
  <c r="P162" i="15"/>
  <c r="P165" i="15"/>
  <c r="P157" i="15"/>
  <c r="P59" i="15"/>
  <c r="P25" i="15"/>
  <c r="P26" i="15"/>
  <c r="P108" i="15"/>
  <c r="P29" i="15"/>
  <c r="P28" i="15"/>
  <c r="P31" i="15"/>
  <c r="P109" i="15"/>
  <c r="P32" i="15"/>
  <c r="P33" i="15"/>
  <c r="P34" i="15"/>
  <c r="P39" i="15"/>
  <c r="P43" i="15"/>
  <c r="P52" i="15"/>
  <c r="P44" i="15"/>
  <c r="P47" i="15"/>
  <c r="P50" i="15"/>
  <c r="P46" i="15"/>
  <c r="P49" i="15"/>
  <c r="P45" i="15"/>
  <c r="P55" i="15"/>
  <c r="P58" i="15"/>
  <c r="P104" i="15"/>
  <c r="P62" i="15"/>
  <c r="P153" i="15"/>
  <c r="P152" i="15"/>
  <c r="P155" i="15"/>
  <c r="P93" i="15"/>
  <c r="P100" i="15"/>
  <c r="P101" i="15"/>
  <c r="P148" i="15"/>
  <c r="P149" i="15"/>
  <c r="P139" i="15"/>
  <c r="P154" i="15"/>
  <c r="P145" i="15"/>
  <c r="P223" i="15"/>
  <c r="P91" i="15"/>
  <c r="P80" i="15"/>
  <c r="P81" i="15"/>
  <c r="P107" i="15"/>
  <c r="P140" i="15"/>
  <c r="P159" i="15"/>
  <c r="P92" i="15"/>
  <c r="P111" i="15"/>
  <c r="P156" i="15"/>
  <c r="P135" i="15"/>
  <c r="P112" i="15"/>
  <c r="P90" i="15"/>
  <c r="P95" i="15"/>
  <c r="P96" i="15"/>
  <c r="P138" i="15"/>
  <c r="P97" i="15"/>
  <c r="P115" i="15"/>
  <c r="P114" i="15"/>
  <c r="P136" i="15"/>
  <c r="P137" i="15"/>
  <c r="P27" i="15"/>
  <c r="P219" i="15"/>
  <c r="P220" i="15"/>
  <c r="P209" i="15"/>
  <c r="P132" i="15"/>
  <c r="P98" i="15"/>
  <c r="P102" i="15"/>
  <c r="P103" i="15"/>
  <c r="P110" i="15"/>
  <c r="P86" i="15"/>
  <c r="P63" i="15"/>
  <c r="P126" i="15"/>
  <c r="P130" i="15"/>
  <c r="P613" i="15"/>
  <c r="P652" i="15"/>
  <c r="P653" i="15"/>
  <c r="P614" i="15"/>
  <c r="P129" i="15"/>
  <c r="P143" i="15"/>
  <c r="P99" i="15"/>
  <c r="P113" i="15"/>
  <c r="P615" i="15"/>
  <c r="P117" i="15"/>
  <c r="P106" i="15"/>
  <c r="P517" i="15"/>
  <c r="P144" i="15"/>
  <c r="P116" i="15"/>
  <c r="P437" i="15"/>
  <c r="P441" i="15"/>
  <c r="P442" i="15"/>
  <c r="P443" i="15"/>
  <c r="P440" i="15"/>
  <c r="P439" i="15"/>
  <c r="P492" i="15"/>
  <c r="P446" i="15"/>
  <c r="P448" i="15"/>
  <c r="P438" i="15"/>
  <c r="P453" i="15"/>
  <c r="P444" i="15"/>
  <c r="P445" i="15"/>
  <c r="P449" i="15"/>
  <c r="P447" i="15"/>
  <c r="P663" i="15"/>
  <c r="P525" i="15"/>
  <c r="P526" i="15"/>
  <c r="P483" i="15"/>
  <c r="P564" i="15"/>
  <c r="P591" i="15"/>
  <c r="P476" i="15"/>
  <c r="P470" i="15"/>
  <c r="P503" i="15"/>
  <c r="P450" i="15"/>
  <c r="P467" i="15"/>
  <c r="P141" i="15"/>
  <c r="P142" i="15"/>
  <c r="P451" i="15"/>
  <c r="P479" i="15"/>
  <c r="P656" i="15"/>
  <c r="P612" i="15"/>
  <c r="P455" i="15"/>
  <c r="P553" i="15"/>
  <c r="P482" i="15"/>
  <c r="P605" i="15"/>
  <c r="P566" i="15"/>
  <c r="P523" i="15"/>
  <c r="P496" i="15"/>
  <c r="P487" i="15"/>
  <c r="P458" i="15"/>
  <c r="P463" i="15"/>
  <c r="P621" i="15"/>
  <c r="P488" i="15"/>
  <c r="P548" i="15"/>
  <c r="P610" i="15"/>
  <c r="P497" i="15"/>
  <c r="P495" i="15"/>
  <c r="P480" i="15"/>
  <c r="P146" i="15"/>
  <c r="P464" i="15"/>
  <c r="P147" i="15"/>
  <c r="P484" i="15"/>
  <c r="P651" i="15"/>
  <c r="P475" i="15"/>
  <c r="P474" i="15"/>
  <c r="P606" i="15"/>
  <c r="P667" i="15"/>
  <c r="P511" i="15"/>
  <c r="P456" i="15"/>
  <c r="P524" i="15"/>
  <c r="P642" i="15"/>
  <c r="P611" i="15"/>
  <c r="P491" i="15"/>
  <c r="P632" i="15"/>
  <c r="P617" i="15"/>
  <c r="P607" i="15"/>
  <c r="P507" i="15"/>
  <c r="P630" i="15"/>
  <c r="P462" i="15"/>
  <c r="P592" i="15"/>
  <c r="P510" i="15"/>
  <c r="P577" i="15"/>
  <c r="P489" i="15"/>
  <c r="P649" i="15"/>
  <c r="P559" i="15"/>
  <c r="P601" i="15"/>
  <c r="P547" i="15"/>
  <c r="P551" i="15"/>
  <c r="P471" i="15"/>
  <c r="P587" i="15"/>
  <c r="P625" i="15"/>
  <c r="P586" i="15"/>
  <c r="P472" i="15"/>
  <c r="P550" i="15"/>
  <c r="P608" i="15"/>
  <c r="P522" i="15"/>
  <c r="P554" i="15"/>
  <c r="P568" i="15"/>
  <c r="P540" i="15"/>
  <c r="P473" i="15"/>
  <c r="P506" i="15"/>
  <c r="P520" i="15"/>
  <c r="P514" i="15"/>
  <c r="P665" i="15"/>
  <c r="P528" i="15"/>
  <c r="P571" i="15"/>
  <c r="P572" i="15"/>
  <c r="P593" i="15"/>
  <c r="P521" i="15"/>
  <c r="P518" i="15"/>
  <c r="P457" i="15"/>
  <c r="P634" i="15"/>
  <c r="P469" i="15"/>
  <c r="P590" i="15"/>
  <c r="P597" i="15"/>
  <c r="P620" i="15"/>
  <c r="P619" i="15"/>
  <c r="P618" i="15"/>
  <c r="P478" i="15"/>
  <c r="P530" i="15"/>
  <c r="P557" i="15"/>
  <c r="P603" i="15"/>
  <c r="P657" i="15"/>
  <c r="P628" i="15"/>
  <c r="P644" i="15"/>
  <c r="P459" i="15"/>
  <c r="P581" i="15"/>
  <c r="P461" i="15"/>
  <c r="P561" i="15"/>
  <c r="P627" i="15"/>
  <c r="P633" i="15"/>
  <c r="P502" i="15"/>
  <c r="P485" i="15"/>
  <c r="P150" i="15"/>
  <c r="P560" i="15"/>
  <c r="P655" i="15"/>
  <c r="P460" i="15"/>
  <c r="P515" i="15"/>
  <c r="P650" i="15"/>
  <c r="P641" i="15"/>
  <c r="P647" i="15"/>
  <c r="P539" i="15"/>
  <c r="P543" i="15"/>
  <c r="P666" i="15"/>
  <c r="P570" i="15"/>
  <c r="P626" i="15"/>
  <c r="P585" i="15"/>
  <c r="P541" i="15"/>
  <c r="P552" i="15"/>
  <c r="P558" i="15"/>
  <c r="P481" i="15"/>
  <c r="P542" i="15"/>
  <c r="P584" i="15"/>
  <c r="P589" i="15"/>
  <c r="P499" i="15"/>
  <c r="P516" i="15"/>
  <c r="P468" i="15"/>
  <c r="P567" i="15"/>
  <c r="P569" i="15"/>
  <c r="P664" i="15"/>
  <c r="P512" i="15"/>
  <c r="P629" i="15"/>
  <c r="P500" i="15"/>
  <c r="P545" i="15"/>
  <c r="P638" i="15"/>
  <c r="P534" i="15"/>
  <c r="P654" i="15"/>
  <c r="P565" i="15"/>
  <c r="P636" i="15"/>
  <c r="P602" i="15"/>
  <c r="P494" i="15"/>
  <c r="P454" i="15"/>
  <c r="P635" i="15"/>
  <c r="P643" i="15"/>
  <c r="P582" i="15"/>
  <c r="P519" i="15"/>
  <c r="P659" i="15"/>
  <c r="P622" i="15"/>
  <c r="P579" i="15"/>
  <c r="P645" i="15"/>
  <c r="P660" i="15"/>
  <c r="P504" i="15"/>
  <c r="P498" i="15"/>
  <c r="P538" i="15"/>
  <c r="P536" i="15"/>
  <c r="P527" i="15"/>
  <c r="P578" i="15"/>
  <c r="P549" i="15"/>
  <c r="P596" i="15"/>
  <c r="P562" i="15"/>
  <c r="P594" i="15"/>
  <c r="P588" i="15"/>
  <c r="P580" i="15"/>
  <c r="P576" i="15"/>
  <c r="P574" i="15"/>
  <c r="P465" i="15"/>
  <c r="P573" i="15"/>
  <c r="P509" i="15"/>
  <c r="P546" i="15"/>
  <c r="P668" i="15"/>
  <c r="P452" i="15"/>
  <c r="P490" i="15"/>
  <c r="P631" i="15"/>
  <c r="P151" i="15"/>
  <c r="P616" i="15"/>
  <c r="P640" i="15"/>
  <c r="P575" i="15"/>
  <c r="P505" i="15"/>
  <c r="P624" i="15"/>
  <c r="P604" i="15"/>
  <c r="P533" i="15"/>
  <c r="P544" i="15"/>
  <c r="P661" i="15"/>
  <c r="P477" i="15"/>
  <c r="P466" i="15"/>
  <c r="P583" i="15"/>
  <c r="P535" i="15"/>
  <c r="P598" i="15"/>
  <c r="P637" i="15"/>
  <c r="P501" i="15"/>
  <c r="P662" i="15"/>
  <c r="P513" i="15"/>
  <c r="P658" i="15"/>
  <c r="P600" i="15"/>
  <c r="P531" i="15"/>
  <c r="P537" i="15"/>
  <c r="P639" i="15"/>
  <c r="P532" i="15"/>
  <c r="P493" i="15"/>
  <c r="P556" i="15"/>
  <c r="P486" i="15"/>
  <c r="P595" i="15"/>
  <c r="P648" i="15"/>
  <c r="P646" i="15"/>
  <c r="P529" i="15"/>
  <c r="P599" i="15"/>
  <c r="P508" i="15"/>
  <c r="P563" i="15"/>
  <c r="P555" i="15"/>
  <c r="P14" i="15"/>
  <c r="P15" i="15"/>
  <c r="P16" i="15"/>
  <c r="P23" i="15"/>
  <c r="P24" i="15"/>
  <c r="P32" i="14"/>
  <c r="H17" i="16"/>
  <c r="G17" i="16"/>
  <c r="I17" i="16" s="1"/>
  <c r="F17" i="16"/>
  <c r="I16" i="16"/>
  <c r="E16" i="16"/>
  <c r="I15" i="16"/>
  <c r="I14" i="16"/>
  <c r="I13" i="16"/>
  <c r="E13" i="16"/>
  <c r="M17" i="27" l="1"/>
  <c r="N17" i="27" s="1"/>
  <c r="D17" i="33"/>
  <c r="I21" i="27"/>
  <c r="M13" i="27"/>
  <c r="M15" i="27"/>
  <c r="N15" i="27" s="1"/>
  <c r="D23" i="33"/>
  <c r="Y13" i="15"/>
  <c r="Y12" i="15" s="1"/>
  <c r="P13" i="15"/>
  <c r="P12" i="15" s="1"/>
  <c r="N13" i="27" l="1"/>
  <c r="N21" i="27" s="1"/>
  <c r="M21" i="27"/>
  <c r="AH1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Brinkhuis, Tom@HCD</author>
  </authors>
  <commentList>
    <comment ref="I9" authorId="0" shapeId="0" xr:uid="{D861E795-4BD7-4280-AFFC-9425C25B5437}">
      <text>
        <r>
          <rPr>
            <b/>
            <sz val="12"/>
            <color indexed="81"/>
            <rFont val="Tahoma"/>
            <family val="2"/>
          </rPr>
          <t xml:space="preserve">Proposed Units Affordability by Household Incomes: </t>
        </r>
        <r>
          <rPr>
            <sz val="12"/>
            <color indexed="81"/>
            <rFont val="Tahoma"/>
            <family val="2"/>
          </rPr>
          <t xml:space="preserve">For each development, list the number of units proposed in the application by affordability level and whether the units are deed restricted or non-deed restricted. Refer to the Definitions section for additional descriptions:  </t>
        </r>
        <r>
          <rPr>
            <sz val="9"/>
            <color indexed="81"/>
            <rFont val="Tahoma"/>
            <family val="2"/>
          </rPr>
          <t xml:space="preserve">
</t>
        </r>
      </text>
    </comment>
    <comment ref="I10" authorId="0" shapeId="0" xr:uid="{0CCA46DB-3327-4B5D-972B-E9A069337DDD}">
      <text>
        <r>
          <rPr>
            <sz val="12"/>
            <color indexed="81"/>
            <rFont val="Tahoma"/>
            <family val="2"/>
          </rPr>
          <t xml:space="preserve">Please enter the number of units in </t>
        </r>
        <r>
          <rPr>
            <b/>
            <sz val="12"/>
            <color indexed="81"/>
            <rFont val="Tahoma"/>
            <family val="2"/>
          </rPr>
          <t>at least one</t>
        </r>
        <r>
          <rPr>
            <sz val="12"/>
            <color indexed="81"/>
            <rFont val="Tahoma"/>
            <family val="2"/>
          </rPr>
          <t xml:space="preserve"> of the affordability categories. You may enter units in multiple affordability categories.</t>
        </r>
        <r>
          <rPr>
            <sz val="9"/>
            <color indexed="81"/>
            <rFont val="Tahoma"/>
            <family val="2"/>
          </rPr>
          <t xml:space="preserve">
</t>
        </r>
      </text>
    </comment>
    <comment ref="A11" authorId="0" shapeId="0" xr:uid="{EE680FE2-13B5-43FF-8C29-CA3E4AC6F821}">
      <text>
        <r>
          <rPr>
            <b/>
            <sz val="12"/>
            <color indexed="81"/>
            <rFont val="Tahoma"/>
            <family val="2"/>
          </rPr>
          <t>Prior APN</t>
        </r>
        <r>
          <rPr>
            <sz val="12"/>
            <color indexed="81"/>
            <rFont val="Tahoma"/>
            <family val="2"/>
          </rPr>
          <t xml:space="preserve"> – Enter an APN previously associated with the parcel if applicable (optional field). </t>
        </r>
        <r>
          <rPr>
            <b/>
            <sz val="12"/>
            <color indexed="81"/>
            <rFont val="Tahoma"/>
            <family val="2"/>
          </rPr>
          <t>Character Limit: 256</t>
        </r>
        <r>
          <rPr>
            <sz val="12"/>
            <color indexed="81"/>
            <rFont val="Tahoma"/>
            <family val="2"/>
          </rPr>
          <t xml:space="preserve">
</t>
        </r>
      </text>
    </comment>
    <comment ref="B11" authorId="0" shapeId="0" xr:uid="{2DADCC49-13D9-4973-A817-B95994536BE9}">
      <text>
        <r>
          <rPr>
            <b/>
            <sz val="12"/>
            <color indexed="81"/>
            <rFont val="Tahoma"/>
            <family val="2"/>
          </rPr>
          <t>Current APN</t>
        </r>
        <r>
          <rPr>
            <sz val="12"/>
            <color indexed="81"/>
            <rFont val="Tahoma"/>
            <family val="2"/>
          </rPr>
          <t xml:space="preserve"> – Enter the current available APN.  If necessary, enter additional APNs in the notes field.
</t>
        </r>
        <r>
          <rPr>
            <b/>
            <sz val="12"/>
            <color indexed="81"/>
            <rFont val="Tahoma"/>
            <family val="2"/>
          </rPr>
          <t>Character Limit: 256</t>
        </r>
      </text>
    </comment>
    <comment ref="C11" authorId="0" shapeId="0" xr:uid="{D3F2A4E4-7D73-4750-A7AE-43FB1851F2AB}">
      <text>
        <r>
          <rPr>
            <b/>
            <sz val="12"/>
            <color indexed="81"/>
            <rFont val="Tahoma"/>
            <family val="2"/>
          </rPr>
          <t>Street Address</t>
        </r>
        <r>
          <rPr>
            <sz val="12"/>
            <color indexed="81"/>
            <rFont val="Tahoma"/>
            <family val="2"/>
          </rPr>
          <t xml:space="preserve"> – Enter the number and name of street.
</t>
        </r>
        <r>
          <rPr>
            <b/>
            <sz val="12"/>
            <color indexed="81"/>
            <rFont val="Tahoma"/>
            <family val="2"/>
          </rPr>
          <t>Character Limit: 256</t>
        </r>
        <r>
          <rPr>
            <sz val="12"/>
            <color indexed="81"/>
            <rFont val="Tahoma"/>
            <family val="2"/>
          </rPr>
          <t xml:space="preserve">
</t>
        </r>
      </text>
    </comment>
    <comment ref="D11" authorId="0" shapeId="0" xr:uid="{15C98CD4-C67C-472F-9915-85FB16D5ECCF}">
      <text>
        <r>
          <rPr>
            <b/>
            <sz val="12"/>
            <color indexed="81"/>
            <rFont val="Tahoma"/>
            <family val="2"/>
          </rPr>
          <t>Project Name</t>
        </r>
        <r>
          <rPr>
            <sz val="12"/>
            <color indexed="81"/>
            <rFont val="Tahoma"/>
            <family val="2"/>
          </rPr>
          <t xml:space="preserve"> – Enter the project name, if available (optional field).
</t>
        </r>
        <r>
          <rPr>
            <b/>
            <sz val="12"/>
            <color indexed="81"/>
            <rFont val="Tahoma"/>
            <family val="2"/>
          </rPr>
          <t>Character Limit: 256</t>
        </r>
        <r>
          <rPr>
            <b/>
            <sz val="9"/>
            <color indexed="81"/>
            <rFont val="Tahoma"/>
            <family val="2"/>
          </rPr>
          <t xml:space="preserve">
</t>
        </r>
      </text>
    </comment>
    <comment ref="E11" authorId="0" shapeId="0" xr:uid="{F3421785-B8E1-4C7D-92A2-9FDE4ECE3E18}">
      <text>
        <r>
          <rPr>
            <b/>
            <sz val="12"/>
            <color indexed="81"/>
            <rFont val="Tahoma"/>
            <family val="2"/>
          </rPr>
          <t>Local Jurisdiction Tracking ID</t>
        </r>
        <r>
          <rPr>
            <sz val="12"/>
            <color indexed="81"/>
            <rFont val="Tahoma"/>
            <family val="2"/>
          </rPr>
          <t xml:space="preserve"> – This may be the permit number or other identifier (optional field).
</t>
        </r>
        <r>
          <rPr>
            <b/>
            <sz val="12"/>
            <color indexed="81"/>
            <rFont val="Tahoma"/>
            <family val="2"/>
          </rPr>
          <t>Character Limit: 256</t>
        </r>
        <r>
          <rPr>
            <sz val="9"/>
            <color indexed="81"/>
            <rFont val="Tahoma"/>
            <family val="2"/>
          </rPr>
          <t xml:space="preserve">
</t>
        </r>
      </text>
    </comment>
    <comment ref="F11" authorId="0" shapeId="0" xr:uid="{168119F8-320A-486A-BD75-C6621F00C05D}">
      <text>
        <r>
          <rPr>
            <b/>
            <sz val="12"/>
            <color indexed="81"/>
            <rFont val="Tahoma"/>
            <family val="2"/>
          </rPr>
          <t>Unit Types</t>
        </r>
        <r>
          <rPr>
            <sz val="12"/>
            <color indexed="81"/>
            <rFont val="Tahoma"/>
            <family val="2"/>
          </rPr>
          <t xml:space="preserve">: Each development should be categorized by one of the following codes. Refer to “Unit Category” in the Definitions section for additional descriptions. Use the drop-down menu to select one of the following options:
</t>
        </r>
        <r>
          <rPr>
            <b/>
            <sz val="12"/>
            <color indexed="81"/>
            <rFont val="Tahoma"/>
            <family val="2"/>
          </rPr>
          <t>SFA</t>
        </r>
        <r>
          <rPr>
            <sz val="12"/>
            <color indexed="81"/>
            <rFont val="Tahoma"/>
            <family val="2"/>
          </rPr>
          <t xml:space="preserve"> (single-family attached unit)
</t>
        </r>
        <r>
          <rPr>
            <b/>
            <sz val="12"/>
            <color indexed="81"/>
            <rFont val="Tahoma"/>
            <family val="2"/>
          </rPr>
          <t xml:space="preserve">SFD </t>
        </r>
        <r>
          <rPr>
            <sz val="12"/>
            <color indexed="81"/>
            <rFont val="Tahoma"/>
            <family val="2"/>
          </rPr>
          <t xml:space="preserve">(single-family detached unit)
</t>
        </r>
        <r>
          <rPr>
            <b/>
            <sz val="12"/>
            <color indexed="81"/>
            <rFont val="Tahoma"/>
            <family val="2"/>
          </rPr>
          <t>2-4</t>
        </r>
        <r>
          <rPr>
            <sz val="12"/>
            <color indexed="81"/>
            <rFont val="Tahoma"/>
            <family val="2"/>
          </rPr>
          <t xml:space="preserve"> (two- to four-unit structures)
</t>
        </r>
        <r>
          <rPr>
            <b/>
            <sz val="12"/>
            <color indexed="81"/>
            <rFont val="Tahoma"/>
            <family val="2"/>
          </rPr>
          <t>5+</t>
        </r>
        <r>
          <rPr>
            <sz val="12"/>
            <color indexed="81"/>
            <rFont val="Tahoma"/>
            <family val="2"/>
          </rPr>
          <t xml:space="preserve"> (five or more unit structure, multifamily)
</t>
        </r>
        <r>
          <rPr>
            <b/>
            <sz val="12"/>
            <color indexed="81"/>
            <rFont val="Tahoma"/>
            <family val="2"/>
          </rPr>
          <t>ADU</t>
        </r>
        <r>
          <rPr>
            <sz val="12"/>
            <color indexed="81"/>
            <rFont val="Tahoma"/>
            <family val="2"/>
          </rPr>
          <t xml:space="preserve"> (accessory dwelling unit)
</t>
        </r>
        <r>
          <rPr>
            <b/>
            <sz val="12"/>
            <color indexed="81"/>
            <rFont val="Tahoma"/>
            <family val="2"/>
          </rPr>
          <t>MH</t>
        </r>
        <r>
          <rPr>
            <sz val="12"/>
            <color indexed="81"/>
            <rFont val="Tahoma"/>
            <family val="2"/>
          </rPr>
          <t xml:space="preserve"> (mobile home/manufactured home)
</t>
        </r>
        <r>
          <rPr>
            <sz val="9"/>
            <color indexed="81"/>
            <rFont val="Tahoma"/>
            <family val="2"/>
          </rPr>
          <t xml:space="preserve">
</t>
        </r>
      </text>
    </comment>
    <comment ref="G11" authorId="0" shapeId="0" xr:uid="{C344D64D-0121-446C-8761-A2A2EDDC2FF2}">
      <text>
        <r>
          <rPr>
            <b/>
            <sz val="12"/>
            <color indexed="81"/>
            <rFont val="Tahoma"/>
            <family val="2"/>
          </rPr>
          <t>Tenure:</t>
        </r>
        <r>
          <rPr>
            <sz val="12"/>
            <color indexed="81"/>
            <rFont val="Tahoma"/>
            <family val="2"/>
          </rPr>
          <t xml:space="preserve">   Identify whether the units within the development project are either proposed or planned at initial occupancy for either renters or owners. Use the drop-down menu to select one of the following options:
</t>
        </r>
        <r>
          <rPr>
            <b/>
            <sz val="12"/>
            <color indexed="81"/>
            <rFont val="Tahoma"/>
            <family val="2"/>
          </rPr>
          <t>R = Renter Occupied
O = Owner Occupied</t>
        </r>
      </text>
    </comment>
    <comment ref="H11" authorId="0" shapeId="0" xr:uid="{5C28E99F-8EA6-41C9-934B-E89401D5472B}">
      <text>
        <r>
          <rPr>
            <b/>
            <sz val="12"/>
            <color indexed="81"/>
            <rFont val="Tahoma"/>
            <family val="2"/>
          </rPr>
          <t>Date Application Submitted:</t>
        </r>
        <r>
          <rPr>
            <sz val="12"/>
            <color indexed="81"/>
            <rFont val="Tahoma"/>
            <family val="2"/>
          </rPr>
          <t xml:space="preserve"> Enter the date the housing development application was submitted. If the application was incomplete at the time of submittal, enter the date the application was determined complete by the local government (refer to “application submitted” under definitions). Enter date as month/day/year (e.g., 6/1/2019). If the application was not deemed complete during the reporting year (2019), this application should not be included in this report.
</t>
        </r>
        <r>
          <rPr>
            <b/>
            <sz val="12"/>
            <color indexed="81"/>
            <rFont val="Tahoma"/>
            <family val="2"/>
          </rPr>
          <t xml:space="preserve">PLEASE NOTE: </t>
        </r>
        <r>
          <rPr>
            <sz val="12"/>
            <color indexed="81"/>
            <rFont val="Tahoma"/>
            <family val="2"/>
          </rPr>
          <t xml:space="preserve">Dates cannot contain text. When pasting dates into this section, please use the "match destination formatting" option. If this is done, but the cells are highlighted red, they contain text and must be converted to a date value with the =datevalue function. Please open a new, blank workbook to convert to date values, and copy them. Paste the date values back into these cells, then change format of the cell to "short date".
</t>
        </r>
        <r>
          <rPr>
            <sz val="9"/>
            <color indexed="81"/>
            <rFont val="Tahoma"/>
            <family val="2"/>
          </rPr>
          <t xml:space="preserve">
</t>
        </r>
      </text>
    </comment>
    <comment ref="P11" authorId="0" shapeId="0" xr:uid="{3BE4167C-5164-43FE-87EC-05985EC79894}">
      <text>
        <r>
          <rPr>
            <b/>
            <sz val="12"/>
            <color indexed="81"/>
            <rFont val="Tahoma"/>
            <family val="2"/>
          </rPr>
          <t>Total Proposed Units by Project:</t>
        </r>
        <r>
          <rPr>
            <sz val="12"/>
            <color indexed="81"/>
            <rFont val="Tahoma"/>
            <family val="2"/>
          </rPr>
          <t xml:space="preserve"> This field auto-populates with the total number of units proposed, as entered in section 5 (total of deed restricted &amp; non-deed restricted units for Very Low-, Low-, Moderate- and Above Moderate- income households).</t>
        </r>
        <r>
          <rPr>
            <sz val="9"/>
            <color indexed="81"/>
            <rFont val="Tahoma"/>
            <family val="2"/>
          </rPr>
          <t xml:space="preserve">
</t>
        </r>
      </text>
    </comment>
    <comment ref="Q11" authorId="0" shapeId="0" xr:uid="{55CC3422-D0EB-4D15-BC47-BB3116DEA24A}">
      <text>
        <r>
          <rPr>
            <b/>
            <sz val="12"/>
            <color indexed="81"/>
            <rFont val="Tahoma"/>
            <family val="2"/>
          </rPr>
          <t>Total Approved Units by Project:</t>
        </r>
        <r>
          <rPr>
            <sz val="12"/>
            <color indexed="81"/>
            <rFont val="Tahoma"/>
            <family val="2"/>
          </rPr>
          <t xml:space="preserve"> Enter the number of units that the jurisdiction approved for this project application. If the project has not yet been approved, you may leave this blank. 
</t>
        </r>
      </text>
    </comment>
    <comment ref="R11" authorId="0" shapeId="0" xr:uid="{DF017EEC-231C-4AE9-BF83-CFE0397F04F9}">
      <text>
        <r>
          <rPr>
            <b/>
            <sz val="12"/>
            <color indexed="81"/>
            <rFont val="Tahoma"/>
            <family val="2"/>
          </rPr>
          <t xml:space="preserve">Total Disapproved Units by Project </t>
        </r>
        <r>
          <rPr>
            <sz val="12"/>
            <color indexed="81"/>
            <rFont val="Tahoma"/>
            <family val="2"/>
          </rPr>
          <t>If project was reviewed and disapproved, please enter the number that were disapproved.</t>
        </r>
      </text>
    </comment>
    <comment ref="S11" authorId="0" shapeId="0" xr:uid="{1B9CBE93-FCAE-45C4-8049-526A5EED0008}">
      <text>
        <r>
          <rPr>
            <b/>
            <sz val="12"/>
            <color indexed="81"/>
            <rFont val="Tahoma"/>
            <family val="2"/>
          </rPr>
          <t>Was “Application Submitted” pursuant to Government Code section 65913.4, subdivision (b) (Streamlined Ministerial Approval Process (SB 35 Streamlining))?</t>
        </r>
        <r>
          <rPr>
            <sz val="12"/>
            <color indexed="81"/>
            <rFont val="Tahoma"/>
            <family val="2"/>
          </rPr>
          <t xml:space="preserve"> Use the drop-down menu to select one of the following options:
</t>
        </r>
        <r>
          <rPr>
            <b/>
            <sz val="12"/>
            <color indexed="81"/>
            <rFont val="Tahoma"/>
            <family val="2"/>
          </rPr>
          <t>No
Yes – But no action taken
Yes – Approved
Yes – Denied</t>
        </r>
      </text>
    </comment>
    <comment ref="T11" authorId="0" shapeId="0" xr:uid="{D1E2B3D1-5339-4F8D-AC92-AAB89219F2E6}">
      <text>
        <r>
          <rPr>
            <b/>
            <sz val="12"/>
            <color indexed="81"/>
            <rFont val="Tahoma"/>
            <family val="2"/>
          </rPr>
          <t xml:space="preserve">Notes: </t>
        </r>
        <r>
          <rPr>
            <sz val="12"/>
            <color indexed="81"/>
            <rFont val="Tahoma"/>
            <family val="2"/>
          </rPr>
          <t>Use this field to enter any applicable notes about the project or development.</t>
        </r>
        <r>
          <rPr>
            <b/>
            <sz val="12"/>
            <color indexed="81"/>
            <rFont val="Tahoma"/>
            <family val="2"/>
          </rPr>
          <t xml:space="preserve">
Character Limit: 4000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Brinkhuis, Tom@HCD</author>
  </authors>
  <commentList>
    <comment ref="A9" authorId="0" shapeId="0" xr:uid="{0CF6746F-8476-4F50-9B3D-A99E5F814566}">
      <text>
        <r>
          <rPr>
            <sz val="14"/>
            <color indexed="81"/>
            <rFont val="Tahoma"/>
            <family val="2"/>
          </rPr>
          <t>Project Identifier: Include the Current Assessor Parcel Number (APN) and street address. The prior APN, project name or local jurisdiction tracking ID are optional.</t>
        </r>
        <r>
          <rPr>
            <sz val="9"/>
            <color indexed="81"/>
            <rFont val="Tahoma"/>
            <family val="2"/>
          </rPr>
          <t xml:space="preserve">
</t>
        </r>
      </text>
    </comment>
    <comment ref="H9" authorId="0" shapeId="0" xr:uid="{C238160A-6147-4D0F-BDC2-5F2EA93F105D}">
      <text>
        <r>
          <rPr>
            <b/>
            <sz val="12"/>
            <color indexed="81"/>
            <rFont val="Tahoma"/>
            <family val="2"/>
          </rPr>
          <t>Affordability by Household Income – Completed Entitlement:</t>
        </r>
        <r>
          <rPr>
            <sz val="12"/>
            <color indexed="81"/>
            <rFont val="Tahoma"/>
            <family val="2"/>
          </rPr>
          <t xml:space="preserve"> For each development, list the number of units that have been issued a completed entitlement during the reporting year by affordability level and whether the units are deed restricted or non-deed restricted. Refer to the Definitions section for additional descriptions:  </t>
        </r>
        <r>
          <rPr>
            <sz val="9"/>
            <color indexed="81"/>
            <rFont val="Tahoma"/>
            <family val="2"/>
          </rPr>
          <t xml:space="preserve">
</t>
        </r>
      </text>
    </comment>
    <comment ref="Q9" authorId="0" shapeId="0" xr:uid="{6F0C3BFD-846E-4E1E-BBC0-2CC26A40948A}">
      <text>
        <r>
          <rPr>
            <b/>
            <sz val="12"/>
            <color indexed="81"/>
            <rFont val="Tahoma"/>
            <family val="2"/>
          </rPr>
          <t xml:space="preserve">Affordability by Household Income – Building Permits: </t>
        </r>
        <r>
          <rPr>
            <sz val="12"/>
            <color indexed="81"/>
            <rFont val="Tahoma"/>
            <family val="2"/>
          </rPr>
          <t xml:space="preserve">For each development, list the number of units that have been issued a building permit during the reporting year by affordability level and whether the units are deed restricted or non-deed restricted. Refer to the Definitions section for additional descriptions:  </t>
        </r>
      </text>
    </comment>
    <comment ref="Z9" authorId="0" shapeId="0" xr:uid="{2E33987D-9ACF-4F7B-8E29-5881D02DDC14}">
      <text>
        <r>
          <rPr>
            <b/>
            <sz val="12"/>
            <color indexed="81"/>
            <rFont val="Tahoma"/>
            <family val="2"/>
          </rPr>
          <t>Affordability by Household Income – Certificates of Occupancy:</t>
        </r>
        <r>
          <rPr>
            <sz val="12"/>
            <color indexed="81"/>
            <rFont val="Tahoma"/>
            <family val="2"/>
          </rPr>
          <t xml:space="preserve"> For each development, list the number of units that issued certificates of occupancy or other form of readiness (e.g., final inspection, notice of completion) during the reporting year by affordability level and whether the units are deed restricted or non-deed restricted. Refer to the Definitions section for additional descriptions:  </t>
        </r>
        <r>
          <rPr>
            <sz val="9"/>
            <color indexed="81"/>
            <rFont val="Tahoma"/>
            <family val="2"/>
          </rPr>
          <t xml:space="preserve">
</t>
        </r>
      </text>
    </comment>
    <comment ref="AL9" authorId="0" shapeId="0" xr:uid="{6AE82989-3EE5-4806-9374-5CCD0A31A25B}">
      <text>
        <r>
          <rPr>
            <b/>
            <sz val="12"/>
            <color indexed="81"/>
            <rFont val="Tahoma"/>
            <family val="2"/>
          </rPr>
          <t xml:space="preserve">Fields 16 through 18: </t>
        </r>
        <r>
          <rPr>
            <sz val="12"/>
            <color indexed="81"/>
            <rFont val="Tahoma"/>
            <family val="2"/>
          </rPr>
          <t xml:space="preserve">Please note, if any units are reported as very-low, low, or moderate income in fields 4, 7 or 10 then information in fields 16, 17 and/or 18 must be completed to demonstrate affordability.
For all housing units developed or approved with public financial assistance and/or have recorded affordability deed restriction or covenants, identify funding sources or mechanisms that enable units to be affordable.  </t>
        </r>
      </text>
    </comment>
    <comment ref="AN9" authorId="0" shapeId="0" xr:uid="{FBEA6EE7-6A60-4B97-BAE6-FE865BD8AA1E}">
      <text>
        <r>
          <rPr>
            <b/>
            <sz val="12"/>
            <color indexed="81"/>
            <rFont val="Tahoma"/>
            <family val="2"/>
          </rPr>
          <t>Fields 16 through 18:</t>
        </r>
        <r>
          <rPr>
            <sz val="12"/>
            <color indexed="81"/>
            <rFont val="Tahoma"/>
            <family val="2"/>
          </rPr>
          <t xml:space="preserve"> Please note, if any units are reported as very-low, low, or moderate income in fields 4, 7 or 10 then information in fields 16, 17 and/or 18 must be completed to demonstrate affordability.
Assistance Programs Used for Each Development:  Enter information here if units received financial assistance from the city or county and/or other subsidy sources, and have affordability restrictions or covenants, and/or recapture of public funds upon resale.
Use the drop-down menu to select the acronym of the applicable funding program(s), as defined in the list below. To select more than one funding source click once then select the cell again and click another source.</t>
        </r>
      </text>
    </comment>
    <comment ref="AP9" authorId="0" shapeId="0" xr:uid="{55C396CB-18D9-4C55-99BB-2EDD13EAE160}">
      <text>
        <r>
          <rPr>
            <b/>
            <sz val="12"/>
            <color indexed="81"/>
            <rFont val="Tahoma"/>
            <family val="2"/>
          </rPr>
          <t>Demolished/Destroyed Units:</t>
        </r>
        <r>
          <rPr>
            <sz val="12"/>
            <color indexed="81"/>
            <rFont val="Tahoma"/>
            <family val="2"/>
          </rPr>
          <t xml:space="preserve"> This section is to report if the project and associated APN, has a permit, entitlement or certificate of occupancy in the reporting year, and the APN previously had demolished or destroyed units. </t>
        </r>
        <r>
          <rPr>
            <sz val="9"/>
            <color indexed="81"/>
            <rFont val="Tahoma"/>
            <family val="2"/>
          </rPr>
          <t xml:space="preserve">
</t>
        </r>
      </text>
    </comment>
    <comment ref="H10" authorId="0" shapeId="0" xr:uid="{0255EAB7-BBED-4B45-A16A-02AA575C0F98}">
      <text>
        <r>
          <rPr>
            <sz val="12"/>
            <color indexed="81"/>
            <rFont val="Tahoma"/>
            <family val="2"/>
          </rPr>
          <t>Please enter the number of units in</t>
        </r>
        <r>
          <rPr>
            <b/>
            <sz val="12"/>
            <color indexed="81"/>
            <rFont val="Tahoma"/>
            <family val="2"/>
          </rPr>
          <t xml:space="preserve"> at leas</t>
        </r>
        <r>
          <rPr>
            <sz val="12"/>
            <color indexed="81"/>
            <rFont val="Tahoma"/>
            <family val="2"/>
          </rPr>
          <t>t one of the affordability categories. You may enter units in multiple affordability categories.</t>
        </r>
        <r>
          <rPr>
            <sz val="9"/>
            <color indexed="81"/>
            <rFont val="Tahoma"/>
            <family val="2"/>
          </rPr>
          <t xml:space="preserve">
</t>
        </r>
      </text>
    </comment>
    <comment ref="Q10" authorId="0" shapeId="0" xr:uid="{FB34152B-0906-4A47-A767-E511B33B0BC1}">
      <text>
        <r>
          <rPr>
            <sz val="14"/>
            <color indexed="81"/>
            <rFont val="Tahoma"/>
            <family val="2"/>
          </rPr>
          <t xml:space="preserve">Please enter the number of units in </t>
        </r>
        <r>
          <rPr>
            <b/>
            <sz val="14"/>
            <color indexed="81"/>
            <rFont val="Tahoma"/>
            <family val="2"/>
          </rPr>
          <t>at least</t>
        </r>
        <r>
          <rPr>
            <sz val="14"/>
            <color indexed="81"/>
            <rFont val="Tahoma"/>
            <family val="2"/>
          </rPr>
          <t xml:space="preserve"> one of the affordability categories. You may enter units in multiple affordability categories.
</t>
        </r>
      </text>
    </comment>
    <comment ref="Z10" authorId="0" shapeId="0" xr:uid="{0C9E6CD9-1745-4519-A8C6-F9D5A0A1B1D8}">
      <text>
        <r>
          <rPr>
            <sz val="12"/>
            <color indexed="81"/>
            <rFont val="Tahoma"/>
            <family val="2"/>
          </rPr>
          <t xml:space="preserve">Please enter the number of units in </t>
        </r>
        <r>
          <rPr>
            <b/>
            <sz val="12"/>
            <color indexed="81"/>
            <rFont val="Tahoma"/>
            <family val="2"/>
          </rPr>
          <t>at least</t>
        </r>
        <r>
          <rPr>
            <sz val="12"/>
            <color indexed="81"/>
            <rFont val="Tahoma"/>
            <family val="2"/>
          </rPr>
          <t xml:space="preserve"> one of the affordability categories. You may enter units in multiple affordability categories.</t>
        </r>
      </text>
    </comment>
    <comment ref="A11" authorId="0" shapeId="0" xr:uid="{376E472E-F7A3-4F6B-A40F-9442B84499E1}">
      <text>
        <r>
          <rPr>
            <b/>
            <sz val="12"/>
            <color indexed="81"/>
            <rFont val="Tahoma"/>
            <family val="2"/>
          </rPr>
          <t>Prior APN</t>
        </r>
        <r>
          <rPr>
            <sz val="12"/>
            <color indexed="81"/>
            <rFont val="Tahoma"/>
            <family val="2"/>
          </rPr>
          <t xml:space="preserve"> – Enter an APN previously associated with the parcel if applicable (optional field). 
</t>
        </r>
        <r>
          <rPr>
            <b/>
            <sz val="12"/>
            <color indexed="81"/>
            <rFont val="Tahoma"/>
            <family val="2"/>
          </rPr>
          <t>Character Limit: 256</t>
        </r>
        <r>
          <rPr>
            <b/>
            <sz val="9"/>
            <color indexed="81"/>
            <rFont val="Tahoma"/>
            <family val="2"/>
          </rPr>
          <t xml:space="preserve">
</t>
        </r>
        <r>
          <rPr>
            <sz val="9"/>
            <color indexed="81"/>
            <rFont val="Tahoma"/>
            <family val="2"/>
          </rPr>
          <t xml:space="preserve">
</t>
        </r>
      </text>
    </comment>
    <comment ref="B11" authorId="0" shapeId="0" xr:uid="{1AB13B26-89A9-44EA-B121-8B534A3216F1}">
      <text>
        <r>
          <rPr>
            <b/>
            <sz val="12"/>
            <color indexed="81"/>
            <rFont val="Tahoma"/>
            <family val="2"/>
          </rPr>
          <t>Current APN</t>
        </r>
        <r>
          <rPr>
            <sz val="12"/>
            <color indexed="81"/>
            <rFont val="Tahoma"/>
            <family val="2"/>
          </rPr>
          <t xml:space="preserve"> – Enter the current available APN. If necessary enter additional APNs in the notes section field number 21.
</t>
        </r>
        <r>
          <rPr>
            <b/>
            <sz val="12"/>
            <color indexed="81"/>
            <rFont val="Tahoma"/>
            <family val="2"/>
          </rPr>
          <t>Character Limit: 256</t>
        </r>
      </text>
    </comment>
    <comment ref="C11" authorId="0" shapeId="0" xr:uid="{BE7CAA77-0364-4104-B135-CE473EC26FA6}">
      <text>
        <r>
          <rPr>
            <b/>
            <sz val="12"/>
            <color indexed="81"/>
            <rFont val="Tahoma"/>
            <family val="2"/>
          </rPr>
          <t xml:space="preserve">Street Address </t>
        </r>
        <r>
          <rPr>
            <sz val="12"/>
            <color indexed="81"/>
            <rFont val="Tahoma"/>
            <family val="2"/>
          </rPr>
          <t xml:space="preserve">– Enter the number and name of street.
</t>
        </r>
        <r>
          <rPr>
            <b/>
            <sz val="12"/>
            <color indexed="81"/>
            <rFont val="Tahoma"/>
            <family val="2"/>
          </rPr>
          <t>Character Limit: 256</t>
        </r>
        <r>
          <rPr>
            <sz val="9"/>
            <color indexed="81"/>
            <rFont val="Tahoma"/>
            <family val="2"/>
          </rPr>
          <t xml:space="preserve">
</t>
        </r>
      </text>
    </comment>
    <comment ref="D11" authorId="0" shapeId="0" xr:uid="{206B1BA8-410A-4FA9-AA0F-49FFA4DD26A2}">
      <text>
        <r>
          <rPr>
            <b/>
            <sz val="12"/>
            <color indexed="81"/>
            <rFont val="Tahoma"/>
            <family val="2"/>
          </rPr>
          <t>Project Name –</t>
        </r>
        <r>
          <rPr>
            <sz val="12"/>
            <color indexed="81"/>
            <rFont val="Tahoma"/>
            <family val="2"/>
          </rPr>
          <t xml:space="preserve"> Enter the project name, if available (optional field).
</t>
        </r>
        <r>
          <rPr>
            <b/>
            <sz val="12"/>
            <color indexed="81"/>
            <rFont val="Tahoma"/>
            <family val="2"/>
          </rPr>
          <t>Character Limit: 256</t>
        </r>
      </text>
    </comment>
    <comment ref="E11" authorId="0" shapeId="0" xr:uid="{7B6E62FF-4748-41C4-A655-162BC376C395}">
      <text>
        <r>
          <rPr>
            <b/>
            <sz val="12"/>
            <color indexed="81"/>
            <rFont val="Tahoma"/>
            <family val="2"/>
          </rPr>
          <t>Local Jurisdiction Tracking ID</t>
        </r>
        <r>
          <rPr>
            <sz val="12"/>
            <color indexed="81"/>
            <rFont val="Tahoma"/>
            <family val="2"/>
          </rPr>
          <t xml:space="preserve"> – This may be the permit number or other identifier (optional field).
</t>
        </r>
        <r>
          <rPr>
            <b/>
            <sz val="12"/>
            <color indexed="81"/>
            <rFont val="Tahoma"/>
            <family val="2"/>
          </rPr>
          <t>Character Limit: 256</t>
        </r>
        <r>
          <rPr>
            <sz val="12"/>
            <color indexed="81"/>
            <rFont val="Tahoma"/>
            <family val="2"/>
          </rPr>
          <t xml:space="preserve">
</t>
        </r>
        <r>
          <rPr>
            <sz val="9"/>
            <color indexed="81"/>
            <rFont val="Tahoma"/>
            <family val="2"/>
          </rPr>
          <t xml:space="preserve">
</t>
        </r>
      </text>
    </comment>
    <comment ref="F11" authorId="0" shapeId="0" xr:uid="{83CA4A5E-2DFB-4691-9204-E06704501C5D}">
      <text>
        <r>
          <rPr>
            <b/>
            <sz val="12"/>
            <color indexed="81"/>
            <rFont val="Tahoma"/>
            <family val="2"/>
          </rPr>
          <t>Unit Types:</t>
        </r>
        <r>
          <rPr>
            <sz val="12"/>
            <color indexed="81"/>
            <rFont val="Tahoma"/>
            <family val="2"/>
          </rPr>
          <t xml:space="preserve"> Each development should be categorized by one of the following codes. Refer to “Unit Category” in the Definitions section for additional descriptions. Use the drop-down menu to select one of the following options:
</t>
        </r>
        <r>
          <rPr>
            <b/>
            <sz val="12"/>
            <color indexed="81"/>
            <rFont val="Tahoma"/>
            <family val="2"/>
          </rPr>
          <t>SFA</t>
        </r>
        <r>
          <rPr>
            <sz val="12"/>
            <color indexed="81"/>
            <rFont val="Tahoma"/>
            <family val="2"/>
          </rPr>
          <t xml:space="preserve"> (single-family attached unit)
</t>
        </r>
        <r>
          <rPr>
            <b/>
            <sz val="12"/>
            <color indexed="81"/>
            <rFont val="Tahoma"/>
            <family val="2"/>
          </rPr>
          <t>SFD</t>
        </r>
        <r>
          <rPr>
            <sz val="12"/>
            <color indexed="81"/>
            <rFont val="Tahoma"/>
            <family val="2"/>
          </rPr>
          <t xml:space="preserve"> (single-family detached unit)
</t>
        </r>
        <r>
          <rPr>
            <b/>
            <sz val="12"/>
            <color indexed="81"/>
            <rFont val="Tahoma"/>
            <family val="2"/>
          </rPr>
          <t>2-4</t>
        </r>
        <r>
          <rPr>
            <sz val="12"/>
            <color indexed="81"/>
            <rFont val="Tahoma"/>
            <family val="2"/>
          </rPr>
          <t xml:space="preserve"> (two- to four-unit structures)
</t>
        </r>
        <r>
          <rPr>
            <b/>
            <sz val="12"/>
            <color indexed="81"/>
            <rFont val="Tahoma"/>
            <family val="2"/>
          </rPr>
          <t>5+</t>
        </r>
        <r>
          <rPr>
            <sz val="12"/>
            <color indexed="81"/>
            <rFont val="Tahoma"/>
            <family val="2"/>
          </rPr>
          <t xml:space="preserve"> (five or more unit structure, multifamily)
</t>
        </r>
        <r>
          <rPr>
            <b/>
            <sz val="12"/>
            <color indexed="81"/>
            <rFont val="Tahoma"/>
            <family val="2"/>
          </rPr>
          <t>ADU</t>
        </r>
        <r>
          <rPr>
            <sz val="12"/>
            <color indexed="81"/>
            <rFont val="Tahoma"/>
            <family val="2"/>
          </rPr>
          <t xml:space="preserve"> (accessory dwelling unit)
</t>
        </r>
        <r>
          <rPr>
            <b/>
            <sz val="12"/>
            <color indexed="81"/>
            <rFont val="Tahoma"/>
            <family val="2"/>
          </rPr>
          <t>MH</t>
        </r>
        <r>
          <rPr>
            <sz val="12"/>
            <color indexed="81"/>
            <rFont val="Tahoma"/>
            <family val="2"/>
          </rPr>
          <t xml:space="preserve"> (mobile home/manufactured home)</t>
        </r>
        <r>
          <rPr>
            <sz val="9"/>
            <color indexed="81"/>
            <rFont val="Tahoma"/>
            <family val="2"/>
          </rPr>
          <t xml:space="preserve">
</t>
        </r>
      </text>
    </comment>
    <comment ref="G11" authorId="0" shapeId="0" xr:uid="{80FC6E90-47B7-4A9B-8665-60513A4F8B57}">
      <text>
        <r>
          <rPr>
            <b/>
            <sz val="12"/>
            <color indexed="81"/>
            <rFont val="Tahoma"/>
            <family val="2"/>
          </rPr>
          <t>Tenure:</t>
        </r>
        <r>
          <rPr>
            <sz val="12"/>
            <color indexed="81"/>
            <rFont val="Tahoma"/>
            <family val="2"/>
          </rPr>
          <t xml:space="preserve">   Identify whether the units within the development project are either proposed or planned at initial occupancy for either renters or owners. Use the drop-down menu to select one of the following options:
</t>
        </r>
        <r>
          <rPr>
            <b/>
            <sz val="12"/>
            <color indexed="81"/>
            <rFont val="Tahoma"/>
            <family val="2"/>
          </rPr>
          <t xml:space="preserve">
R = Renter Occupied
O = Owner Occupied</t>
        </r>
        <r>
          <rPr>
            <sz val="9"/>
            <color indexed="81"/>
            <rFont val="Tahoma"/>
            <family val="2"/>
          </rPr>
          <t xml:space="preserve">
</t>
        </r>
      </text>
    </comment>
    <comment ref="O11" authorId="0" shapeId="0" xr:uid="{2A4F615F-134B-4F62-8EBF-2DA655CF1A41}">
      <text>
        <r>
          <rPr>
            <b/>
            <sz val="12"/>
            <color indexed="81"/>
            <rFont val="Tahoma"/>
            <family val="2"/>
          </rPr>
          <t>Entitlement Date Approved:</t>
        </r>
        <r>
          <rPr>
            <sz val="12"/>
            <color indexed="81"/>
            <rFont val="Tahoma"/>
            <family val="2"/>
          </rPr>
          <t xml:space="preserve"> Enter the date within the reporting year that all required land use approvals or entitlements were issued by the jurisdiction; leave blank if entitlement was approved outside the reporting year. Enter date as month/day/year (e.g., 6/1/2020). Refer to definition of “Completed Entitlement.” </t>
        </r>
        <r>
          <rPr>
            <b/>
            <sz val="12"/>
            <color indexed="81"/>
            <rFont val="Tahoma"/>
            <family val="2"/>
          </rPr>
          <t xml:space="preserve">Any activity listed in this report should have occured during the reporting year (2020). </t>
        </r>
        <r>
          <rPr>
            <sz val="12"/>
            <color indexed="81"/>
            <rFont val="Tahoma"/>
            <family val="2"/>
          </rPr>
          <t xml:space="preserve">If the issuance of entitlements did not occur during the reporting year, please leave this section blank.
</t>
        </r>
        <r>
          <rPr>
            <b/>
            <sz val="12"/>
            <color indexed="81"/>
            <rFont val="Tahoma"/>
            <family val="2"/>
          </rPr>
          <t xml:space="preserve">PLEASE NOTE: </t>
        </r>
        <r>
          <rPr>
            <sz val="12"/>
            <color indexed="81"/>
            <rFont val="Tahoma"/>
            <family val="2"/>
          </rPr>
          <t xml:space="preserve">Dates cannot be formatted as text.  When pasting dates into this section, please use the "match destination formatting" option. If this is done, but the cells are highlighted red, they are formatted as text and must be converted to a date value with the =datevalue function. Please open a new, blank workbook to convert to date values, and copy them. Paste the date values back into these cells, then change format of the cell to "short date"
</t>
        </r>
        <r>
          <rPr>
            <sz val="9"/>
            <color indexed="81"/>
            <rFont val="Tahoma"/>
            <family val="2"/>
          </rPr>
          <t xml:space="preserve">
</t>
        </r>
      </text>
    </comment>
    <comment ref="P11" authorId="0" shapeId="0" xr:uid="{871019E0-323A-46B0-BFD2-057BBCC6BA3C}">
      <text>
        <r>
          <rPr>
            <b/>
            <sz val="12"/>
            <color indexed="81"/>
            <rFont val="Tahoma"/>
            <family val="2"/>
          </rPr>
          <t># of Units Issued Entitlements:</t>
        </r>
        <r>
          <rPr>
            <sz val="12"/>
            <color indexed="81"/>
            <rFont val="Tahoma"/>
            <family val="2"/>
          </rPr>
          <t xml:space="preserve"> This is an auto-populated field. This field reflects the total number of units that were entitled for very-low, low, moderate, and above moderate income, as entered in section 4 on this table.</t>
        </r>
        <r>
          <rPr>
            <sz val="9"/>
            <color indexed="81"/>
            <rFont val="Tahoma"/>
            <family val="2"/>
          </rPr>
          <t xml:space="preserve">
</t>
        </r>
      </text>
    </comment>
    <comment ref="X11" authorId="0" shapeId="0" xr:uid="{0FC2A764-AF27-482B-97EF-5A270195275D}">
      <text>
        <r>
          <rPr>
            <b/>
            <sz val="12"/>
            <color indexed="81"/>
            <rFont val="Tahoma"/>
            <family val="2"/>
          </rPr>
          <t>Building Permits Date Issued:</t>
        </r>
        <r>
          <rPr>
            <sz val="12"/>
            <color indexed="81"/>
            <rFont val="Tahoma"/>
            <family val="2"/>
          </rPr>
          <t xml:space="preserve"> Enter the date within the reporting year that the building permit was issued by the jurisdiction; leave blank if building permit was issued outside the reporting year. Enter date as month/day/year (e.g., 6/1/2020). Refer to definition of “Permitted Units.”  </t>
        </r>
        <r>
          <rPr>
            <b/>
            <sz val="12"/>
            <color indexed="81"/>
            <rFont val="Tahoma"/>
            <family val="2"/>
          </rPr>
          <t>Any activity listed in this report should have occured during the reporting year (2020).</t>
        </r>
        <r>
          <rPr>
            <sz val="12"/>
            <color indexed="81"/>
            <rFont val="Tahoma"/>
            <family val="2"/>
          </rPr>
          <t xml:space="preserve"> If the issuance of building permits did not occur during the reporting year, please leave this section blank.
</t>
        </r>
        <r>
          <rPr>
            <b/>
            <sz val="12"/>
            <color indexed="81"/>
            <rFont val="Tahoma"/>
            <family val="2"/>
          </rPr>
          <t>PLEASE NOTE:</t>
        </r>
        <r>
          <rPr>
            <sz val="12"/>
            <color indexed="81"/>
            <rFont val="Tahoma"/>
            <family val="2"/>
          </rPr>
          <t xml:space="preserve"> Dates cannot be formatted as text.  When pasting dates into this section, please use the "match destination formatting" option. If this is done, but the cells are highlighted red, they are formatted as text and must be converted to a date value with the =datevalue function. Please open a new, blank workbook to convert to date values, and copy them. Paste the date values back into these cells, then change format of the cell to "short date"</t>
        </r>
        <r>
          <rPr>
            <sz val="9"/>
            <color indexed="81"/>
            <rFont val="Tahoma"/>
            <family val="2"/>
          </rPr>
          <t xml:space="preserve">
</t>
        </r>
      </text>
    </comment>
    <comment ref="Y11" authorId="0" shapeId="0" xr:uid="{7E9D5710-659F-4DAD-A4CB-E1DD91AFE01F}">
      <text>
        <r>
          <rPr>
            <b/>
            <sz val="12"/>
            <color indexed="81"/>
            <rFont val="Tahoma"/>
            <family val="2"/>
          </rPr>
          <t># of Units Issued Building Permits:</t>
        </r>
        <r>
          <rPr>
            <sz val="12"/>
            <color indexed="81"/>
            <rFont val="Tahoma"/>
            <family val="2"/>
          </rPr>
          <t xml:space="preserve"> This is an auto-populated field. This field will sum units that were permitted for very-low, low, moderate, and above moderate income, as entered in section7 on this table.</t>
        </r>
        <r>
          <rPr>
            <sz val="9"/>
            <color indexed="81"/>
            <rFont val="Tahoma"/>
            <family val="2"/>
          </rPr>
          <t xml:space="preserve">
</t>
        </r>
      </text>
    </comment>
    <comment ref="AG11" authorId="0" shapeId="0" xr:uid="{E3656387-CF24-4BB9-A685-0E823160C4CA}">
      <text>
        <r>
          <rPr>
            <b/>
            <sz val="12"/>
            <color indexed="81"/>
            <rFont val="Tahoma"/>
            <family val="2"/>
          </rPr>
          <t>Certificates of Occupancy (or other forms of Readiness) Date Issued:</t>
        </r>
        <r>
          <rPr>
            <sz val="12"/>
            <color indexed="81"/>
            <rFont val="Tahoma"/>
            <family val="2"/>
          </rPr>
          <t xml:space="preserve"> Enter the date the certificate of occupancy or other form of readiness (e.g., final inspection, notice of completion) was issued for the project. For most jurisdictions, this is the final step before residents can occupy the unit. Leave blank if certificate of occupancy was not issued in the reporting year. Enter date as month/day/year (e.g., 6/1/2020). </t>
        </r>
        <r>
          <rPr>
            <b/>
            <sz val="12"/>
            <color indexed="81"/>
            <rFont val="Tahoma"/>
            <family val="2"/>
          </rPr>
          <t>Any activity listed in this report should have occured during the reporting year (2020).</t>
        </r>
        <r>
          <rPr>
            <sz val="12"/>
            <color indexed="81"/>
            <rFont val="Tahoma"/>
            <family val="2"/>
          </rPr>
          <t xml:space="preserve"> If the issuance of certificates of occupancy did not occur during the reporting year, please leave this section blank.
</t>
        </r>
        <r>
          <rPr>
            <b/>
            <sz val="12"/>
            <color indexed="81"/>
            <rFont val="Tahoma"/>
            <family val="2"/>
          </rPr>
          <t>PLEASE NOTE:</t>
        </r>
        <r>
          <rPr>
            <sz val="12"/>
            <color indexed="81"/>
            <rFont val="Tahoma"/>
            <family val="2"/>
          </rPr>
          <t xml:space="preserve"> Dates cannot be formatted as text.  When pasting dates into this section, please use the "match destination formatting" option. If this is done, but the cells are highlighted red, they are formatted as text and must be converted to a date value with the =datevalue function. Please open a new, blank workbook to convert to date values, and copy them. Paste the date values back into these cells, then change format of the cell to "short date"</t>
        </r>
        <r>
          <rPr>
            <sz val="9"/>
            <color indexed="81"/>
            <rFont val="Tahoma"/>
            <family val="2"/>
          </rPr>
          <t xml:space="preserve">
</t>
        </r>
      </text>
    </comment>
    <comment ref="AH11" authorId="0" shapeId="0" xr:uid="{F4986D94-85B4-44A4-9654-4F5C9124D4E5}">
      <text>
        <r>
          <rPr>
            <b/>
            <sz val="12"/>
            <color indexed="81"/>
            <rFont val="Tahoma"/>
            <family val="2"/>
          </rPr>
          <t># of Units Issued Certificates of Occupancy or other forms of Readiness:</t>
        </r>
        <r>
          <rPr>
            <sz val="12"/>
            <color indexed="81"/>
            <rFont val="Tahoma"/>
            <family val="2"/>
          </rPr>
          <t xml:space="preserve"> This is an auto-populated field. This field will sum units that were issued a certificate of occupancy for very-low, low, moderate, and above moderate income, as entered in section 10 on this table.</t>
        </r>
        <r>
          <rPr>
            <sz val="9"/>
            <color indexed="81"/>
            <rFont val="Tahoma"/>
            <family val="2"/>
          </rPr>
          <t xml:space="preserve">
</t>
        </r>
      </text>
    </comment>
    <comment ref="AI11" authorId="0" shapeId="0" xr:uid="{125005EC-732F-4F23-A46C-7163A540C76D}">
      <text>
        <r>
          <rPr>
            <b/>
            <sz val="12"/>
            <color indexed="81"/>
            <rFont val="Tahoma"/>
            <family val="2"/>
          </rPr>
          <t>How many of the Units were Extremely-Low Income Units (Optional):</t>
        </r>
        <r>
          <rPr>
            <sz val="12"/>
            <color indexed="81"/>
            <rFont val="Tahoma"/>
            <family val="2"/>
          </rPr>
          <t xml:space="preserve"> To gain a greater understanding of the level of building activity to meet the needs of extremely low-income households in the state, HCD asks that you estimate, to the extent possible, the number of units affordable to extremely-low income households. This number will be a subset of the number of units affordable to very low-income households, as indicated in fields 4, 7 and 10. Please note: The number entered in the very low section will not be reduced by the number entered here. Although completion of this field is optional, your input would be greatly appreciated.</t>
        </r>
      </text>
    </comment>
    <comment ref="AJ11" authorId="0" shapeId="0" xr:uid="{E0C80467-20CA-4B87-91EC-6AAB1B3D6929}">
      <text>
        <r>
          <rPr>
            <b/>
            <sz val="12"/>
            <color indexed="81"/>
            <rFont val="Tahoma"/>
            <family val="2"/>
          </rPr>
          <t>Was Project approved using Government Code section 65913.4, subdivision (b) (Streamlined Ministerial Approval Process (SB 35 Streamlining))?</t>
        </r>
        <r>
          <rPr>
            <sz val="12"/>
            <color indexed="81"/>
            <rFont val="Tahoma"/>
            <family val="2"/>
          </rPr>
          <t xml:space="preserve"> Use the drop-down menu to select one of the following options:
</t>
        </r>
        <r>
          <rPr>
            <b/>
            <sz val="12"/>
            <color indexed="81"/>
            <rFont val="Tahoma"/>
            <family val="2"/>
          </rPr>
          <t>“Y”</t>
        </r>
        <r>
          <rPr>
            <sz val="12"/>
            <color indexed="81"/>
            <rFont val="Tahoma"/>
            <family val="2"/>
          </rPr>
          <t xml:space="preserve"> if jurisdiction approved the project application pursuant to the streamlined ministerial approval process (SB 35 Streamlining).
</t>
        </r>
        <r>
          <rPr>
            <b/>
            <sz val="12"/>
            <color indexed="81"/>
            <rFont val="Tahoma"/>
            <family val="2"/>
          </rPr>
          <t>“N”</t>
        </r>
        <r>
          <rPr>
            <sz val="12"/>
            <color indexed="81"/>
            <rFont val="Tahoma"/>
            <family val="2"/>
          </rPr>
          <t xml:space="preserve"> for all other situations.</t>
        </r>
      </text>
    </comment>
    <comment ref="AK11" authorId="0" shapeId="0" xr:uid="{D9E163A1-DB88-4BA9-997E-D8F1EC52854B}">
      <text>
        <r>
          <rPr>
            <b/>
            <sz val="12"/>
            <color indexed="81"/>
            <rFont val="Tahoma"/>
            <family val="2"/>
          </rPr>
          <t xml:space="preserve">Are these infill units? </t>
        </r>
        <r>
          <rPr>
            <sz val="12"/>
            <color indexed="81"/>
            <rFont val="Tahoma"/>
            <family val="2"/>
          </rPr>
          <t>To gain a greater understanding of the level of infill housing activity in the state, HCD asks that you clarify if the housing units reported are infill by selecting “yes” or “no.” Although completion of this field is optional, your input would be greatly appreciated. See Definitions section for “infill housing units” definition.</t>
        </r>
        <r>
          <rPr>
            <sz val="9"/>
            <color indexed="81"/>
            <rFont val="Tahoma"/>
            <family val="2"/>
          </rPr>
          <t xml:space="preserve">
</t>
        </r>
      </text>
    </comment>
    <comment ref="AL11" authorId="0" shapeId="0" xr:uid="{32346807-B6CD-4EA4-9B1D-7D1E9ED4F103}">
      <text>
        <r>
          <rPr>
            <b/>
            <sz val="12"/>
            <color indexed="81"/>
            <rFont val="Tahoma"/>
            <family val="2"/>
          </rPr>
          <t xml:space="preserve">Assistance Programs Used for Each Development: </t>
        </r>
        <r>
          <rPr>
            <sz val="12"/>
            <color indexed="81"/>
            <rFont val="Tahoma"/>
            <family val="2"/>
          </rPr>
          <t xml:space="preserve"> Enter information here if units received financial assistance from the city or county and/or other subsidy sources, and have affordability restrictions or covenants, and/or recapture of public funds upon resale.</t>
        </r>
        <r>
          <rPr>
            <sz val="9"/>
            <color indexed="81"/>
            <rFont val="Tahoma"/>
            <family val="2"/>
          </rPr>
          <t xml:space="preserve">
</t>
        </r>
        <r>
          <rPr>
            <b/>
            <sz val="12"/>
            <color indexed="81"/>
            <rFont val="Tahoma"/>
            <family val="2"/>
          </rPr>
          <t xml:space="preserve">
Note:</t>
        </r>
        <r>
          <rPr>
            <sz val="12"/>
            <color indexed="81"/>
            <rFont val="Tahoma"/>
            <family val="2"/>
          </rPr>
          <t xml:space="preserve"> This field is required if there are any units entered as moderate or lower income deed restricted.</t>
        </r>
      </text>
    </comment>
    <comment ref="AM11" authorId="0" shapeId="0" xr:uid="{C46A8F41-E112-4D52-BA3B-DFEE4A971C9C}">
      <text>
        <r>
          <rPr>
            <b/>
            <sz val="12"/>
            <color indexed="81"/>
            <rFont val="Tahoma"/>
            <family val="2"/>
          </rPr>
          <t xml:space="preserve">Deed Restriction Type: </t>
        </r>
        <r>
          <rPr>
            <sz val="12"/>
            <color indexed="81"/>
            <rFont val="Tahoma"/>
            <family val="2"/>
          </rPr>
          <t xml:space="preserve"> Enter information here if units in the project are considered affordable to very-low, low, and/or moderate income households due to a local program or policy, such as an inclusionary housing ordinance, regulatory agreement, or a density bonus. This field should not be used to enter the number of deed restricted units. Identify the mechanism used to restrict occupancy based on affordability to produce “deed restricted” units. Use the drop-down menu to select one of the following options:
</t>
        </r>
        <r>
          <rPr>
            <b/>
            <sz val="12"/>
            <color indexed="81"/>
            <rFont val="Tahoma"/>
            <family val="2"/>
          </rPr>
          <t>“INC”</t>
        </r>
        <r>
          <rPr>
            <sz val="12"/>
            <color indexed="81"/>
            <rFont val="Tahoma"/>
            <family val="2"/>
          </rPr>
          <t xml:space="preserve"> if the units were approved pursuant to a local inclusionary housing ordinance.
</t>
        </r>
        <r>
          <rPr>
            <b/>
            <sz val="12"/>
            <color indexed="81"/>
            <rFont val="Tahoma"/>
            <family val="2"/>
          </rPr>
          <t>“DB”</t>
        </r>
        <r>
          <rPr>
            <sz val="12"/>
            <color indexed="81"/>
            <rFont val="Tahoma"/>
            <family val="2"/>
          </rPr>
          <t xml:space="preserve"> if the units were approved using a density bonus.  
</t>
        </r>
        <r>
          <rPr>
            <b/>
            <sz val="12"/>
            <color indexed="81"/>
            <rFont val="Tahoma"/>
            <family val="2"/>
          </rPr>
          <t>“Other”</t>
        </r>
        <r>
          <rPr>
            <sz val="12"/>
            <color indexed="81"/>
            <rFont val="Tahoma"/>
            <family val="2"/>
          </rPr>
          <t xml:space="preserve"> for any other mechanism. Describe the source in notes section.
</t>
        </r>
        <r>
          <rPr>
            <b/>
            <sz val="12"/>
            <color indexed="81"/>
            <rFont val="Tahoma"/>
            <family val="2"/>
          </rPr>
          <t>Note:</t>
        </r>
        <r>
          <rPr>
            <sz val="12"/>
            <color indexed="81"/>
            <rFont val="Tahoma"/>
            <family val="2"/>
          </rPr>
          <t xml:space="preserve"> This field is required if there are any units entered as moderate or lower income deed restricted.</t>
        </r>
        <r>
          <rPr>
            <sz val="9"/>
            <color indexed="81"/>
            <rFont val="Tahoma"/>
            <family val="2"/>
          </rPr>
          <t xml:space="preserve">
</t>
        </r>
      </text>
    </comment>
    <comment ref="AN11" authorId="0" shapeId="0" xr:uid="{C456DAC1-4A98-4FEB-9D49-76E41A5CC265}">
      <text>
        <r>
          <rPr>
            <b/>
            <sz val="12"/>
            <color indexed="81"/>
            <rFont val="Tahoma"/>
            <family val="2"/>
          </rPr>
          <t>Housing without Financial Assistance or Deed Restrictions:</t>
        </r>
        <r>
          <rPr>
            <sz val="12"/>
            <color indexed="81"/>
            <rFont val="Tahoma"/>
            <family val="2"/>
          </rPr>
          <t xml:space="preserve"> Enter information here if the units are affordable to very-low, low and moderate income households without financial assistance and/or deed restrictions. In these cases, affordability must be demonstrated by proposed sales price or rents. See instructions tab for more information.
</t>
        </r>
        <r>
          <rPr>
            <b/>
            <sz val="12"/>
            <color indexed="81"/>
            <rFont val="Tahoma"/>
            <family val="2"/>
          </rPr>
          <t xml:space="preserve">Note: </t>
        </r>
        <r>
          <rPr>
            <sz val="12"/>
            <color indexed="81"/>
            <rFont val="Tahoma"/>
            <family val="2"/>
          </rPr>
          <t xml:space="preserve">This field is required if there are any units listed as moderate or lower income, non-deed restricted.
</t>
        </r>
        <r>
          <rPr>
            <b/>
            <sz val="12"/>
            <color indexed="81"/>
            <rFont val="Tahoma"/>
            <family val="2"/>
          </rPr>
          <t>Character Limit: 256</t>
        </r>
        <r>
          <rPr>
            <sz val="14"/>
            <color indexed="81"/>
            <rFont val="Tahoma"/>
            <family val="2"/>
          </rPr>
          <t xml:space="preserve">
   </t>
        </r>
        <r>
          <rPr>
            <sz val="9"/>
            <color indexed="81"/>
            <rFont val="Tahoma"/>
            <family val="2"/>
          </rPr>
          <t xml:space="preserve">
</t>
        </r>
      </text>
    </comment>
    <comment ref="AO11" authorId="0" shapeId="0" xr:uid="{5FE2CCD8-5F79-4162-AC65-0D8A6A91A588}">
      <text>
        <r>
          <rPr>
            <b/>
            <sz val="12"/>
            <color indexed="81"/>
            <rFont val="Tahoma"/>
            <family val="2"/>
          </rPr>
          <t>Term of Affordability or Deed Restriction:</t>
        </r>
        <r>
          <rPr>
            <sz val="12"/>
            <color indexed="81"/>
            <rFont val="Tahoma"/>
            <family val="2"/>
          </rPr>
          <t xml:space="preserve"> If units have committed financial assistance and/or are deed restricted, enter the duration of the affordability or deed restriction. If units are affordable in perpetuity, enter 1,000. If multiple funding sources or deed restrictions on the development have different terms of affordability, please enter the longest term of affordability. Although completion of this field is optional, your input would be greatly appreciated.  
</t>
        </r>
        <r>
          <rPr>
            <b/>
            <sz val="12"/>
            <color indexed="81"/>
            <rFont val="Tahoma"/>
            <family val="2"/>
          </rPr>
          <t>Character Limit: 256</t>
        </r>
        <r>
          <rPr>
            <sz val="9"/>
            <color indexed="81"/>
            <rFont val="Tahoma"/>
            <family val="2"/>
          </rPr>
          <t xml:space="preserve">
</t>
        </r>
      </text>
    </comment>
    <comment ref="AS11" authorId="0" shapeId="0" xr:uid="{3CF33B45-F3EC-49C4-825F-E7B66E5923D5}">
      <text>
        <r>
          <rPr>
            <b/>
            <sz val="12"/>
            <color indexed="81"/>
            <rFont val="Tahoma"/>
            <family val="2"/>
          </rPr>
          <t>Notes:</t>
        </r>
        <r>
          <rPr>
            <sz val="12"/>
            <color indexed="81"/>
            <rFont val="Tahoma"/>
            <family val="2"/>
          </rPr>
          <t xml:space="preserve"> Use this field to enter any applicable notes about the project or development.
</t>
        </r>
        <r>
          <rPr>
            <b/>
            <sz val="12"/>
            <color indexed="81"/>
            <rFont val="Tahoma"/>
            <family val="2"/>
          </rPr>
          <t>Character Limit: 4000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Brinkhuis, Tom@HCD</author>
  </authors>
  <commentList>
    <comment ref="A8" authorId="0" shapeId="0" xr:uid="{C50745A5-2D7F-401B-A184-FBC2A3B8B437}">
      <text>
        <r>
          <rPr>
            <sz val="9"/>
            <color indexed="81"/>
            <rFont val="Tahoma"/>
            <family val="2"/>
          </rPr>
          <t xml:space="preserve">Table B is a summary of prior permitting activity in the current planning cycle, including permitting activity for the calendar year being reported. To assist jurisdictions in completing this form, HCD has pre-filled permit data as reported to HCD on prior APRs. Past unit information will auto-populate when the jurisdiction’s name in the general information section of the “Start Here” tab is entered. Current year permitted units will auto-populate from data reported in table A2. If permit activity for current year is inaccurate, jurisdictions should make adjustments on field number 7, Affordability by Household Income – Building Permits in table A2.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Brinkhuis, Tom@HCD</author>
  </authors>
  <commentList>
    <comment ref="A8" authorId="0" shapeId="0" xr:uid="{E396B80A-E5AB-4D16-AA33-A796098187E3}">
      <text>
        <r>
          <rPr>
            <sz val="14"/>
            <color indexed="81"/>
            <rFont val="Tahoma"/>
            <family val="2"/>
          </rPr>
          <t xml:space="preserve">Please note: This table should only be filled out when a city or county identified an unaccommodated need of sites from the previous planning period Government Code section 65584.09, has shortfall of sites as identified in the housing element Government Code section 65583, subdivision (c)(1); or is identifying additional sites required by no net loss law pursuant to Government Code section 65863. The data in this inventory serves as an addendum to the housing element sites inventory. This table should not include rezoning for a specific project. </t>
        </r>
      </text>
    </comment>
    <comment ref="A9" authorId="0" shapeId="0" xr:uid="{D1C56C80-2DFF-42D2-81CB-222D475AC291}">
      <text>
        <r>
          <rPr>
            <sz val="9"/>
            <color indexed="81"/>
            <rFont val="Tahoma"/>
            <family val="2"/>
          </rPr>
          <t xml:space="preserve">Project Identifier: Include the Assessor Parcel Number (APN) and street address. The project name and local jurisdiction tracking ID are optional.
</t>
        </r>
      </text>
    </comment>
    <comment ref="F9" authorId="0" shapeId="0" xr:uid="{E308DAD2-087A-45A4-B6CB-D47B69FDC707}">
      <text>
        <r>
          <rPr>
            <sz val="14"/>
            <color indexed="81"/>
            <rFont val="Tahoma"/>
            <family val="2"/>
          </rPr>
          <t>This section applies only to sites rezoned pursant to the requirements of Government Code sections 65583.2(h and i). Please identify the number of lower income units in the RHNA shortfall. You may include all lower income units one or both of the lower-income income categories (very low- and low-income), or split the shortfall between both. Moderate and Above Moderate income categories are greyed out and locked because RHNA shortfall for which you must rezone are only applicable to lower income units.</t>
        </r>
      </text>
    </comment>
    <comment ref="A11" authorId="0" shapeId="0" xr:uid="{77DDCC63-B730-4814-BCC9-88DCEE899BE8}">
      <text>
        <r>
          <rPr>
            <sz val="14"/>
            <color indexed="81"/>
            <rFont val="Tahoma"/>
            <family val="2"/>
          </rPr>
          <t xml:space="preserve"> Include the Assessor Parcel Number (APN)
</t>
        </r>
        <r>
          <rPr>
            <b/>
            <sz val="14"/>
            <color indexed="81"/>
            <rFont val="Tahoma"/>
            <family val="2"/>
          </rPr>
          <t xml:space="preserve">Character Limit: 40 </t>
        </r>
        <r>
          <rPr>
            <sz val="9"/>
            <color indexed="81"/>
            <rFont val="Tahoma"/>
            <family val="2"/>
          </rPr>
          <t xml:space="preserve">
</t>
        </r>
      </text>
    </comment>
    <comment ref="B11" authorId="0" shapeId="0" xr:uid="{44A1D25E-52A8-459B-B273-A80DC3DCEB6E}">
      <text>
        <r>
          <rPr>
            <sz val="14"/>
            <color indexed="81"/>
            <rFont val="Tahoma"/>
            <family val="2"/>
          </rPr>
          <t xml:space="preserve">Include the street address.
</t>
        </r>
        <r>
          <rPr>
            <b/>
            <sz val="14"/>
            <color indexed="81"/>
            <rFont val="Tahoma"/>
            <family val="2"/>
          </rPr>
          <t>Character Limit: 256</t>
        </r>
      </text>
    </comment>
    <comment ref="C11" authorId="0" shapeId="0" xr:uid="{9296AE8E-EF40-4D57-989C-CC4EABBDF19E}">
      <text>
        <r>
          <rPr>
            <b/>
            <sz val="14"/>
            <color indexed="81"/>
            <rFont val="Tahoma"/>
            <family val="2"/>
          </rPr>
          <t>Character Limit: 256</t>
        </r>
        <r>
          <rPr>
            <sz val="9"/>
            <color indexed="81"/>
            <rFont val="Tahoma"/>
            <family val="2"/>
          </rPr>
          <t xml:space="preserve">
</t>
        </r>
      </text>
    </comment>
    <comment ref="D11" authorId="0" shapeId="0" xr:uid="{D1BEED92-FB7F-41B5-912C-58D2CE29801B}">
      <text>
        <r>
          <rPr>
            <b/>
            <sz val="14"/>
            <color indexed="81"/>
            <rFont val="Tahoma"/>
            <family val="2"/>
          </rPr>
          <t>Character Limit: 256</t>
        </r>
        <r>
          <rPr>
            <sz val="9"/>
            <color indexed="81"/>
            <rFont val="Tahoma"/>
            <family val="2"/>
          </rPr>
          <t xml:space="preserve">
</t>
        </r>
      </text>
    </comment>
    <comment ref="E11" authorId="0" shapeId="0" xr:uid="{E582B1EA-CA63-4088-9340-73C53301CD63}">
      <text>
        <r>
          <rPr>
            <sz val="14"/>
            <color indexed="81"/>
            <rFont val="Tahoma"/>
            <family val="2"/>
          </rPr>
          <t xml:space="preserve"> Identify the date the rezone occurred. Enter date as day/month/year (e.g., 6/1/2018)</t>
        </r>
        <r>
          <rPr>
            <sz val="9"/>
            <color indexed="81"/>
            <rFont val="Tahoma"/>
            <family val="2"/>
          </rPr>
          <t xml:space="preserve">
</t>
        </r>
      </text>
    </comment>
    <comment ref="F11" authorId="0" shapeId="0" xr:uid="{699DDD0C-D858-4B9D-8348-AE79222BEB85}">
      <text>
        <r>
          <rPr>
            <b/>
            <sz val="11"/>
            <color indexed="81"/>
            <rFont val="Tahoma"/>
            <family val="2"/>
          </rPr>
          <t>Note:</t>
        </r>
        <r>
          <rPr>
            <sz val="11"/>
            <color indexed="81"/>
            <rFont val="Tahoma"/>
            <family val="2"/>
          </rPr>
          <t xml:space="preserve"> You may enter the total lower income RHNA shortfall for which you are rezoning in either the very low-income category or the low income category. The sum of the values entered into the very low and low income categories should equal what is entered into the "Realistic Capacity" (Section 9, Column P) section.</t>
        </r>
        <r>
          <rPr>
            <sz val="9"/>
            <color indexed="81"/>
            <rFont val="Tahoma"/>
            <family val="2"/>
          </rPr>
          <t xml:space="preserve">
</t>
        </r>
      </text>
    </comment>
    <comment ref="G11" authorId="0" shapeId="0" xr:uid="{0A7CCC10-37DC-4EBA-87D7-836A4C70203A}">
      <text>
        <r>
          <rPr>
            <b/>
            <sz val="11"/>
            <color indexed="81"/>
            <rFont val="Tahoma"/>
            <family val="2"/>
          </rPr>
          <t xml:space="preserve">Note: </t>
        </r>
        <r>
          <rPr>
            <sz val="11"/>
            <color indexed="81"/>
            <rFont val="Tahoma"/>
            <family val="2"/>
          </rPr>
          <t xml:space="preserve"> You may enter the total lower income RHNA shortfall for which you are rezoning in either the very low-income category or the low income category. The sum of the values entered into the very low and low income categories should equal what is entered into the "Realistic Capacity" (Section 9, Column P) section.</t>
        </r>
        <r>
          <rPr>
            <sz val="9"/>
            <color indexed="81"/>
            <rFont val="Tahoma"/>
            <family val="2"/>
          </rPr>
          <t xml:space="preserve">
</t>
        </r>
      </text>
    </comment>
    <comment ref="H11" authorId="0" shapeId="0" xr:uid="{DF3EE67C-AD73-4334-9F05-6C5F4AA23A27}">
      <text>
        <r>
          <rPr>
            <b/>
            <sz val="9"/>
            <color indexed="81"/>
            <rFont val="Tahoma"/>
            <family val="2"/>
          </rPr>
          <t>Note:</t>
        </r>
        <r>
          <rPr>
            <sz val="9"/>
            <color indexed="81"/>
            <rFont val="Tahoma"/>
            <family val="2"/>
          </rPr>
          <t xml:space="preserve"> Rezonings are not requried to accommodate moderate or above moderate income shortfalls.</t>
        </r>
      </text>
    </comment>
    <comment ref="I11" authorId="0" shapeId="0" xr:uid="{4B879CB0-CF7C-4F54-8DCB-42D513C24FF0}">
      <text>
        <r>
          <rPr>
            <b/>
            <sz val="9"/>
            <color indexed="81"/>
            <rFont val="Tahoma"/>
            <family val="2"/>
          </rPr>
          <t xml:space="preserve">Note: </t>
        </r>
        <r>
          <rPr>
            <sz val="9"/>
            <color indexed="81"/>
            <rFont val="Tahoma"/>
            <family val="2"/>
          </rPr>
          <t xml:space="preserve">Rezonings are not requried to accommodate moderate or above moderate income shortfalls.
</t>
        </r>
      </text>
    </comment>
    <comment ref="J11" authorId="0" shapeId="0" xr:uid="{61F94233-5241-4B2D-988D-096F4FE24F19}">
      <text>
        <r>
          <rPr>
            <sz val="12"/>
            <color indexed="81"/>
            <rFont val="Tahoma"/>
            <family val="2"/>
          </rPr>
          <t xml:space="preserve">Type of Shortfall: From the dropdown list, select one of the following for each project:
</t>
        </r>
        <r>
          <rPr>
            <b/>
            <sz val="12"/>
            <color indexed="81"/>
            <rFont val="Tahoma"/>
            <family val="2"/>
          </rPr>
          <t>No net loss</t>
        </r>
        <r>
          <rPr>
            <sz val="12"/>
            <color indexed="81"/>
            <rFont val="Tahoma"/>
            <family val="2"/>
          </rPr>
          <t xml:space="preserve"> (Government Code section 65863) – When a jurisdiction permits or causes its housing element sites inventory site capacity to be insufficient to meet its remaining unmet RHNA for lower and moderate-income households. In general, a jurisdiction must demonstrate sufficient capacity on existing sites or make available adequate sites within 180 days of there being insufficient sites to meet the remaining RHNA.
</t>
        </r>
        <r>
          <rPr>
            <b/>
            <sz val="12"/>
            <color indexed="81"/>
            <rFont val="Tahoma"/>
            <family val="2"/>
          </rPr>
          <t>Unaccommodated need</t>
        </r>
        <r>
          <rPr>
            <sz val="12"/>
            <color indexed="81"/>
            <rFont val="Tahoma"/>
            <family val="2"/>
          </rPr>
          <t xml:space="preserve"> (Government Code section 65584.09) – When a jurisdiction failed to identify or make adequate sites available in the prior planning period to accommodate its RHNA by income category. Note: When this condition occurred, the housing element in the current planning period in most cases will have a program to make available adequate sites to address the unmet RHNA by income category in the first year of the planning period.
</t>
        </r>
        <r>
          <rPr>
            <b/>
            <sz val="12"/>
            <color indexed="81"/>
            <rFont val="Tahoma"/>
            <family val="2"/>
          </rPr>
          <t>Shortfall of sites</t>
        </r>
        <r>
          <rPr>
            <sz val="12"/>
            <color indexed="81"/>
            <rFont val="Tahoma"/>
            <family val="2"/>
          </rPr>
          <t xml:space="preserve"> (Government Code section 65583, subdivision (c)(1)) – When a jurisdiction does not identify adequate sites to accommodate its RHNA by income category in the current planning period. Note: When this condition occurred, the housing element for the current planning period must have included a program to make available adequate sites to address the unmet RHNA by income category. For jurisdictions on an eight year planning period, the rezones must be complete within the first three years of the planning period.</t>
        </r>
      </text>
    </comment>
    <comment ref="K11" authorId="0" shapeId="0" xr:uid="{2F3D47EA-3526-4D5C-9BD3-E72196E1CED1}">
      <text>
        <r>
          <rPr>
            <b/>
            <sz val="14"/>
            <color indexed="81"/>
            <rFont val="Tahoma"/>
            <family val="2"/>
          </rPr>
          <t xml:space="preserve">Parcel Size (Acres): </t>
        </r>
        <r>
          <rPr>
            <sz val="14"/>
            <color indexed="81"/>
            <rFont val="Tahoma"/>
            <family val="2"/>
          </rPr>
          <t xml:space="preserve">Enter the size of the parcel in acres.
</t>
        </r>
      </text>
    </comment>
    <comment ref="L11" authorId="0" shapeId="0" xr:uid="{49018C5C-92D1-4FBF-B536-6859750DBD44}">
      <text>
        <r>
          <rPr>
            <b/>
            <sz val="14"/>
            <color indexed="81"/>
            <rFont val="Tahoma"/>
            <family val="2"/>
          </rPr>
          <t>General Plan Designation:</t>
        </r>
        <r>
          <rPr>
            <sz val="14"/>
            <color indexed="81"/>
            <rFont val="Tahoma"/>
            <family val="2"/>
          </rPr>
          <t xml:space="preserve"> Enter the new General Plan Land Use designation. If no change was made, enter the current designation.</t>
        </r>
        <r>
          <rPr>
            <sz val="9"/>
            <color indexed="81"/>
            <rFont val="Tahoma"/>
            <family val="2"/>
          </rPr>
          <t xml:space="preserve">
</t>
        </r>
      </text>
    </comment>
    <comment ref="M11" authorId="0" shapeId="0" xr:uid="{FE1C866B-9EFE-43E8-A70E-2A48873702C6}">
      <text>
        <r>
          <rPr>
            <b/>
            <sz val="14"/>
            <color indexed="81"/>
            <rFont val="Tahoma"/>
            <family val="2"/>
          </rPr>
          <t>Zoning:</t>
        </r>
        <r>
          <rPr>
            <sz val="14"/>
            <color indexed="81"/>
            <rFont val="Tahoma"/>
            <family val="2"/>
          </rPr>
          <t xml:space="preserve"> Enter the new zoning designation for the parcel. If no change was made, enter the current zoning designation.</t>
        </r>
        <r>
          <rPr>
            <sz val="9"/>
            <color indexed="81"/>
            <rFont val="Tahoma"/>
            <family val="2"/>
          </rPr>
          <t xml:space="preserve">
</t>
        </r>
      </text>
    </comment>
    <comment ref="N11" authorId="0" shapeId="0" xr:uid="{1346E625-64DF-4AC0-A979-9EFE67C7CB73}">
      <text>
        <r>
          <rPr>
            <b/>
            <sz val="14"/>
            <color indexed="81"/>
            <rFont val="Tahoma"/>
            <family val="2"/>
          </rPr>
          <t>Density Allowed</t>
        </r>
        <r>
          <rPr>
            <sz val="14"/>
            <color indexed="81"/>
            <rFont val="Tahoma"/>
            <family val="2"/>
          </rPr>
          <t>: Enter the minimum and density allowed on each parcel. This is the density allowed after any zoning amendments are made.</t>
        </r>
      </text>
    </comment>
    <comment ref="O11" authorId="0" shapeId="0" xr:uid="{22BB5F95-7560-4486-B7A1-C01C81BAA9D7}">
      <text>
        <r>
          <rPr>
            <b/>
            <sz val="14"/>
            <color indexed="81"/>
            <rFont val="Tahoma"/>
            <family val="2"/>
          </rPr>
          <t>Density Allowed:</t>
        </r>
        <r>
          <rPr>
            <sz val="14"/>
            <color indexed="81"/>
            <rFont val="Tahoma"/>
            <family val="2"/>
          </rPr>
          <t xml:space="preserve"> Enter the maximum density allowed on each parcel. This is the density allowed after any zoning amendments are made. If no maximum density enter N/A.</t>
        </r>
        <r>
          <rPr>
            <sz val="9"/>
            <color indexed="81"/>
            <rFont val="Tahoma"/>
            <family val="2"/>
          </rPr>
          <t xml:space="preserve">
</t>
        </r>
      </text>
    </comment>
    <comment ref="P11" authorId="0" shapeId="0" xr:uid="{1B180B07-7A06-4FEA-8BD3-709317372FF3}">
      <text>
        <r>
          <rPr>
            <b/>
            <sz val="14"/>
            <color indexed="81"/>
            <rFont val="Tahoma"/>
            <family val="2"/>
          </rPr>
          <t xml:space="preserve">Realistic Capacity: </t>
        </r>
        <r>
          <rPr>
            <sz val="14"/>
            <color indexed="81"/>
            <rFont val="Tahoma"/>
            <family val="2"/>
          </rPr>
          <t>Enter the estimated realistic unit capacity for each parcel. Refer to Definitions for more information about “Realistic Capacity.”</t>
        </r>
        <r>
          <rPr>
            <sz val="9"/>
            <color indexed="81"/>
            <rFont val="Tahoma"/>
            <family val="2"/>
          </rPr>
          <t xml:space="preserve">
</t>
        </r>
      </text>
    </comment>
    <comment ref="Q11" authorId="0" shapeId="0" xr:uid="{7445A4BE-43A6-4D80-B44C-061E38F6B393}">
      <text>
        <r>
          <rPr>
            <b/>
            <sz val="14"/>
            <color indexed="81"/>
            <rFont val="Tahoma"/>
            <family val="2"/>
          </rPr>
          <t>Vacant/Non-vacant:</t>
        </r>
        <r>
          <rPr>
            <sz val="14"/>
            <color indexed="81"/>
            <rFont val="Tahoma"/>
            <family val="2"/>
          </rPr>
          <t xml:space="preserve"> From the drop-down list, select if the parcel is vacant or non-vacant. If the parcel is non-vacant, then enter the description of existing uses in field 11.</t>
        </r>
        <r>
          <rPr>
            <sz val="9"/>
            <color indexed="81"/>
            <rFont val="Tahoma"/>
            <family val="2"/>
          </rPr>
          <t xml:space="preserve">
</t>
        </r>
      </text>
    </comment>
    <comment ref="R11" authorId="0" shapeId="0" xr:uid="{CFB90229-9471-480A-8895-D8FBD520EF14}">
      <text>
        <r>
          <rPr>
            <b/>
            <sz val="14"/>
            <color indexed="81"/>
            <rFont val="Tahoma"/>
            <family val="2"/>
          </rPr>
          <t>Description of Existing Uses:</t>
        </r>
        <r>
          <rPr>
            <sz val="14"/>
            <color indexed="81"/>
            <rFont val="Tahoma"/>
            <family val="2"/>
          </rPr>
          <t xml:space="preserve"> Include a description of existing uses. Description must be specific (i.e. SFR, MF, surplus school site, operating business, vacant commercial building, parking lot). Classifications of uses (i.e. “commercial”, “retail”, “office”, or “residential”) are not sufficient.
</t>
        </r>
        <r>
          <rPr>
            <b/>
            <sz val="14"/>
            <color indexed="81"/>
            <rFont val="Tahoma"/>
            <family val="2"/>
          </rPr>
          <t>Character Limit: 256</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Brinkhuis, Tom@HCD</author>
  </authors>
  <commentList>
    <comment ref="A11" authorId="0" shapeId="0" xr:uid="{7465FF4E-5DB2-46FD-A09B-0B19209E2F6D}">
      <text>
        <r>
          <rPr>
            <b/>
            <sz val="12"/>
            <color indexed="81"/>
            <rFont val="Tahoma"/>
            <family val="2"/>
          </rPr>
          <t>Name of Program:</t>
        </r>
        <r>
          <rPr>
            <sz val="12"/>
            <color indexed="81"/>
            <rFont val="Tahoma"/>
            <family val="2"/>
          </rPr>
          <t xml:space="preserve"> List the name of the program as described in the element.
</t>
        </r>
        <r>
          <rPr>
            <b/>
            <sz val="12"/>
            <color indexed="81"/>
            <rFont val="Tahoma"/>
            <family val="2"/>
          </rPr>
          <t>Character Limit: 2000</t>
        </r>
        <r>
          <rPr>
            <sz val="9"/>
            <color indexed="81"/>
            <rFont val="Tahoma"/>
            <family val="2"/>
          </rPr>
          <t xml:space="preserve">
</t>
        </r>
      </text>
    </comment>
    <comment ref="B11" authorId="0" shapeId="0" xr:uid="{436BB4DD-907D-44DD-84C3-0BB08D232E37}">
      <text>
        <r>
          <rPr>
            <b/>
            <sz val="12"/>
            <color indexed="81"/>
            <rFont val="Tahoma"/>
            <family val="2"/>
          </rPr>
          <t>Objective:</t>
        </r>
        <r>
          <rPr>
            <sz val="12"/>
            <color indexed="81"/>
            <rFont val="Tahoma"/>
            <family val="2"/>
          </rPr>
          <t xml:space="preserve"> List the program objective (for example, “Update the accessory dwelling unit ordinance”).
</t>
        </r>
        <r>
          <rPr>
            <b/>
            <sz val="12"/>
            <color indexed="81"/>
            <rFont val="Tahoma"/>
            <family val="2"/>
          </rPr>
          <t>Character Limit: 2000</t>
        </r>
      </text>
    </comment>
    <comment ref="C11" authorId="0" shapeId="0" xr:uid="{9791252C-6CF7-413D-BD53-AAF6F3D80566}">
      <text>
        <r>
          <rPr>
            <b/>
            <sz val="12"/>
            <color indexed="81"/>
            <rFont val="Tahoma"/>
            <family val="2"/>
          </rPr>
          <t>Timeframe in Housing Element:</t>
        </r>
        <r>
          <rPr>
            <sz val="12"/>
            <color indexed="81"/>
            <rFont val="Tahoma"/>
            <family val="2"/>
          </rPr>
          <t xml:space="preserve"> Enter the date the objective is scheduled to be accomplished.
</t>
        </r>
        <r>
          <rPr>
            <b/>
            <sz val="12"/>
            <color indexed="81"/>
            <rFont val="Tahoma"/>
            <family val="2"/>
          </rPr>
          <t>Character Limit: 2000</t>
        </r>
      </text>
    </comment>
    <comment ref="D11" authorId="0" shapeId="0" xr:uid="{F200AB6E-4F53-4A3F-BB8D-0DF679453240}">
      <text>
        <r>
          <rPr>
            <b/>
            <sz val="12"/>
            <color indexed="81"/>
            <rFont val="Tahoma"/>
            <family val="2"/>
          </rPr>
          <t>Status of Program Implementation:</t>
        </r>
        <r>
          <rPr>
            <sz val="12"/>
            <color indexed="81"/>
            <rFont val="Tahoma"/>
            <family val="2"/>
          </rPr>
          <t xml:space="preserve"> List the action or status of program implementation.
</t>
        </r>
        <r>
          <rPr>
            <b/>
            <sz val="12"/>
            <color indexed="81"/>
            <rFont val="Tahoma"/>
            <family val="2"/>
          </rPr>
          <t>Character Limit: 5000</t>
        </r>
      </text>
    </comment>
    <comment ref="A171" authorId="0" shapeId="0" xr:uid="{EDC21829-952E-4413-AB77-FF2E1407D378}">
      <text>
        <r>
          <rPr>
            <b/>
            <sz val="9"/>
            <color indexed="81"/>
            <rFont val="Tahoma"/>
            <family val="2"/>
          </rPr>
          <t>Character Limit: 10000</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Brinkhuis, Tom@HCD</author>
  </authors>
  <commentList>
    <comment ref="A11" authorId="0" shapeId="0" xr:uid="{24BD1F10-2CB5-4BA9-A23B-178271DF93B6}">
      <text>
        <r>
          <rPr>
            <b/>
            <sz val="9"/>
            <color indexed="81"/>
            <rFont val="Tahoma"/>
            <family val="2"/>
          </rPr>
          <t>Character Limit: 40</t>
        </r>
        <r>
          <rPr>
            <sz val="9"/>
            <color indexed="81"/>
            <rFont val="Tahoma"/>
            <family val="2"/>
          </rPr>
          <t xml:space="preserve">
</t>
        </r>
      </text>
    </comment>
    <comment ref="B11" authorId="0" shapeId="0" xr:uid="{E0C43412-C928-41B5-8DBF-36511000160E}">
      <text>
        <r>
          <rPr>
            <b/>
            <sz val="9"/>
            <color indexed="81"/>
            <rFont val="Tahoma"/>
            <family val="2"/>
          </rPr>
          <t>Character Limit: 256</t>
        </r>
        <r>
          <rPr>
            <sz val="9"/>
            <color indexed="81"/>
            <rFont val="Tahoma"/>
            <family val="2"/>
          </rPr>
          <t xml:space="preserve">
</t>
        </r>
      </text>
    </comment>
    <comment ref="C11" authorId="0" shapeId="0" xr:uid="{7B57DEC0-C97F-4250-BB92-A73932DB5B8F}">
      <text>
        <r>
          <rPr>
            <b/>
            <sz val="9"/>
            <color indexed="81"/>
            <rFont val="Tahoma"/>
            <family val="2"/>
          </rPr>
          <t>Character Limit: 256</t>
        </r>
        <r>
          <rPr>
            <sz val="9"/>
            <color indexed="81"/>
            <rFont val="Tahoma"/>
            <family val="2"/>
          </rPr>
          <t xml:space="preserve">
</t>
        </r>
      </text>
    </comment>
    <comment ref="D11" authorId="0" shapeId="0" xr:uid="{0449EAE6-F5EE-42BE-970C-94E48360988E}">
      <text>
        <r>
          <rPr>
            <b/>
            <sz val="9"/>
            <color indexed="81"/>
            <rFont val="Tahoma"/>
            <family val="2"/>
          </rPr>
          <t>Character Limit: 256</t>
        </r>
        <r>
          <rPr>
            <sz val="9"/>
            <color indexed="81"/>
            <rFont val="Tahoma"/>
            <family val="2"/>
          </rPr>
          <t xml:space="preserve">
</t>
        </r>
      </text>
    </comment>
    <comment ref="I11" authorId="0" shapeId="0" xr:uid="{F0B079EA-8B71-4DDA-AD92-C201489DD77A}">
      <text>
        <r>
          <rPr>
            <b/>
            <sz val="9"/>
            <color indexed="81"/>
            <rFont val="Tahoma"/>
            <family val="2"/>
          </rPr>
          <t>Character Limit: 256</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Brinkhuis, Tom@HCD</author>
  </authors>
  <commentList>
    <comment ref="B10" authorId="0" shapeId="0" xr:uid="{57BACDE4-FA54-4981-9FA5-B46BCBF37E6C}">
      <text>
        <r>
          <rPr>
            <b/>
            <sz val="9"/>
            <color indexed="81"/>
            <rFont val="Tahoma"/>
            <family val="2"/>
          </rPr>
          <t xml:space="preserve">Units that Do Not Count Toward RHNA: </t>
        </r>
        <r>
          <rPr>
            <sz val="9"/>
            <color indexed="81"/>
            <rFont val="Tahoma"/>
            <family val="2"/>
          </rPr>
          <t xml:space="preserve">The jurisdiction may list for informational purposes only, units that do not count toward RHNA but were substantially rehabilitated, acquired or preserved.
</t>
        </r>
      </text>
    </comment>
    <comment ref="F10" authorId="0" shapeId="0" xr:uid="{52843009-9AF0-4566-A7A7-3063A4EA162B}">
      <text>
        <r>
          <rPr>
            <b/>
            <sz val="9"/>
            <color indexed="81"/>
            <rFont val="Tahoma"/>
            <family val="2"/>
          </rPr>
          <t xml:space="preserve">Units that Count Toward RHNA: </t>
        </r>
        <r>
          <rPr>
            <sz val="9"/>
            <color indexed="81"/>
            <rFont val="Tahoma"/>
            <family val="2"/>
          </rPr>
          <t xml:space="preserve">To enter units in this table as progress toward RHNA, please contact HCD at APR@hcd.ca.gov. HCD will provide a password to unlock the grey fields. 
In order to count units reported in this table as progress towards RHNA, the jurisdiction will need to provide information that demonstrate the units meet the standards set forth in Government Code section 65583.1, subdivision (c). These program requirements are summarized on the Alternative Adequate Sites Checklist.
If HCD finds that the units meet the standards set forth in Government Code section 65583.1, subdivision (c) these units may credit up to 25 percent of the jurisdiction’s adequate sites requirement per income category.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Brinkhuis, Tom@HCD</author>
  </authors>
  <commentList>
    <comment ref="A9" authorId="0" shapeId="0" xr:uid="{51FC037E-3BFC-44E7-8E78-31F1F7C5995E}">
      <text>
        <r>
          <rPr>
            <sz val="9"/>
            <color indexed="81"/>
            <rFont val="Tahoma"/>
            <family val="2"/>
          </rPr>
          <t>AB 1486 requires local jurisdictions to report on any parcels owned by the locality that were included in the housing element sites inventory if that site was sold, lease, or otherwise disposed of during the reporting year.
If you do not have any locally owned sites included in your housing element that have been disposed of during the reporting year, this table does not apply to you and you may leave it blank</t>
        </r>
        <r>
          <rPr>
            <sz val="9"/>
            <color indexed="81"/>
            <rFont val="Tahoma"/>
            <family val="2"/>
          </rPr>
          <t xml:space="preserve">
</t>
        </r>
      </text>
    </comment>
    <comment ref="A13" authorId="0" shapeId="0" xr:uid="{624F152E-D3CD-49AA-9652-BA8D00033984}">
      <text>
        <r>
          <rPr>
            <b/>
            <sz val="9"/>
            <color indexed="81"/>
            <rFont val="Tahoma"/>
            <family val="2"/>
          </rPr>
          <t>Character Limit: 40</t>
        </r>
        <r>
          <rPr>
            <sz val="9"/>
            <color indexed="81"/>
            <rFont val="Tahoma"/>
            <family val="2"/>
          </rPr>
          <t xml:space="preserve">
</t>
        </r>
      </text>
    </comment>
    <comment ref="B13" authorId="0" shapeId="0" xr:uid="{51E35DA2-2F11-4939-9DD5-49C7A75B56A2}">
      <text>
        <r>
          <rPr>
            <b/>
            <sz val="9"/>
            <color indexed="81"/>
            <rFont val="Tahoma"/>
            <family val="2"/>
          </rPr>
          <t>Character Limit: 256</t>
        </r>
        <r>
          <rPr>
            <sz val="9"/>
            <color indexed="81"/>
            <rFont val="Tahoma"/>
            <family val="2"/>
          </rPr>
          <t xml:space="preserve">
</t>
        </r>
      </text>
    </comment>
    <comment ref="C13" authorId="0" shapeId="0" xr:uid="{66948F9D-96C7-43E0-9047-5411EA419914}">
      <text>
        <r>
          <rPr>
            <b/>
            <sz val="9"/>
            <color indexed="81"/>
            <rFont val="Tahoma"/>
            <family val="2"/>
          </rPr>
          <t>Character Limit: 256</t>
        </r>
        <r>
          <rPr>
            <sz val="9"/>
            <color indexed="81"/>
            <rFont val="Tahoma"/>
            <family val="2"/>
          </rPr>
          <t xml:space="preserve">
</t>
        </r>
      </text>
    </comment>
    <comment ref="D13" authorId="0" shapeId="0" xr:uid="{DE6055A7-62DF-482F-ADCC-2434EF3B531F}">
      <text>
        <r>
          <rPr>
            <b/>
            <sz val="9"/>
            <color indexed="81"/>
            <rFont val="Tahoma"/>
            <family val="2"/>
          </rPr>
          <t>Character Limit: 256</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Brinkhuis, Tom@HCD</author>
  </authors>
  <commentList>
    <comment ref="A13" authorId="0" shapeId="0" xr:uid="{38F2F248-FD71-4C41-B718-54EE217925E4}">
      <text>
        <r>
          <rPr>
            <b/>
            <sz val="9"/>
            <color indexed="81"/>
            <rFont val="Tahoma"/>
            <family val="2"/>
          </rPr>
          <t xml:space="preserve">APN: </t>
        </r>
        <r>
          <rPr>
            <sz val="9"/>
            <color indexed="81"/>
            <rFont val="Tahoma"/>
            <family val="2"/>
          </rPr>
          <t xml:space="preserve">Enter the parcel number of the identified property.
</t>
        </r>
        <r>
          <rPr>
            <b/>
            <sz val="9"/>
            <color indexed="81"/>
            <rFont val="Tahoma"/>
            <family val="2"/>
          </rPr>
          <t>Character Limit:</t>
        </r>
        <r>
          <rPr>
            <sz val="9"/>
            <color indexed="81"/>
            <rFont val="Tahoma"/>
            <family val="2"/>
          </rPr>
          <t xml:space="preserve"> 256
</t>
        </r>
      </text>
    </comment>
    <comment ref="B13" authorId="0" shapeId="0" xr:uid="{5D7E0D0F-6760-48EF-8EDB-DB4C276ED0AC}">
      <text>
        <r>
          <rPr>
            <b/>
            <sz val="9"/>
            <color indexed="81"/>
            <rFont val="Tahoma"/>
            <family val="2"/>
          </rPr>
          <t>Street Address/Intersection:</t>
        </r>
        <r>
          <rPr>
            <sz val="9"/>
            <color indexed="81"/>
            <rFont val="Tahoma"/>
            <family val="2"/>
          </rPr>
          <t xml:space="preserve"> Enter the street address of the property. If no street address is available, enter the closest known intersection.
</t>
        </r>
        <r>
          <rPr>
            <b/>
            <sz val="9"/>
            <color indexed="81"/>
            <rFont val="Tahoma"/>
            <family val="2"/>
          </rPr>
          <t>Character Limit:</t>
        </r>
        <r>
          <rPr>
            <sz val="9"/>
            <color indexed="81"/>
            <rFont val="Tahoma"/>
            <family val="2"/>
          </rPr>
          <t xml:space="preserve"> 256
</t>
        </r>
      </text>
    </comment>
    <comment ref="C13" authorId="0" shapeId="0" xr:uid="{312B00A7-12D0-487A-9D76-D17031B6B0A2}">
      <text>
        <r>
          <rPr>
            <b/>
            <sz val="9"/>
            <color indexed="81"/>
            <rFont val="Tahoma"/>
            <family val="2"/>
          </rPr>
          <t>Existing Use:</t>
        </r>
        <r>
          <rPr>
            <sz val="9"/>
            <color indexed="81"/>
            <rFont val="Tahoma"/>
            <family val="2"/>
          </rPr>
          <t xml:space="preserve"> Select the existing use of the property. Use the drop-down menu to select one of the following options:
• Residential
• Commercial
• Industrial
• Public Facilities
• Vacant
• Air Rights
• Other</t>
        </r>
        <r>
          <rPr>
            <b/>
            <sz val="9"/>
            <color indexed="81"/>
            <rFont val="Tahoma"/>
            <family val="2"/>
          </rPr>
          <t xml:space="preserve">
</t>
        </r>
        <r>
          <rPr>
            <sz val="9"/>
            <color indexed="81"/>
            <rFont val="Tahoma"/>
            <family val="2"/>
          </rPr>
          <t xml:space="preserve">
</t>
        </r>
      </text>
    </comment>
    <comment ref="D13" authorId="0" shapeId="0" xr:uid="{78970618-5CAA-408E-B474-A58857CB4421}">
      <text>
        <r>
          <rPr>
            <b/>
            <sz val="9"/>
            <color indexed="81"/>
            <rFont val="Tahoma"/>
            <family val="2"/>
          </rPr>
          <t>Number of Units:</t>
        </r>
        <r>
          <rPr>
            <sz val="9"/>
            <color indexed="81"/>
            <rFont val="Tahoma"/>
            <family val="2"/>
          </rPr>
          <t xml:space="preserve"> If existing use is residential, please indicate the number of units on the property.
</t>
        </r>
        <r>
          <rPr>
            <b/>
            <sz val="9"/>
            <color indexed="81"/>
            <rFont val="Tahoma"/>
            <family val="2"/>
          </rPr>
          <t xml:space="preserve">Character Limit: </t>
        </r>
        <r>
          <rPr>
            <sz val="9"/>
            <color indexed="81"/>
            <rFont val="Tahoma"/>
            <family val="2"/>
          </rPr>
          <t>5</t>
        </r>
      </text>
    </comment>
    <comment ref="E13" authorId="0" shapeId="0" xr:uid="{569A6110-FEDC-4213-B382-0D0FAAD5F6BF}">
      <text>
        <r>
          <rPr>
            <b/>
            <sz val="9"/>
            <color indexed="81"/>
            <rFont val="Tahoma"/>
            <family val="2"/>
          </rPr>
          <t>Designated Surplus Land, Exempt Surplus Land or Excess:</t>
        </r>
        <r>
          <rPr>
            <sz val="9"/>
            <color indexed="81"/>
            <rFont val="Tahoma"/>
            <family val="2"/>
          </rPr>
          <t xml:space="preserve"> Please identify if the property has been designated surplus or exempt surplus pursuant to Government Code section 54221, or excess pursuant to Government Code section 50569.
</t>
        </r>
      </text>
    </comment>
    <comment ref="F13" authorId="0" shapeId="0" xr:uid="{863C9A3F-3D0B-4322-A510-D202D74500DB}">
      <text>
        <r>
          <rPr>
            <b/>
            <sz val="9"/>
            <color indexed="81"/>
            <rFont val="Tahoma"/>
            <family val="2"/>
          </rPr>
          <t xml:space="preserve">Parcel Size (in acres): </t>
        </r>
        <r>
          <rPr>
            <sz val="9"/>
            <color indexed="81"/>
            <rFont val="Tahoma"/>
            <family val="2"/>
          </rPr>
          <t xml:space="preserve">Enter the parcel size in acres.
</t>
        </r>
        <r>
          <rPr>
            <b/>
            <sz val="9"/>
            <color indexed="81"/>
            <rFont val="Tahoma"/>
            <family val="2"/>
          </rPr>
          <t xml:space="preserve">Character Limit: </t>
        </r>
        <r>
          <rPr>
            <sz val="9"/>
            <color indexed="81"/>
            <rFont val="Tahoma"/>
            <family val="2"/>
          </rPr>
          <t>6</t>
        </r>
      </text>
    </comment>
    <comment ref="G13" authorId="0" shapeId="0" xr:uid="{7D356418-157E-44AE-8AE2-B7E549878CBC}">
      <text>
        <r>
          <rPr>
            <b/>
            <sz val="9"/>
            <color indexed="81"/>
            <rFont val="Tahoma"/>
            <family val="2"/>
          </rPr>
          <t>Character Limit:</t>
        </r>
        <r>
          <rPr>
            <sz val="9"/>
            <color indexed="81"/>
            <rFont val="Tahoma"/>
            <family val="2"/>
          </rPr>
          <t xml:space="preserve"> 4000</t>
        </r>
      </text>
    </comment>
  </commentList>
</comments>
</file>

<file path=xl/sharedStrings.xml><?xml version="1.0" encoding="utf-8"?>
<sst xmlns="http://schemas.openxmlformats.org/spreadsheetml/2006/main" count="12426" uniqueCount="5137">
  <si>
    <t xml:space="preserve">            DEPARTMENT OF HOUSING AND COMMUNITY DEVELOPMENT</t>
  </si>
  <si>
    <t xml:space="preserve">HOUSING ELEMENT ANNUAL PROGRESS </t>
  </si>
  <si>
    <t>REPORT (APR) INSTRUCTIONS</t>
  </si>
  <si>
    <t>INTRODUCTION</t>
  </si>
  <si>
    <t>Note: Some instructions and definitions can be found in the column headers of the tables. (Cells with red markers)</t>
  </si>
  <si>
    <t>Government Code section 65400 requires that each city, county, or city and county, including charter cities, prepare an annual progress report (APR) on the status of the housing element of its general plan and progress in its implementation, using forms and definitions adopted by the Department of Housing and Community Development (HCD). The following form is to be used for satisfying the reporting requirements of Government Code section 65400, subdivision (a)(2).</t>
  </si>
  <si>
    <t>These forms and instructions, originally adopted March 27, 2010, have been updated to incorporate new Housing Element APR requirements pursuant to Chapter 374, Statutes of 2017 (Assembly Bill 879); Chapter 366, Statutes of 2017 (Senate Bill 35), Chapter 664, Statutes of 2019 (Assembly Bill 1486), Chapter 159, Statues of 2019 (Assembly Bill 101), Chapter 661, Statutes of 2020 (Assembly Bill 1255), Chapter 15, and Statutes of 2020 (Assembly Bill 83).</t>
  </si>
  <si>
    <t>How to submit the Housing Element Annual Progress Report (APR)</t>
  </si>
  <si>
    <t>The APR must be submitted to the Department of Housing and Community Development (HCD) and the Governor’s Office of Planning and Research (OPR) on or before April 1 of each year using the forms and tables specified by HCD.  The APR provides information for the previous calendar year and must be submitted separately to both HCD and OPR (Gov. Code, § 65400.). There are two methods available for submitting APRs:</t>
  </si>
  <si>
    <r>
      <t xml:space="preserve">1. </t>
    </r>
    <r>
      <rPr>
        <u/>
        <sz val="11"/>
        <color theme="1"/>
        <rFont val="Calibri"/>
        <family val="2"/>
        <scheme val="minor"/>
      </rPr>
      <t>Online Annual Progress Reporting System</t>
    </r>
    <r>
      <rPr>
        <sz val="11"/>
        <color theme="1"/>
        <rFont val="Calibri"/>
        <family val="2"/>
        <scheme val="minor"/>
      </rPr>
      <t xml:space="preserve"> - This allows jurisdictions to upload directly into HCD’s database, limiting the risk of errors. To use the online system, email</t>
    </r>
    <r>
      <rPr>
        <sz val="12"/>
        <color theme="1"/>
        <rFont val="Arial"/>
        <family val="2"/>
      </rPr>
      <t xml:space="preserve"> </t>
    </r>
    <r>
      <rPr>
        <sz val="11"/>
        <color theme="1"/>
        <rFont val="Calibri"/>
        <family val="2"/>
        <scheme val="minor"/>
      </rPr>
      <t xml:space="preserve">APR@hcd.ca.gov, and request login information for your jurisdiction. </t>
    </r>
    <r>
      <rPr>
        <i/>
        <sz val="11"/>
        <color theme="1"/>
        <rFont val="Calibri"/>
        <family val="2"/>
        <scheme val="minor"/>
      </rPr>
      <t>Please note: Using the online system only provides the information to HCD.  The APR must still be submitted to OPR. Their email address is opr.apr@opr.ca.gov.</t>
    </r>
  </si>
  <si>
    <r>
      <t xml:space="preserve">2. </t>
    </r>
    <r>
      <rPr>
        <u/>
        <sz val="11"/>
        <color theme="1"/>
        <rFont val="Calibri"/>
        <family val="2"/>
        <scheme val="minor"/>
      </rPr>
      <t>Email</t>
    </r>
    <r>
      <rPr>
        <sz val="11"/>
        <color theme="1"/>
        <rFont val="Calibri"/>
        <family val="2"/>
        <scheme val="minor"/>
      </rPr>
      <t xml:space="preserve"> - Jurisdictions complete the Excel APR forms and submit to HCD at</t>
    </r>
    <r>
      <rPr>
        <sz val="12"/>
        <color theme="1"/>
        <rFont val="Arial"/>
        <family val="2"/>
      </rPr>
      <t xml:space="preserve"> </t>
    </r>
    <r>
      <rPr>
        <sz val="11"/>
        <color theme="1"/>
        <rFont val="Calibri"/>
        <family val="2"/>
        <scheme val="minor"/>
      </rPr>
      <t>APR@hcd.ca.gov</t>
    </r>
    <r>
      <rPr>
        <u/>
        <sz val="11"/>
        <color rgb="FF0563C1"/>
        <rFont val="Calibri"/>
        <family val="2"/>
        <scheme val="minor"/>
      </rPr>
      <t xml:space="preserve"> and to OPR at </t>
    </r>
    <r>
      <rPr>
        <sz val="11"/>
        <color theme="1"/>
        <rFont val="Calibri"/>
        <family val="2"/>
        <scheme val="minor"/>
      </rPr>
      <t>opr.apr@opr.ca.gov. When using the email method, send the electronic version as an Excel workbook attachment. Do not send a scanned copy of the tables. In addition to submitting Housing Element APRs, jurisdictions must also submit General Plan Annual Progress Reports to both HCD and OPR. Please email these documents to APR@hcd.ca.gov and opr.apr@opr.ca.gov.</t>
    </r>
  </si>
  <si>
    <t>NOTE: When submitting successor entity reporting data as required pursuant to California Health and Safety Code 34176.1, the data must be identified as an addendum to the APR and emailed to APR@hcd.ca.gov concurrently with the APR submittal. When using the online system, this report should be sent separately to the APR email box to satisfy the Government Code section 65400 reporting requirement.</t>
  </si>
  <si>
    <t>TABLE OF CONTENTS</t>
  </si>
  <si>
    <t>DEFINITIONS</t>
  </si>
  <si>
    <t>FORM INSTRUCTIONS</t>
  </si>
  <si>
    <t>GENERAL INFORMATION</t>
  </si>
  <si>
    <t>START HERE</t>
  </si>
  <si>
    <t>TABLE A Housing Development Applications Submitted</t>
  </si>
  <si>
    <t>TABLE A2 Annual Building Activity Report Summary - New Construction, Entitled,     Permits and Completed Units</t>
  </si>
  <si>
    <t>TABLE B Regional Housing Needs Allocation Progress – Permitted Units Issued By Affordability</t>
  </si>
  <si>
    <t>TABLE C Sites Identified or Rezoned to Accommodate Shortfall Housing Need</t>
  </si>
  <si>
    <t>TABLE D Program Implementation Status pursuant to Government Code section 65583</t>
  </si>
  <si>
    <t>TABLE E Commercial Development Bonus Approved pursuant to Government Code section 65915.7</t>
  </si>
  <si>
    <t>TABLE F Units Rehabilitated, Preserved and Acquired for Alternative Adequate Sites pursuant to Government Code section 65583.1, subdivision (c)(2)</t>
  </si>
  <si>
    <t>TABLE G Locally Owned Lands Included in the Housing Element Sites Inventory that have been sold, leased, or otherwise disposed of, pursuant to Government Code section 65400.1</t>
  </si>
  <si>
    <t>Table H - Locally Owned or Controlled Lands Declared Surplus Pursuant to Government Code section 54221, or Identified as Excess Pursuant to Government Code section 50569</t>
  </si>
  <si>
    <r>
      <t>1.</t>
    </r>
    <r>
      <rPr>
        <sz val="7"/>
        <color theme="1"/>
        <rFont val="Times New Roman"/>
        <family val="1"/>
      </rPr>
      <t xml:space="preserve">                  </t>
    </r>
    <r>
      <rPr>
        <sz val="11"/>
        <color theme="1"/>
        <rFont val="Calibri"/>
        <family val="2"/>
        <scheme val="minor"/>
      </rPr>
      <t>“Above moderate income” means households earning more than 120 percent of area median income.</t>
    </r>
  </si>
  <si>
    <r>
      <t>2.</t>
    </r>
    <r>
      <rPr>
        <sz val="7"/>
        <color theme="1"/>
        <rFont val="Times New Roman"/>
        <family val="1"/>
      </rPr>
      <t xml:space="preserve">                  </t>
    </r>
    <r>
      <rPr>
        <sz val="11"/>
        <color theme="1"/>
        <rFont val="Calibri"/>
        <family val="2"/>
        <scheme val="minor"/>
      </rPr>
      <t>“Annual Progress Report (APR)” means the housing element annual progress report required by Government Code section 65400 and due to HCD by April 1 of each year reporting on the prior calendar year’s activities.</t>
    </r>
  </si>
  <si>
    <r>
      <t>3.</t>
    </r>
    <r>
      <rPr>
        <sz val="7"/>
        <color theme="1"/>
        <rFont val="Times New Roman"/>
        <family val="1"/>
      </rPr>
      <t xml:space="preserve">                  </t>
    </r>
    <r>
      <rPr>
        <sz val="11"/>
        <color theme="1"/>
        <rFont val="Calibri"/>
        <family val="2"/>
        <scheme val="minor"/>
      </rPr>
      <t>“Application submitted” means an application submittal that has been determined complete by the jurisdiction.</t>
    </r>
  </si>
  <si>
    <r>
      <t>4.</t>
    </r>
    <r>
      <rPr>
        <sz val="7"/>
        <color theme="1"/>
        <rFont val="Times New Roman"/>
        <family val="1"/>
      </rPr>
      <t xml:space="preserve">                  </t>
    </r>
    <r>
      <rPr>
        <sz val="11"/>
        <color theme="1"/>
        <rFont val="Calibri"/>
        <family val="2"/>
        <scheme val="minor"/>
      </rPr>
      <t>“Area Median Income (AMI)” means the median household income based on household size of a geographic area of the state, as annually updated by the California Department of Housing and Community Development (HCD), pursuant to Health and Safety Code section 50093.</t>
    </r>
  </si>
  <si>
    <r>
      <t>5.</t>
    </r>
    <r>
      <rPr>
        <sz val="7"/>
        <color theme="1"/>
        <rFont val="Times New Roman"/>
        <family val="1"/>
      </rPr>
      <t xml:space="preserve">                  </t>
    </r>
    <r>
      <rPr>
        <sz val="11"/>
        <color theme="1"/>
        <rFont val="Calibri"/>
        <family val="2"/>
        <scheme val="minor"/>
      </rPr>
      <t>“Certificate of occupancy date” is the date(s) the certificate(s) of occupancy, or other evidence of readiness for occupancy (e.g., final inspection, notice of completion), was/were issued.</t>
    </r>
  </si>
  <si>
    <r>
      <t>6.</t>
    </r>
    <r>
      <rPr>
        <sz val="7"/>
        <color theme="1"/>
        <rFont val="Times New Roman"/>
        <family val="1"/>
      </rPr>
      <t xml:space="preserve">                  </t>
    </r>
    <r>
      <rPr>
        <sz val="11"/>
        <color theme="1"/>
        <rFont val="Calibri"/>
        <family val="2"/>
        <scheme val="minor"/>
      </rPr>
      <t>“Committed Assistance” is when a local government has entered into a legally enforceable agreement within a specific timeframe spanning from the beginning of the RHNA projection and may be executed throughout the planning period. Committed Assistance includes obligating funds or other in-kind services for affordable units available for occupancy within two years of the agreement.</t>
    </r>
  </si>
  <si>
    <r>
      <t>7.</t>
    </r>
    <r>
      <rPr>
        <sz val="7"/>
        <color theme="1"/>
        <rFont val="Times New Roman"/>
        <family val="1"/>
      </rPr>
      <t xml:space="preserve">                  </t>
    </r>
    <r>
      <rPr>
        <sz val="11"/>
        <color theme="1"/>
        <rFont val="Calibri"/>
        <family val="2"/>
        <scheme val="minor"/>
      </rPr>
      <t>“Completed Entitlement” means a housing development or project which has received all the required land use approvals or entitlements necessary for the issuance of a building permit. This means that there is no additional action required to be eligible to apply and obtain a building permit.</t>
    </r>
  </si>
  <si>
    <r>
      <t>8.</t>
    </r>
    <r>
      <rPr>
        <sz val="7"/>
        <color theme="1"/>
        <rFont val="Times New Roman"/>
        <family val="1"/>
      </rPr>
      <t xml:space="preserve">                  </t>
    </r>
    <r>
      <rPr>
        <sz val="11"/>
        <color theme="1"/>
        <rFont val="Calibri"/>
        <family val="2"/>
        <scheme val="minor"/>
      </rPr>
      <t>“Density Bonus” as defined in Government Code section 65915.</t>
    </r>
  </si>
  <si>
    <r>
      <t>9.</t>
    </r>
    <r>
      <rPr>
        <sz val="7"/>
        <color theme="1"/>
        <rFont val="Times New Roman"/>
        <family val="1"/>
      </rPr>
      <t xml:space="preserve">                  </t>
    </r>
    <r>
      <rPr>
        <sz val="11"/>
        <color theme="1"/>
        <rFont val="Calibri"/>
        <family val="2"/>
        <scheme val="minor"/>
      </rPr>
      <t>“Extremely low-income” means a household earning less than 30 percent of area median income pursuant to Health and Safety Code, section 50105.</t>
    </r>
  </si>
  <si>
    <r>
      <t>10.</t>
    </r>
    <r>
      <rPr>
        <sz val="7"/>
        <color theme="1"/>
        <rFont val="Times New Roman"/>
        <family val="1"/>
      </rPr>
      <t xml:space="preserve">              </t>
    </r>
    <r>
      <rPr>
        <sz val="11"/>
        <color theme="1"/>
        <rFont val="Calibri"/>
        <family val="2"/>
        <scheme val="minor"/>
      </rPr>
      <t>“Infill housing unit” is defined as being a unit located within an urbanized area or within an urban cluster on a site that has been previously developed for urban uses, or a vacant site where the properties adjoining at least two sides of the project site are, or previously have been, developed for urban uses. For the purposes of this definition, an urbanized area or an urban cluster is as defined by the United States Census Bureau.</t>
    </r>
  </si>
  <si>
    <r>
      <t>11.</t>
    </r>
    <r>
      <rPr>
        <sz val="7"/>
        <color theme="1"/>
        <rFont val="Times New Roman"/>
        <family val="1"/>
      </rPr>
      <t xml:space="preserve">              </t>
    </r>
    <r>
      <rPr>
        <sz val="11"/>
        <color theme="1"/>
        <rFont val="Calibri"/>
        <family val="2"/>
        <scheme val="minor"/>
      </rPr>
      <t>“Locality” or “local government” means a city, including a charter city, a county, including a charter county, or a city and county, including a charter city and county.</t>
    </r>
  </si>
  <si>
    <r>
      <t>12.</t>
    </r>
    <r>
      <rPr>
        <sz val="7"/>
        <color theme="1"/>
        <rFont val="Times New Roman"/>
        <family val="1"/>
      </rPr>
      <t xml:space="preserve">              </t>
    </r>
    <r>
      <rPr>
        <sz val="11"/>
        <color theme="1"/>
        <rFont val="Calibri"/>
        <family val="2"/>
        <scheme val="minor"/>
      </rPr>
      <t>“Lower-income or Low-Income” means a household earning less than 80 percent of area median income pursuant to Health and Safety Code, section 50079.5.</t>
    </r>
  </si>
  <si>
    <r>
      <t>13.</t>
    </r>
    <r>
      <rPr>
        <sz val="7"/>
        <color theme="1"/>
        <rFont val="Times New Roman"/>
        <family val="1"/>
      </rPr>
      <t xml:space="preserve">              </t>
    </r>
    <r>
      <rPr>
        <sz val="11"/>
        <color theme="1"/>
        <rFont val="Calibri"/>
        <family val="2"/>
        <scheme val="minor"/>
      </rPr>
      <t>“Moderate income” means households whose income does not exceed 120 percent of area median income pursuant to Health and Safety Code, section 50093.</t>
    </r>
  </si>
  <si>
    <r>
      <t>14.</t>
    </r>
    <r>
      <rPr>
        <sz val="7"/>
        <color theme="1"/>
        <rFont val="Times New Roman"/>
        <family val="1"/>
      </rPr>
      <t xml:space="preserve">              </t>
    </r>
    <r>
      <rPr>
        <sz val="11"/>
        <color theme="1"/>
        <rFont val="Calibri"/>
        <family val="2"/>
        <scheme val="minor"/>
      </rPr>
      <t>“Permitted units” mean units for which building permits for new housing construction have been issued by the local government during the reporting calendar year. For this purpose, “new housing unit” means housing units as defined by the Department of Finance for inclusion in the Department of Finance’s annual “E-5 City/County Population and Housing Estimates” report, which is the same as the Census definition of a housing unit.</t>
    </r>
  </si>
  <si>
    <t>Note: Accessory dwelling units (ADU) and junior accessory dwelling units (JADU) pursuant to Government Code sections 65852.2 and 65852.22 meet the definition above.</t>
  </si>
  <si>
    <r>
      <t>15.</t>
    </r>
    <r>
      <rPr>
        <sz val="7"/>
        <color theme="1"/>
        <rFont val="Times New Roman"/>
        <family val="1"/>
      </rPr>
      <t xml:space="preserve">              </t>
    </r>
    <r>
      <rPr>
        <sz val="11"/>
        <color theme="1"/>
        <rFont val="Calibri"/>
        <family val="2"/>
        <scheme val="minor"/>
      </rPr>
      <t>“Production report” or “Annual Progress Report (APR)” means the information reported pursuant to subparagraph (D) of paragraph (2) of subdivision (a) of Section 65400 of Government Code.</t>
    </r>
  </si>
  <si>
    <r>
      <t>16.</t>
    </r>
    <r>
      <rPr>
        <sz val="7"/>
        <color theme="1"/>
        <rFont val="Times New Roman"/>
        <family val="1"/>
      </rPr>
      <t xml:space="preserve">              </t>
    </r>
    <r>
      <rPr>
        <sz val="11"/>
        <color theme="1"/>
        <rFont val="Calibri"/>
        <family val="2"/>
        <scheme val="minor"/>
      </rPr>
      <t>“Project” or “Development” refers to a housing related activity where new construction of a unit(s) is proposed or has had a building permit and/or certificate of occupancy issued during the reporting calendar year. This may include single family, mixed use, multifamily, accessory dwelling unit, or any other developments where housing units, as defined by the U.S. Census Bureau and the California Department of Finance, are a component of the project.</t>
    </r>
  </si>
  <si>
    <r>
      <t>17.</t>
    </r>
    <r>
      <rPr>
        <sz val="7"/>
        <color theme="1"/>
        <rFont val="Times New Roman"/>
        <family val="1"/>
      </rPr>
      <t xml:space="preserve">              </t>
    </r>
    <r>
      <rPr>
        <sz val="11"/>
        <color theme="1"/>
        <rFont val="Calibri"/>
        <family val="2"/>
        <scheme val="minor"/>
      </rPr>
      <t>“Realistic Capacity” means an estimate of the number of units that can be accommodated on each site in the inventory. The estimate must include adjustments to reflect land use controls and site improvement requirements but may rely on established minimum density standards.</t>
    </r>
  </si>
  <si>
    <r>
      <t>18.</t>
    </r>
    <r>
      <rPr>
        <sz val="7"/>
        <color theme="1"/>
        <rFont val="Times New Roman"/>
        <family val="1"/>
      </rPr>
      <t xml:space="preserve">              </t>
    </r>
    <r>
      <rPr>
        <sz val="11"/>
        <color theme="1"/>
        <rFont val="Calibri"/>
        <family val="2"/>
        <scheme val="minor"/>
      </rPr>
      <t xml:space="preserve">“Reporting period” means the prior calendar year’s activities for the housing element annual progress report required by Government Code section 65400 and due to HCD by April 1 of each year and utilized to create the determination for which locality is subject to the Streamlined Ministerial Approval (SB35 Streamlining) Provisions.  </t>
    </r>
  </si>
  <si>
    <r>
      <t>19.</t>
    </r>
    <r>
      <rPr>
        <sz val="7"/>
        <color theme="1"/>
        <rFont val="Times New Roman"/>
        <family val="1"/>
      </rPr>
      <t xml:space="preserve">              </t>
    </r>
    <r>
      <rPr>
        <sz val="11"/>
        <color theme="1"/>
        <rFont val="Calibri"/>
        <family val="2"/>
        <scheme val="minor"/>
      </rPr>
      <t>“RHNA” means the local government’s share of the regional housing need allocation pursuant to Government Code section 65584 et seq.</t>
    </r>
  </si>
  <si>
    <r>
      <t>20.</t>
    </r>
    <r>
      <rPr>
        <sz val="7"/>
        <color theme="1"/>
        <rFont val="Times New Roman"/>
        <family val="1"/>
      </rPr>
      <t xml:space="preserve">              </t>
    </r>
    <r>
      <rPr>
        <sz val="11"/>
        <color theme="1"/>
        <rFont val="Calibri"/>
        <family val="2"/>
        <scheme val="minor"/>
      </rPr>
      <t>Unit Category: type of units that are classified under the following categories:</t>
    </r>
  </si>
  <si>
    <r>
      <t>·</t>
    </r>
    <r>
      <rPr>
        <sz val="7"/>
        <color theme="1"/>
        <rFont val="Times New Roman"/>
        <family val="1"/>
      </rPr>
      <t xml:space="preserve">         </t>
    </r>
    <r>
      <rPr>
        <b/>
        <sz val="11"/>
        <color theme="1"/>
        <rFont val="Calibri"/>
        <family val="2"/>
        <scheme val="minor"/>
      </rPr>
      <t>Single Family-Detached Unit (SFD)</t>
    </r>
    <r>
      <rPr>
        <sz val="11"/>
        <color theme="1"/>
        <rFont val="Calibri"/>
        <family val="2"/>
        <scheme val="minor"/>
      </rPr>
      <t>- a one-unit structure with open space on all four sides. The unit often possesses an attached garage.</t>
    </r>
  </si>
  <si>
    <r>
      <t>·</t>
    </r>
    <r>
      <rPr>
        <sz val="7"/>
        <color theme="1"/>
        <rFont val="Times New Roman"/>
        <family val="1"/>
      </rPr>
      <t xml:space="preserve">         </t>
    </r>
    <r>
      <rPr>
        <b/>
        <sz val="11"/>
        <color theme="1"/>
        <rFont val="Calibri"/>
        <family val="2"/>
        <scheme val="minor"/>
      </rPr>
      <t>Single Family-Attached Unit (SFA)</t>
    </r>
    <r>
      <rPr>
        <sz val="11"/>
        <color theme="1"/>
        <rFont val="Calibri"/>
        <family val="2"/>
        <scheme val="minor"/>
      </rPr>
      <t>- a one-unit structure attached to another unit by a common wall, commonly referred to as a townhouse, half-plex, or row house. The shared wall or walls extend from the foundation to the roof with adjoining units to form a property line. Each unit has individual heating and plumbing systems.</t>
    </r>
  </si>
  <si>
    <r>
      <t>·</t>
    </r>
    <r>
      <rPr>
        <sz val="7"/>
        <color theme="1"/>
        <rFont val="Times New Roman"/>
        <family val="1"/>
      </rPr>
      <t xml:space="preserve">         </t>
    </r>
    <r>
      <rPr>
        <b/>
        <sz val="11"/>
        <color theme="1"/>
        <rFont val="Calibri"/>
        <family val="2"/>
        <scheme val="minor"/>
      </rPr>
      <t xml:space="preserve">2-, 3-, and 4-Plex Units per Structure (2-4)- </t>
    </r>
    <r>
      <rPr>
        <sz val="11"/>
        <color theme="1"/>
        <rFont val="Calibri"/>
        <family val="2"/>
        <scheme val="minor"/>
      </rPr>
      <t xml:space="preserve">a structure containing two, three, or four units and not classified as single-unit attached structure. </t>
    </r>
  </si>
  <si>
    <r>
      <t>·</t>
    </r>
    <r>
      <rPr>
        <sz val="7"/>
        <color theme="1"/>
        <rFont val="Times New Roman"/>
        <family val="1"/>
      </rPr>
      <t xml:space="preserve">         </t>
    </r>
    <r>
      <rPr>
        <b/>
        <sz val="11"/>
        <color theme="1"/>
        <rFont val="Calibri"/>
        <family val="2"/>
        <scheme val="minor"/>
      </rPr>
      <t xml:space="preserve">5 or More Units per Structure (5+)- </t>
    </r>
    <r>
      <rPr>
        <sz val="11"/>
        <color theme="1"/>
        <rFont val="Calibri"/>
        <family val="2"/>
        <scheme val="minor"/>
      </rPr>
      <t xml:space="preserve">a structure containing five or more housing units. </t>
    </r>
  </si>
  <si>
    <r>
      <t>·</t>
    </r>
    <r>
      <rPr>
        <sz val="7"/>
        <color theme="1"/>
        <rFont val="Times New Roman"/>
        <family val="1"/>
      </rPr>
      <t xml:space="preserve">         </t>
    </r>
    <r>
      <rPr>
        <b/>
        <sz val="11"/>
        <color theme="1"/>
        <rFont val="Calibri"/>
        <family val="2"/>
        <scheme val="minor"/>
      </rPr>
      <t xml:space="preserve">Accessory Dwelling Unit (ADU) - </t>
    </r>
    <r>
      <rPr>
        <sz val="11"/>
        <color theme="1"/>
        <rFont val="Calibri"/>
        <family val="2"/>
        <scheme val="minor"/>
      </rPr>
      <t>means a unit that is attached, detached or located within the living area of the existing dwelling or residential dwelling unit which provides complete independent living facilities for one or more persons. It shall include permanent provisions for living, sleeping, eating, cooking, and sanitation on the same parcel on which the single-family dwelling is situated pursuant to Government Code section 65852.2. An ADU also includes the following: an efficiency unit, as defined in Section 17958.1 of the Health and Safety Code or a manufactured home, as defined in Section 18007 of the Health and Safety Code.</t>
    </r>
  </si>
  <si>
    <r>
      <t>·</t>
    </r>
    <r>
      <rPr>
        <sz val="7"/>
        <color theme="1"/>
        <rFont val="Times New Roman"/>
        <family val="1"/>
      </rPr>
      <t xml:space="preserve">         </t>
    </r>
    <r>
      <rPr>
        <b/>
        <sz val="11"/>
        <color theme="1"/>
        <rFont val="Calibri"/>
        <family val="2"/>
        <scheme val="minor"/>
      </rPr>
      <t>Mobile Home Unit/Manufactured Home</t>
    </r>
    <r>
      <rPr>
        <sz val="11"/>
        <color theme="1"/>
        <rFont val="Calibri"/>
        <family val="2"/>
        <scheme val="minor"/>
      </rPr>
      <t xml:space="preserve"> – a one-unit structure that was originally constructed to be towed on its own chassis. </t>
    </r>
    <r>
      <rPr>
        <i/>
        <u/>
        <sz val="11"/>
        <color theme="1"/>
        <rFont val="Calibri"/>
        <family val="2"/>
        <scheme val="minor"/>
      </rPr>
      <t>Please note:</t>
    </r>
    <r>
      <rPr>
        <i/>
        <sz val="11"/>
        <color theme="1"/>
        <rFont val="Calibri"/>
        <family val="2"/>
        <scheme val="minor"/>
      </rPr>
      <t xml:space="preserve"> Spaces in a mobile home park can be counted towards RHNA, if the spaces counted are new hook-ups/spaces rather than new mobile home park residents moving onto existing lots. </t>
    </r>
  </si>
  <si>
    <r>
      <t>21.</t>
    </r>
    <r>
      <rPr>
        <sz val="7"/>
        <color theme="1"/>
        <rFont val="Times New Roman"/>
        <family val="1"/>
      </rPr>
      <t xml:space="preserve">              </t>
    </r>
    <r>
      <rPr>
        <sz val="11"/>
        <color theme="1"/>
        <rFont val="Calibri"/>
        <family val="2"/>
        <scheme val="minor"/>
      </rPr>
      <t>“Very low-income” means households earning less than 50 percent of area median income pursuant to Health and Safety Code, section 50105.</t>
    </r>
  </si>
  <si>
    <t>AUTHORITY CITED: Government Code section 65400.</t>
  </si>
  <si>
    <t>Fields in gray auto-populate. No data entry is needed.</t>
  </si>
  <si>
    <t>Some of the cells are locked to ensure data can be automatically uploaded to the online system.</t>
  </si>
  <si>
    <t>Tables A and A2 of the worksheet are currently configured to accept up to 1,000 lines of data. Insert rows if needed.</t>
  </si>
  <si>
    <t>Projects are now tracked at all stages of development, from initial application to final certificate of occupancy.</t>
  </si>
  <si>
    <t>All dates must be entered as month/date/year (e.g., 6/1/2018).</t>
  </si>
  <si>
    <t>The form works best with macros enabled in Excel.</t>
  </si>
  <si>
    <t>Begin with the “Start Here” tab, as previous years’ information will pre-populate in Table B after the  jurisdiction’s name is entered.</t>
  </si>
  <si>
    <t>Enter general contact and report information in the “Start Here” tab.</t>
  </si>
  <si>
    <t>It is important to start with this worksheet because the answers entered will affect how information is displayed (e.g. permit numbers from prior years are pre-populated when jurisdiction’s name is entered).</t>
  </si>
  <si>
    <t>Information to enter includes:</t>
  </si>
  <si>
    <r>
      <t>·</t>
    </r>
    <r>
      <rPr>
        <sz val="7"/>
        <color theme="1"/>
        <rFont val="Times New Roman"/>
        <family val="1"/>
      </rPr>
      <t xml:space="preserve">         </t>
    </r>
    <r>
      <rPr>
        <sz val="11"/>
        <color theme="1"/>
        <rFont val="Calibri"/>
        <family val="2"/>
        <scheme val="minor"/>
      </rPr>
      <t>City or County name</t>
    </r>
  </si>
  <si>
    <r>
      <t>·</t>
    </r>
    <r>
      <rPr>
        <sz val="7"/>
        <color theme="1"/>
        <rFont val="Times New Roman"/>
        <family val="1"/>
      </rPr>
      <t xml:space="preserve">         </t>
    </r>
    <r>
      <rPr>
        <sz val="11"/>
        <color theme="1"/>
        <rFont val="Calibri"/>
        <family val="2"/>
        <scheme val="minor"/>
      </rPr>
      <t xml:space="preserve">Reporting calendar year (e.g., 2019). </t>
    </r>
    <r>
      <rPr>
        <i/>
        <sz val="11"/>
        <color theme="1"/>
        <rFont val="Calibri"/>
        <family val="2"/>
        <scheme val="minor"/>
      </rPr>
      <t>Please note: The reporting year will always be from January 1 – December 31 of the previous year.</t>
    </r>
  </si>
  <si>
    <r>
      <t>·</t>
    </r>
    <r>
      <rPr>
        <sz val="7"/>
        <color theme="1"/>
        <rFont val="Times New Roman"/>
        <family val="1"/>
      </rPr>
      <t xml:space="preserve">         </t>
    </r>
    <r>
      <rPr>
        <sz val="11"/>
        <color theme="1"/>
        <rFont val="Calibri"/>
        <family val="2"/>
        <scheme val="minor"/>
      </rPr>
      <t>Contact person</t>
    </r>
  </si>
  <si>
    <r>
      <t>·</t>
    </r>
    <r>
      <rPr>
        <sz val="7"/>
        <color theme="1"/>
        <rFont val="Times New Roman"/>
        <family val="1"/>
      </rPr>
      <t xml:space="preserve">         </t>
    </r>
    <r>
      <rPr>
        <sz val="11"/>
        <color theme="1"/>
        <rFont val="Calibri"/>
        <family val="2"/>
        <scheme val="minor"/>
      </rPr>
      <t>Title</t>
    </r>
  </si>
  <si>
    <r>
      <t>·</t>
    </r>
    <r>
      <rPr>
        <sz val="7"/>
        <color theme="1"/>
        <rFont val="Times New Roman"/>
        <family val="1"/>
      </rPr>
      <t xml:space="preserve">         </t>
    </r>
    <r>
      <rPr>
        <sz val="11"/>
        <color theme="1"/>
        <rFont val="Calibri"/>
        <family val="2"/>
        <scheme val="minor"/>
      </rPr>
      <t>Email</t>
    </r>
  </si>
  <si>
    <r>
      <t>·</t>
    </r>
    <r>
      <rPr>
        <sz val="7"/>
        <color theme="1"/>
        <rFont val="Times New Roman"/>
        <family val="1"/>
      </rPr>
      <t xml:space="preserve">         </t>
    </r>
    <r>
      <rPr>
        <sz val="11"/>
        <color theme="1"/>
        <rFont val="Calibri"/>
        <family val="2"/>
        <scheme val="minor"/>
      </rPr>
      <t>Phone</t>
    </r>
  </si>
  <si>
    <r>
      <t>·</t>
    </r>
    <r>
      <rPr>
        <sz val="7"/>
        <color theme="1"/>
        <rFont val="Times New Roman"/>
        <family val="1"/>
      </rPr>
      <t xml:space="preserve">         </t>
    </r>
    <r>
      <rPr>
        <sz val="11"/>
        <color theme="1"/>
        <rFont val="Calibri"/>
        <family val="2"/>
        <scheme val="minor"/>
      </rPr>
      <t>Mailing address</t>
    </r>
  </si>
  <si>
    <t>This sheet includes instructions regarding submitting the Housing Element APR to HCD and OPR.</t>
  </si>
  <si>
    <t xml:space="preserve">                                                                                                                          </t>
  </si>
  <si>
    <t xml:space="preserve">TABLE A
Housing Development Applications Submitted </t>
  </si>
  <si>
    <r>
      <t>Only include data on housing units and developments for which an application was deemed complete between January 1</t>
    </r>
    <r>
      <rPr>
        <vertAlign val="superscript"/>
        <sz val="11"/>
        <color theme="1"/>
        <rFont val="Calibri"/>
        <family val="2"/>
        <scheme val="minor"/>
      </rPr>
      <t>st</t>
    </r>
    <r>
      <rPr>
        <sz val="11"/>
        <color theme="1"/>
        <rFont val="Calibri"/>
        <family val="2"/>
        <scheme val="minor"/>
      </rPr>
      <t xml:space="preserve"> and December 31</t>
    </r>
    <r>
      <rPr>
        <vertAlign val="superscript"/>
        <sz val="11"/>
        <color theme="1"/>
        <rFont val="Calibri"/>
        <family val="2"/>
        <scheme val="minor"/>
      </rPr>
      <t>st</t>
    </r>
    <r>
      <rPr>
        <sz val="11"/>
        <color theme="1"/>
        <rFont val="Calibri"/>
        <family val="2"/>
        <scheme val="minor"/>
      </rPr>
      <t xml:space="preserve"> of the reporting year identified on the “Start Here” tab.  In table A, an “application” is a formal submittal of a project for approval. This application is either an application for a discretionary entitlement, or where only a ministerial process is required (e.g., zoned by right), the application for a building permit.</t>
    </r>
  </si>
  <si>
    <r>
      <t>Project Identifier:</t>
    </r>
    <r>
      <rPr>
        <sz val="11"/>
        <color theme="1"/>
        <rFont val="Calibri"/>
        <family val="2"/>
        <scheme val="minor"/>
      </rPr>
      <t xml:space="preserve">  Include the Current Assessor Parcel Number (APN) and street address. The Prior APN, Project Name and Local Jurisdiction Tracking ID are optional.</t>
    </r>
  </si>
  <si>
    <r>
      <t>·</t>
    </r>
    <r>
      <rPr>
        <sz val="7"/>
        <color theme="1"/>
        <rFont val="Times New Roman"/>
        <family val="1"/>
      </rPr>
      <t xml:space="preserve">         </t>
    </r>
    <r>
      <rPr>
        <sz val="11"/>
        <color theme="1"/>
        <rFont val="Calibri"/>
        <family val="2"/>
        <scheme val="minor"/>
      </rPr>
      <t>Prior APN – Enter an APN previously associated with the parcel, if applicable (optional field).</t>
    </r>
  </si>
  <si>
    <r>
      <t>·</t>
    </r>
    <r>
      <rPr>
        <sz val="7"/>
        <color theme="1"/>
        <rFont val="Times New Roman"/>
        <family val="1"/>
      </rPr>
      <t xml:space="preserve">         </t>
    </r>
    <r>
      <rPr>
        <sz val="11"/>
        <color theme="1"/>
        <rFont val="Calibri"/>
        <family val="2"/>
        <scheme val="minor"/>
      </rPr>
      <t>Current APN – Enter the current available APN. If necessary, enter additional APNs in the notes section field number 10.</t>
    </r>
  </si>
  <si>
    <r>
      <t>·</t>
    </r>
    <r>
      <rPr>
        <sz val="7"/>
        <color theme="1"/>
        <rFont val="Times New Roman"/>
        <family val="1"/>
      </rPr>
      <t xml:space="preserve">         </t>
    </r>
    <r>
      <rPr>
        <sz val="11"/>
        <color theme="1"/>
        <rFont val="Calibri"/>
        <family val="2"/>
        <scheme val="minor"/>
      </rPr>
      <t>Street Address – Enter the number and name of street.</t>
    </r>
  </si>
  <si>
    <r>
      <t>·</t>
    </r>
    <r>
      <rPr>
        <sz val="7"/>
        <color theme="1"/>
        <rFont val="Times New Roman"/>
        <family val="1"/>
      </rPr>
      <t xml:space="preserve">         </t>
    </r>
    <r>
      <rPr>
        <sz val="11"/>
        <color theme="1"/>
        <rFont val="Calibri"/>
        <family val="2"/>
        <scheme val="minor"/>
      </rPr>
      <t>Project Name – Enter the project name, if available (optional field).</t>
    </r>
  </si>
  <si>
    <r>
      <t>·</t>
    </r>
    <r>
      <rPr>
        <sz val="7"/>
        <color theme="1"/>
        <rFont val="Times New Roman"/>
        <family val="1"/>
      </rPr>
      <t xml:space="preserve">         </t>
    </r>
    <r>
      <rPr>
        <sz val="11"/>
        <color theme="1"/>
        <rFont val="Calibri"/>
        <family val="2"/>
        <scheme val="minor"/>
      </rPr>
      <t>Local Jurisdiction Tracking ID – This may be the permit number or other identifier (optional field).</t>
    </r>
  </si>
  <si>
    <r>
      <t>2. Unit Types:</t>
    </r>
    <r>
      <rPr>
        <sz val="11"/>
        <color theme="1"/>
        <rFont val="Calibri"/>
        <family val="2"/>
        <scheme val="minor"/>
      </rPr>
      <t xml:space="preserve"> Each development should be categorized by one of the following codes. Refer to “Unit Category” in the Definitions section for additional descriptions. Use the drop-down menu to select one of the following options:</t>
    </r>
  </si>
  <si>
    <r>
      <t xml:space="preserve">     ·</t>
    </r>
    <r>
      <rPr>
        <sz val="7"/>
        <color theme="1"/>
        <rFont val="Times New Roman"/>
        <family val="1"/>
      </rPr>
      <t xml:space="preserve">         </t>
    </r>
    <r>
      <rPr>
        <sz val="11"/>
        <color theme="1"/>
        <rFont val="Calibri"/>
        <family val="2"/>
        <scheme val="minor"/>
      </rPr>
      <t>SFA (single-family attached unit)</t>
    </r>
  </si>
  <si>
    <r>
      <t xml:space="preserve">     ·</t>
    </r>
    <r>
      <rPr>
        <sz val="7"/>
        <color theme="1"/>
        <rFont val="Times New Roman"/>
        <family val="1"/>
      </rPr>
      <t xml:space="preserve">         </t>
    </r>
    <r>
      <rPr>
        <sz val="11"/>
        <color theme="1"/>
        <rFont val="Calibri"/>
        <family val="2"/>
        <scheme val="minor"/>
      </rPr>
      <t>SFD (single-family detached unit)</t>
    </r>
  </si>
  <si>
    <r>
      <t xml:space="preserve">     ·</t>
    </r>
    <r>
      <rPr>
        <sz val="7"/>
        <color theme="1"/>
        <rFont val="Times New Roman"/>
        <family val="1"/>
      </rPr>
      <t xml:space="preserve">         </t>
    </r>
    <r>
      <rPr>
        <sz val="11"/>
        <color theme="1"/>
        <rFont val="Calibri"/>
        <family val="2"/>
        <scheme val="minor"/>
      </rPr>
      <t>2-4 (two- to four-unit structures)</t>
    </r>
  </si>
  <si>
    <r>
      <t xml:space="preserve">     ·</t>
    </r>
    <r>
      <rPr>
        <sz val="7"/>
        <color theme="1"/>
        <rFont val="Times New Roman"/>
        <family val="1"/>
      </rPr>
      <t xml:space="preserve">         </t>
    </r>
    <r>
      <rPr>
        <sz val="11"/>
        <color theme="1"/>
        <rFont val="Calibri"/>
        <family val="2"/>
        <scheme val="minor"/>
      </rPr>
      <t>5+ (five or more unit structure, multifamily)</t>
    </r>
  </si>
  <si>
    <r>
      <t xml:space="preserve">     ·</t>
    </r>
    <r>
      <rPr>
        <sz val="7"/>
        <color theme="1"/>
        <rFont val="Times New Roman"/>
        <family val="1"/>
      </rPr>
      <t xml:space="preserve">         </t>
    </r>
    <r>
      <rPr>
        <sz val="11"/>
        <color theme="1"/>
        <rFont val="Calibri"/>
        <family val="2"/>
        <scheme val="minor"/>
      </rPr>
      <t>ADU (accessory dwelling unit)</t>
    </r>
  </si>
  <si>
    <r>
      <t xml:space="preserve">     ·</t>
    </r>
    <r>
      <rPr>
        <sz val="7"/>
        <color theme="1"/>
        <rFont val="Times New Roman"/>
        <family val="1"/>
      </rPr>
      <t xml:space="preserve">         </t>
    </r>
    <r>
      <rPr>
        <sz val="11"/>
        <color theme="1"/>
        <rFont val="Calibri"/>
        <family val="2"/>
        <scheme val="minor"/>
      </rPr>
      <t>MH (mobile home/manufactured home)</t>
    </r>
  </si>
  <si>
    <r>
      <t>3. Tenure:</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Identify whether the units within the development project are either proposed or planned at initial occupancy for either renters or owners. Use the drop-down menu to select one of the following options:</t>
    </r>
  </si>
  <si>
    <r>
      <t>·</t>
    </r>
    <r>
      <rPr>
        <sz val="7"/>
        <color theme="1"/>
        <rFont val="Times New Roman"/>
        <family val="1"/>
      </rPr>
      <t xml:space="preserve">         </t>
    </r>
    <r>
      <rPr>
        <sz val="11"/>
        <color theme="1"/>
        <rFont val="Calibri"/>
        <family val="2"/>
        <scheme val="minor"/>
      </rPr>
      <t>Renter occupant (R) or</t>
    </r>
  </si>
  <si>
    <r>
      <t>·</t>
    </r>
    <r>
      <rPr>
        <sz val="7"/>
        <color theme="1"/>
        <rFont val="Times New Roman"/>
        <family val="1"/>
      </rPr>
      <t xml:space="preserve">         </t>
    </r>
    <r>
      <rPr>
        <sz val="11"/>
        <color theme="1"/>
        <rFont val="Calibri"/>
        <family val="2"/>
        <scheme val="minor"/>
      </rPr>
      <t xml:space="preserve">Owner occupant (O)  </t>
    </r>
  </si>
  <si>
    <r>
      <t>4. Date Application Submitted</t>
    </r>
    <r>
      <rPr>
        <sz val="11"/>
        <color theme="1"/>
        <rFont val="Calibri"/>
        <family val="2"/>
        <scheme val="minor"/>
      </rPr>
      <t>: Enter the date the housing development application was submitted. If the application was incomplete at the time of submittal, enter the date the application was determined complete by the local government (refer to “application submitted” under definitions). Enter date as month/day/year (e.g., 6/1/2020).</t>
    </r>
  </si>
  <si>
    <r>
      <t>5. Proposed Units Affordability by Household Incomes:</t>
    </r>
    <r>
      <rPr>
        <sz val="11"/>
        <color theme="1"/>
        <rFont val="Calibri"/>
        <family val="2"/>
        <scheme val="minor"/>
      </rPr>
      <t xml:space="preserve"> For each development, list the number of units proposed in the application by affordability level and whether the units are deed restricted or non-deed restricted. Refer to the Definitions section for additional descriptions:  </t>
    </r>
  </si>
  <si>
    <t>Very low-income households: 0-50% AMI</t>
  </si>
  <si>
    <t>Low-income households: 50-80% AMI</t>
  </si>
  <si>
    <t>Moderate-income households: 80-120% AMI</t>
  </si>
  <si>
    <t>Above-moderate households: above 120%</t>
  </si>
  <si>
    <t>To verify income levels, refer to the income limit charts on HCD’s website at http://www.hcd.ca.gov/grants-funding/income-limits/state-and-federal-income-limits.shtml                (see section for Official State Income Limits).</t>
  </si>
  <si>
    <r>
      <t>6. Total Proposed Units by Project:</t>
    </r>
    <r>
      <rPr>
        <sz val="11"/>
        <color theme="1"/>
        <rFont val="Calibri"/>
        <family val="2"/>
        <scheme val="minor"/>
      </rPr>
      <t xml:space="preserve"> This field auto-populates with the total number of units proposed, as entered in #5 (total of deed restricted &amp; non-deed restricted units for Very Low-, Low-, Moderate- and Above Moderate- income households).</t>
    </r>
  </si>
  <si>
    <r>
      <t xml:space="preserve">7. Total Approved Units by Project: </t>
    </r>
    <r>
      <rPr>
        <sz val="11"/>
        <color theme="1"/>
        <rFont val="Calibri"/>
        <family val="2"/>
        <scheme val="minor"/>
      </rPr>
      <t xml:space="preserve">Enter the number of units that the jurisdiction approved for this project application.  </t>
    </r>
  </si>
  <si>
    <r>
      <t xml:space="preserve">8. Total Disapproved Units by Project. </t>
    </r>
    <r>
      <rPr>
        <sz val="11"/>
        <color theme="1"/>
        <rFont val="Calibri"/>
        <family val="2"/>
        <scheme val="minor"/>
      </rPr>
      <t>If the project is denied or total number of units is reduced, please enter the number of units denied or reduced. This value should equal Total Proposed Units by Project minus “Total Approved Units by Project.”</t>
    </r>
  </si>
  <si>
    <r>
      <t xml:space="preserve">9. Was “Application Submitted” pursuant to Government Code section 65913.4, subdivision (b) (Streamlined Ministerial Approval Process (SB 35 Streamlining))? </t>
    </r>
    <r>
      <rPr>
        <sz val="11"/>
        <color theme="1"/>
        <rFont val="Calibri"/>
        <family val="2"/>
        <scheme val="minor"/>
      </rPr>
      <t>Use the drop-down menu to select one of the following options:</t>
    </r>
  </si>
  <si>
    <r>
      <t>·</t>
    </r>
    <r>
      <rPr>
        <sz val="7"/>
        <color theme="1"/>
        <rFont val="Times New Roman"/>
        <family val="1"/>
      </rPr>
      <t xml:space="preserve">         </t>
    </r>
    <r>
      <rPr>
        <sz val="11"/>
        <color theme="1"/>
        <rFont val="Calibri"/>
        <family val="2"/>
        <scheme val="minor"/>
      </rPr>
      <t>No</t>
    </r>
  </si>
  <si>
    <r>
      <t>·</t>
    </r>
    <r>
      <rPr>
        <sz val="7"/>
        <color theme="1"/>
        <rFont val="Times New Roman"/>
        <family val="1"/>
      </rPr>
      <t xml:space="preserve">         </t>
    </r>
    <r>
      <rPr>
        <sz val="11"/>
        <color theme="1"/>
        <rFont val="Calibri"/>
        <family val="2"/>
        <scheme val="minor"/>
      </rPr>
      <t>Yes – But no action taken</t>
    </r>
  </si>
  <si>
    <r>
      <t>·</t>
    </r>
    <r>
      <rPr>
        <sz val="7"/>
        <color theme="1"/>
        <rFont val="Times New Roman"/>
        <family val="1"/>
      </rPr>
      <t xml:space="preserve">         </t>
    </r>
    <r>
      <rPr>
        <sz val="11"/>
        <color theme="1"/>
        <rFont val="Calibri"/>
        <family val="2"/>
        <scheme val="minor"/>
      </rPr>
      <t>Yes – Approved</t>
    </r>
  </si>
  <si>
    <r>
      <t>·</t>
    </r>
    <r>
      <rPr>
        <sz val="7"/>
        <color theme="1"/>
        <rFont val="Times New Roman"/>
        <family val="1"/>
      </rPr>
      <t xml:space="preserve">         </t>
    </r>
    <r>
      <rPr>
        <sz val="11"/>
        <color theme="1"/>
        <rFont val="Calibri"/>
        <family val="2"/>
        <scheme val="minor"/>
      </rPr>
      <t>Yes – Denied</t>
    </r>
  </si>
  <si>
    <r>
      <t xml:space="preserve">10. Notes: </t>
    </r>
    <r>
      <rPr>
        <sz val="11"/>
        <color theme="1"/>
        <rFont val="Calibri"/>
        <family val="2"/>
        <scheme val="minor"/>
      </rPr>
      <t>Use this field to enter any applicable notes about the project or development. Completion of this field is optional.</t>
    </r>
  </si>
  <si>
    <t>TABLE A2
Annual Building Activity Report Summary – New Construction, Entitled, Permits and Completed Units</t>
  </si>
  <si>
    <t>Fields 1 through 15 Housing Development Information</t>
  </si>
  <si>
    <t>This table requires information for very low, low, moderate and above moderate income housing affordability categories and for mixed-income projects.  Include data on net new housing units and developments that have received any one of the following:</t>
  </si>
  <si>
    <r>
      <t>·</t>
    </r>
    <r>
      <rPr>
        <sz val="7"/>
        <color theme="1"/>
        <rFont val="Times New Roman"/>
        <family val="1"/>
      </rPr>
      <t xml:space="preserve">         </t>
    </r>
    <r>
      <rPr>
        <sz val="11"/>
        <color theme="1"/>
        <rFont val="Calibri"/>
        <family val="2"/>
        <scheme val="minor"/>
      </rPr>
      <t>An entitlement</t>
    </r>
  </si>
  <si>
    <r>
      <t>·</t>
    </r>
    <r>
      <rPr>
        <sz val="7"/>
        <color theme="1"/>
        <rFont val="Times New Roman"/>
        <family val="1"/>
      </rPr>
      <t xml:space="preserve">         </t>
    </r>
    <r>
      <rPr>
        <sz val="11"/>
        <color theme="1"/>
        <rFont val="Calibri"/>
        <family val="2"/>
        <scheme val="minor"/>
      </rPr>
      <t xml:space="preserve">A building permit </t>
    </r>
  </si>
  <si>
    <r>
      <t>·</t>
    </r>
    <r>
      <rPr>
        <sz val="7"/>
        <color theme="1"/>
        <rFont val="Times New Roman"/>
        <family val="1"/>
      </rPr>
      <t xml:space="preserve">         </t>
    </r>
    <r>
      <rPr>
        <sz val="11"/>
        <color theme="1"/>
        <rFont val="Calibri"/>
        <family val="2"/>
        <scheme val="minor"/>
      </rPr>
      <t xml:space="preserve">A certificate of occupancy or other form of readiness that was issued during the reporting year. </t>
    </r>
  </si>
  <si>
    <t>Please note: Only building permits are used for the purposes of determining progress towards RHNA (fields 7, 8 and 9 of this table, described below).</t>
  </si>
  <si>
    <r>
      <t>New housing units</t>
    </r>
    <r>
      <rPr>
        <sz val="11"/>
        <color theme="1"/>
        <rFont val="Calibri"/>
        <family val="2"/>
        <scheme val="minor"/>
      </rPr>
      <t>: For the APR, “new housing unit” means housing units as defined by the Department of Finance for inclusion in the Department of Finance’s annual “E-5 City/County Population and Housing Estimates” report, which is the same as the census definition of a housing unit.</t>
    </r>
  </si>
  <si>
    <r>
      <t>Development activity spanning multiple years</t>
    </r>
    <r>
      <rPr>
        <sz val="11"/>
        <color theme="1"/>
        <rFont val="Calibri"/>
        <family val="2"/>
        <scheme val="minor"/>
      </rPr>
      <t>: It is highly likely that the same project will be reported in multiple years of APRs. For example, a project should be listed in three separate APRs if it is entitled in one year, receives the building permit next year, and the certificate of occupancy in the year following.</t>
    </r>
  </si>
  <si>
    <r>
      <t xml:space="preserve">In scenarios where development activity spans multiple years, the jurisdiction should only report activity that occurred within the reporting year. For example, if a project received building permits in </t>
    </r>
    <r>
      <rPr>
        <i/>
        <sz val="11"/>
        <color theme="1"/>
        <rFont val="Calibri"/>
        <family val="2"/>
        <scheme val="minor"/>
      </rPr>
      <t>2018</t>
    </r>
    <r>
      <rPr>
        <sz val="11"/>
        <color theme="1"/>
        <rFont val="Calibri"/>
        <family val="2"/>
        <scheme val="minor"/>
      </rPr>
      <t xml:space="preserve">, but received entitlements in </t>
    </r>
    <r>
      <rPr>
        <i/>
        <sz val="11"/>
        <color theme="1"/>
        <rFont val="Calibri"/>
        <family val="2"/>
        <scheme val="minor"/>
      </rPr>
      <t>2017</t>
    </r>
    <r>
      <rPr>
        <sz val="11"/>
        <color theme="1"/>
        <rFont val="Calibri"/>
        <family val="2"/>
        <scheme val="minor"/>
      </rPr>
      <t xml:space="preserve">, the </t>
    </r>
    <r>
      <rPr>
        <i/>
        <sz val="11"/>
        <color theme="1"/>
        <rFont val="Calibri"/>
        <family val="2"/>
        <scheme val="minor"/>
      </rPr>
      <t>2018 APR</t>
    </r>
    <r>
      <rPr>
        <sz val="11"/>
        <color theme="1"/>
        <rFont val="Calibri"/>
        <family val="2"/>
        <scheme val="minor"/>
      </rPr>
      <t xml:space="preserve"> should only report the building permit information (fields 7, 8 and 9), and not include entitlement information (fields 4, 5 and 6).</t>
    </r>
  </si>
  <si>
    <r>
      <t>Separate living quarters</t>
    </r>
    <r>
      <rPr>
        <sz val="11"/>
        <color theme="1"/>
        <rFont val="Calibri"/>
        <family val="2"/>
        <scheme val="minor"/>
      </rPr>
      <t>: A house, an apartment, a mobile home, a group of rooms, or a single room occupied as separate living quarters, or if vacant, intended for occupancy as separate living quarters. Separate living quarters are those in which the occupants live separately from any other individuals in the building and which have direct access from outside the building or through a common hall. For vacant units, the criteria of separateness and direct access are applied to the intended occupants whenever possible.</t>
    </r>
  </si>
  <si>
    <t>Please note: Group quarters facilities, such dormitories, bunkhouses, and barracks cannot be counted as housing units, but student housing that is set up as separate living quarters per the census definition can be counted. This type of student housing must be counted per unit, and not on a bedroom or per person basis.</t>
  </si>
  <si>
    <r>
      <t>Net new units</t>
    </r>
    <r>
      <rPr>
        <sz val="11"/>
        <color theme="1"/>
        <rFont val="Calibri"/>
        <family val="2"/>
        <scheme val="minor"/>
      </rPr>
      <t>: If a building is being demolished to build the new units, the APR should report net new units. For example, if 10 units are being demolished on a site to build a 100-unit building, the APR should report 90 new units. In the case of new construction where fewer units are being built than were there previously, do not report negative permits. For example, if 10 units are being torn down on a site to build 5 units, this would not count as any new units on the APR and should not be reported as a negative number.</t>
    </r>
  </si>
  <si>
    <t>To assist in reporting demolished/destroyed units, refer to section number 20 below (Table A2, column 20).</t>
  </si>
  <si>
    <r>
      <t>All new unit information is to be listed in the following fields</t>
    </r>
    <r>
      <rPr>
        <sz val="11"/>
        <color theme="1"/>
        <rFont val="Calibri"/>
        <family val="2"/>
        <scheme val="minor"/>
      </rPr>
      <t>:</t>
    </r>
  </si>
  <si>
    <t>Fields 1 through 3 – Project Identifier and Unit Types</t>
  </si>
  <si>
    <r>
      <t>1. Project Identifier:</t>
    </r>
    <r>
      <rPr>
        <sz val="11"/>
        <color theme="1"/>
        <rFont val="Calibri"/>
        <family val="2"/>
        <scheme val="minor"/>
      </rPr>
      <t xml:space="preserve"> Include the Current Assessor Parcel Number (APN) and street address. The prior APN, project name or local jurisdiction tracking ID are optional.</t>
    </r>
  </si>
  <si>
    <r>
      <t>·</t>
    </r>
    <r>
      <rPr>
        <sz val="7"/>
        <color theme="1"/>
        <rFont val="Times New Roman"/>
        <family val="1"/>
      </rPr>
      <t xml:space="preserve">         </t>
    </r>
    <r>
      <rPr>
        <sz val="11"/>
        <color theme="1"/>
        <rFont val="Calibri"/>
        <family val="2"/>
        <scheme val="minor"/>
      </rPr>
      <t>Current APN – Enter the current available APN. This field allows a maximum of 40 characters. If necessary enter additional APNs in the notes section field number 21.</t>
    </r>
  </si>
  <si>
    <r>
      <t>2. Unit Category Codes:</t>
    </r>
    <r>
      <rPr>
        <sz val="11"/>
        <color theme="1"/>
        <rFont val="Calibri"/>
        <family val="2"/>
        <scheme val="minor"/>
      </rPr>
      <t xml:space="preserve"> Each development should be categorized by one of the following codes: Refer to “Unit Category” in the Definitions section for additional descriptions. Use the drop-down menu to select one of the following options:</t>
    </r>
  </si>
  <si>
    <r>
      <t>·</t>
    </r>
    <r>
      <rPr>
        <sz val="7"/>
        <color theme="1"/>
        <rFont val="Times New Roman"/>
        <family val="1"/>
      </rPr>
      <t xml:space="preserve">         </t>
    </r>
    <r>
      <rPr>
        <sz val="11"/>
        <color theme="1"/>
        <rFont val="Calibri"/>
        <family val="2"/>
        <scheme val="minor"/>
      </rPr>
      <t>SFA (single-family attached unit)</t>
    </r>
  </si>
  <si>
    <r>
      <t>·</t>
    </r>
    <r>
      <rPr>
        <sz val="7"/>
        <color theme="1"/>
        <rFont val="Times New Roman"/>
        <family val="1"/>
      </rPr>
      <t xml:space="preserve">         </t>
    </r>
    <r>
      <rPr>
        <sz val="11"/>
        <color theme="1"/>
        <rFont val="Calibri"/>
        <family val="2"/>
        <scheme val="minor"/>
      </rPr>
      <t>SFD (single-family detached unit)</t>
    </r>
  </si>
  <si>
    <r>
      <t>·</t>
    </r>
    <r>
      <rPr>
        <sz val="7"/>
        <color theme="1"/>
        <rFont val="Times New Roman"/>
        <family val="1"/>
      </rPr>
      <t xml:space="preserve">         </t>
    </r>
    <r>
      <rPr>
        <sz val="11"/>
        <color theme="1"/>
        <rFont val="Calibri"/>
        <family val="2"/>
        <scheme val="minor"/>
      </rPr>
      <t>2-4 (two- to four-unit structures)</t>
    </r>
  </si>
  <si>
    <r>
      <t>·</t>
    </r>
    <r>
      <rPr>
        <sz val="7"/>
        <color theme="1"/>
        <rFont val="Times New Roman"/>
        <family val="1"/>
      </rPr>
      <t xml:space="preserve">         </t>
    </r>
    <r>
      <rPr>
        <sz val="11"/>
        <color theme="1"/>
        <rFont val="Calibri"/>
        <family val="2"/>
        <scheme val="minor"/>
      </rPr>
      <t>5+ (five or more unit structure, multifamily)</t>
    </r>
  </si>
  <si>
    <r>
      <t>·</t>
    </r>
    <r>
      <rPr>
        <sz val="7"/>
        <color theme="1"/>
        <rFont val="Times New Roman"/>
        <family val="1"/>
      </rPr>
      <t xml:space="preserve">         </t>
    </r>
    <r>
      <rPr>
        <sz val="11"/>
        <color theme="1"/>
        <rFont val="Calibri"/>
        <family val="2"/>
        <scheme val="minor"/>
      </rPr>
      <t>ADU (accessory dwelling unit)</t>
    </r>
  </si>
  <si>
    <r>
      <t>·</t>
    </r>
    <r>
      <rPr>
        <sz val="7"/>
        <color theme="1"/>
        <rFont val="Times New Roman"/>
        <family val="1"/>
      </rPr>
      <t xml:space="preserve">         </t>
    </r>
    <r>
      <rPr>
        <sz val="11"/>
        <color theme="1"/>
        <rFont val="Calibri"/>
        <family val="2"/>
        <scheme val="minor"/>
      </rPr>
      <t>MH (mobile home/manufactured home)</t>
    </r>
  </si>
  <si>
    <r>
      <t>3. Tenure:</t>
    </r>
    <r>
      <rPr>
        <sz val="11"/>
        <color theme="1"/>
        <rFont val="Calibri"/>
        <family val="2"/>
        <scheme val="minor"/>
      </rPr>
      <t xml:space="preserve">  Identify whether the units within the development project are either proposed or planned at initial occupancy for either renters or owners. Use the drop-down menu to select one of the following options:</t>
    </r>
  </si>
  <si>
    <t>Fields 4 through 6 – Completed Entitlement</t>
  </si>
  <si>
    <r>
      <t>4.  Affordability by Household Income – Completed Entitlement:</t>
    </r>
    <r>
      <rPr>
        <sz val="11"/>
        <color theme="1"/>
        <rFont val="Calibri"/>
        <family val="2"/>
        <scheme val="minor"/>
      </rPr>
      <t xml:space="preserve"> For each development, list the number of units that have been issued a completed entitlement during the reporting year by affordability level and whether the units are deed restricted or non-deed restricted. Refer to the Definitions section for additional descriptions:  </t>
    </r>
  </si>
  <si>
    <r>
      <t>·</t>
    </r>
    <r>
      <rPr>
        <sz val="7"/>
        <color theme="1"/>
        <rFont val="Times New Roman"/>
        <family val="1"/>
      </rPr>
      <t xml:space="preserve">         </t>
    </r>
    <r>
      <rPr>
        <sz val="11"/>
        <color theme="1"/>
        <rFont val="Calibri"/>
        <family val="2"/>
        <scheme val="minor"/>
      </rPr>
      <t>Very low-income households: 0-50% AMI</t>
    </r>
  </si>
  <si>
    <r>
      <t>·</t>
    </r>
    <r>
      <rPr>
        <sz val="7"/>
        <color theme="1"/>
        <rFont val="Times New Roman"/>
        <family val="1"/>
      </rPr>
      <t xml:space="preserve">         </t>
    </r>
    <r>
      <rPr>
        <sz val="11"/>
        <color theme="1"/>
        <rFont val="Calibri"/>
        <family val="2"/>
        <scheme val="minor"/>
      </rPr>
      <t>Low-income households: 50-80% AMI</t>
    </r>
  </si>
  <si>
    <r>
      <t>·</t>
    </r>
    <r>
      <rPr>
        <sz val="7"/>
        <color theme="1"/>
        <rFont val="Times New Roman"/>
        <family val="1"/>
      </rPr>
      <t xml:space="preserve">         </t>
    </r>
    <r>
      <rPr>
        <sz val="11"/>
        <color theme="1"/>
        <rFont val="Calibri"/>
        <family val="2"/>
        <scheme val="minor"/>
      </rPr>
      <t>Moderate-income households: 80-120% AMI</t>
    </r>
  </si>
  <si>
    <r>
      <t>·</t>
    </r>
    <r>
      <rPr>
        <sz val="7"/>
        <color theme="1"/>
        <rFont val="Times New Roman"/>
        <family val="1"/>
      </rPr>
      <t xml:space="preserve">         </t>
    </r>
    <r>
      <rPr>
        <sz val="11"/>
        <color theme="1"/>
        <rFont val="Calibri"/>
        <family val="2"/>
        <scheme val="minor"/>
      </rPr>
      <t>Above-moderate households: above 120%</t>
    </r>
  </si>
  <si>
    <t>To verify income levels, refer to the income limit charts on HCDs website at http://www.hcd.ca.gov/grants-funding/income-limits/state-and-federal-income-limits.shtml                (see section for Official State Income Limits).</t>
  </si>
  <si>
    <r>
      <t xml:space="preserve">5. Entitlement Date Approved: </t>
    </r>
    <r>
      <rPr>
        <sz val="11"/>
        <color theme="1"/>
        <rFont val="Calibri"/>
        <family val="2"/>
        <scheme val="minor"/>
      </rPr>
      <t>Enter the date within the reporting year that all required land use approvals or entitlements were issued by the jurisdiction; leave blank if entitlement was approved outside the reporting year. Enter date as month/day/year (e.g., 6/1/2018). Refer to definition of “Completed Entitlement.”</t>
    </r>
  </si>
  <si>
    <r>
      <t xml:space="preserve">6. # of Units Issued Entitlements: </t>
    </r>
    <r>
      <rPr>
        <sz val="11"/>
        <color theme="1"/>
        <rFont val="Calibri"/>
        <family val="2"/>
        <scheme val="minor"/>
      </rPr>
      <t>This is an auto-populated field. This field reflects the total number of units that were entitled for very-low, low, moderate, and above moderate income, as entered in field 4 on this table.</t>
    </r>
  </si>
  <si>
    <t>Fields 7 through 9 – Building Permit</t>
  </si>
  <si>
    <r>
      <t>7. Affordability by Household Income – Building Permits:</t>
    </r>
    <r>
      <rPr>
        <sz val="11"/>
        <color theme="1"/>
        <rFont val="Calibri"/>
        <family val="2"/>
        <scheme val="minor"/>
      </rPr>
      <t xml:space="preserve"> For each development, list the number of units that have been issued a building permit during the reporting year by affordability level and whether the units are deed restricted or non-deed restricted. Refer to the Definitions section for additional descriptions:  </t>
    </r>
  </si>
  <si>
    <r>
      <t>8. Building Permits Date Issued:</t>
    </r>
    <r>
      <rPr>
        <sz val="11"/>
        <color theme="1"/>
        <rFont val="Calibri"/>
        <family val="2"/>
        <scheme val="minor"/>
      </rPr>
      <t xml:space="preserve"> Enter the date within the reporting year that the building permit was issued by the jurisdiction; leave blank if building permit was issued outside the reporting year. Enter date as month/day/year (e.g., 6/1/2018). Refer to definition of “Permitted Units.”  </t>
    </r>
  </si>
  <si>
    <r>
      <t xml:space="preserve">9. # of Units Issued Building Permits: </t>
    </r>
    <r>
      <rPr>
        <sz val="11"/>
        <color theme="1"/>
        <rFont val="Calibri"/>
        <family val="2"/>
        <scheme val="minor"/>
      </rPr>
      <t>This is an auto-populated field. This field will sum units that were permitted for very-low, low, moderate, and above moderate income, as entered in field 7 on this table.</t>
    </r>
  </si>
  <si>
    <t>Fields 10 through 12 – Certificates of Occupancy</t>
  </si>
  <si>
    <r>
      <t>10. Affordability by Household Income – Certificates of Occupancy:</t>
    </r>
    <r>
      <rPr>
        <sz val="11"/>
        <color theme="1"/>
        <rFont val="Calibri"/>
        <family val="2"/>
        <scheme val="minor"/>
      </rPr>
      <t xml:space="preserve"> For each development, list the number of units that issued certificates of occupancy or other form of readiness (e.g., final inspection, notice of completion) during the reporting year by affordability level and whether the units are deed restricted or non-deed restricted. Refer to the Definitions section for additional descriptions:  </t>
    </r>
  </si>
  <si>
    <r>
      <t>11. Certificates of Occupancy (or other forms of Readiness) Date Issued</t>
    </r>
    <r>
      <rPr>
        <sz val="11"/>
        <color theme="1"/>
        <rFont val="Calibri"/>
        <family val="2"/>
        <scheme val="minor"/>
      </rPr>
      <t>: Enter the date the certificate of occupancy or other form of readiness (e.g., final inspection, notice of completion) was issued for the project. For most jurisdictions, this is the final step before residents can occupy the unit. Leave blank if certificate of occupancy was not issued in the reporting year. Enter date as month/day/year (e.g., 6/1/2018).</t>
    </r>
  </si>
  <si>
    <r>
      <t xml:space="preserve">12. # of Units Issued Certificates of Occupancy or other forms of Readiness: </t>
    </r>
    <r>
      <rPr>
        <sz val="11"/>
        <color theme="1"/>
        <rFont val="Calibri"/>
        <family val="2"/>
        <scheme val="minor"/>
      </rPr>
      <t>This is an auto-populated field. This field will sum units that were issued a certificate of occupancy for very-low, low, moderate, and above moderate income, as entered in field 10 on this table.</t>
    </r>
  </si>
  <si>
    <r>
      <t xml:space="preserve">13. How many of the Units were Extremely-Low Income Units (Optional): </t>
    </r>
    <r>
      <rPr>
        <sz val="11"/>
        <color theme="1"/>
        <rFont val="Calibri"/>
        <family val="2"/>
        <scheme val="minor"/>
      </rPr>
      <t xml:space="preserve">To gain a greater understanding of the level of building activity to meet the needs of extremely low-income households in the state, HCD asks that you estimate, to the extent possible, the number of units affordable to extremely-low income households. This number will be a subset of the number of units affordable to very low-income households, as indicated in fields 4, 7 and 10 above. </t>
    </r>
    <r>
      <rPr>
        <i/>
        <sz val="11"/>
        <color theme="1"/>
        <rFont val="Calibri"/>
        <family val="2"/>
        <scheme val="minor"/>
      </rPr>
      <t>Please note: The number entered in the very low section will not be reduced by the number entered here. Although completion of this field is optional, your input would be greatly appreciated.</t>
    </r>
  </si>
  <si>
    <r>
      <t xml:space="preserve">14. Was Project approved using Government Code section 65913.4, subdivision (b) (Streamlined Ministerial Approval Process (SB 35 Streamlining))? </t>
    </r>
    <r>
      <rPr>
        <sz val="11"/>
        <color theme="1"/>
        <rFont val="Calibri"/>
        <family val="2"/>
        <scheme val="minor"/>
      </rPr>
      <t>Use</t>
    </r>
    <r>
      <rPr>
        <b/>
        <sz val="11"/>
        <color theme="1"/>
        <rFont val="Calibri"/>
        <family val="2"/>
        <scheme val="minor"/>
      </rPr>
      <t xml:space="preserve"> </t>
    </r>
    <r>
      <rPr>
        <sz val="11"/>
        <color theme="1"/>
        <rFont val="Calibri"/>
        <family val="2"/>
        <scheme val="minor"/>
      </rPr>
      <t>the drop-down menu to select one of the following options:</t>
    </r>
  </si>
  <si>
    <r>
      <t>·</t>
    </r>
    <r>
      <rPr>
        <sz val="7"/>
        <color theme="1"/>
        <rFont val="Times New Roman"/>
        <family val="1"/>
      </rPr>
      <t xml:space="preserve">         </t>
    </r>
    <r>
      <rPr>
        <sz val="11"/>
        <color theme="1"/>
        <rFont val="Calibri"/>
        <family val="2"/>
        <scheme val="minor"/>
      </rPr>
      <t>“Y” if jurisdiction approved the project application pursuant to the streamlined ministerial approval process (SB 35 Streamlining).</t>
    </r>
  </si>
  <si>
    <r>
      <t>·</t>
    </r>
    <r>
      <rPr>
        <sz val="7"/>
        <color theme="1"/>
        <rFont val="Times New Roman"/>
        <family val="1"/>
      </rPr>
      <t xml:space="preserve">         </t>
    </r>
    <r>
      <rPr>
        <sz val="11"/>
        <color theme="1"/>
        <rFont val="Calibri"/>
        <family val="2"/>
        <scheme val="minor"/>
      </rPr>
      <t>“N” for all other situations.</t>
    </r>
  </si>
  <si>
    <r>
      <t>15. Are these infill units?</t>
    </r>
    <r>
      <rPr>
        <sz val="11"/>
        <color theme="1"/>
        <rFont val="Calibri"/>
        <family val="2"/>
        <scheme val="minor"/>
      </rPr>
      <t xml:space="preserve"> To gain a greater understanding of the level of infill housing activity in the state, HCD asks that you clarify if the housing units reported are infill by selecting “Yes” or “No.” Although completion of this field is optional, your input would be greatly appreciated. See Definitions section for “infill housing units” definition.</t>
    </r>
  </si>
  <si>
    <t>Fields 16 through 18: Please note, if any units are reported as very-low, low, or moderate income in fields 4, 7 or 10 then information in fields 16, 17 and/or 18 must be completed to demonstrate affordability. In the absence of justification that the unit is affordable to a very- low, low, and moderate income household, the unit must be counted as above-moderate income.</t>
  </si>
  <si>
    <t>Fields 16 and 17 Housing with Financial Assistance and/or Deed Restrictions</t>
  </si>
  <si>
    <t xml:space="preserve">For all housing units developed or approved with public financial assistance and/or have recorded affordability deed restriction or covenants, identify funding sources and/or mechanisms that enable units to be affordable.  </t>
  </si>
  <si>
    <r>
      <t>16. Assistance Programs Used for Each Development:</t>
    </r>
    <r>
      <rPr>
        <sz val="11"/>
        <color theme="1"/>
        <rFont val="Calibri"/>
        <family val="2"/>
        <scheme val="minor"/>
      </rPr>
      <t xml:space="preserve">  Enter information here if units received financial assistance from the city or county and/or other subsidy sources, have affordability restrictions or covenants, and/or recapture of public funds upon resale.</t>
    </r>
  </si>
  <si>
    <t>Use the drop-down menu to select the acronym of the applicable funding program(s), as listed below. To select more than one funding source click once then select the cell again and click another source.</t>
  </si>
  <si>
    <r>
      <t>·</t>
    </r>
    <r>
      <rPr>
        <sz val="7"/>
        <color theme="1"/>
        <rFont val="Times New Roman"/>
        <family val="1"/>
      </rPr>
      <t xml:space="preserve">         </t>
    </r>
    <r>
      <rPr>
        <sz val="11"/>
        <color theme="1"/>
        <rFont val="Calibri"/>
        <family val="2"/>
        <scheme val="minor"/>
      </rPr>
      <t>Acq/Rehab: CalHFA Acquisition/Rehab Loan Program</t>
    </r>
  </si>
  <si>
    <r>
      <t>·</t>
    </r>
    <r>
      <rPr>
        <sz val="7"/>
        <color theme="1"/>
        <rFont val="Times New Roman"/>
        <family val="1"/>
      </rPr>
      <t xml:space="preserve">         </t>
    </r>
    <r>
      <rPr>
        <sz val="11"/>
        <color theme="1"/>
        <rFont val="Calibri"/>
        <family val="2"/>
        <scheme val="minor"/>
      </rPr>
      <t>AHP: Affordable Housing Program - Fed Home Loan</t>
    </r>
  </si>
  <si>
    <r>
      <t>·</t>
    </r>
    <r>
      <rPr>
        <sz val="7"/>
        <color theme="1"/>
        <rFont val="Times New Roman"/>
        <family val="1"/>
      </rPr>
      <t xml:space="preserve">         </t>
    </r>
    <r>
      <rPr>
        <sz val="11"/>
        <color theme="1"/>
        <rFont val="Calibri"/>
        <family val="2"/>
        <scheme val="minor"/>
      </rPr>
      <t>AHSC: Affordable Housing and Sustainable Communities</t>
    </r>
  </si>
  <si>
    <r>
      <t>·</t>
    </r>
    <r>
      <rPr>
        <sz val="7"/>
        <color theme="1"/>
        <rFont val="Times New Roman"/>
        <family val="1"/>
      </rPr>
      <t xml:space="preserve">         </t>
    </r>
    <r>
      <rPr>
        <sz val="11"/>
        <color theme="1"/>
        <rFont val="Calibri"/>
        <family val="2"/>
        <scheme val="minor"/>
      </rPr>
      <t>CalHOME: CalHOME</t>
    </r>
  </si>
  <si>
    <r>
      <t>·</t>
    </r>
    <r>
      <rPr>
        <sz val="7"/>
        <color theme="1"/>
        <rFont val="Times New Roman"/>
        <family val="1"/>
      </rPr>
      <t xml:space="preserve">         </t>
    </r>
    <r>
      <rPr>
        <sz val="11"/>
        <color theme="1"/>
        <rFont val="Calibri"/>
        <family val="2"/>
        <scheme val="minor"/>
      </rPr>
      <t>CDBG: Community Development Block Grant</t>
    </r>
  </si>
  <si>
    <r>
      <t>·</t>
    </r>
    <r>
      <rPr>
        <sz val="7"/>
        <color theme="1"/>
        <rFont val="Times New Roman"/>
        <family val="1"/>
      </rPr>
      <t xml:space="preserve">         </t>
    </r>
    <r>
      <rPr>
        <sz val="11"/>
        <color theme="1"/>
        <rFont val="Calibri"/>
        <family val="2"/>
        <scheme val="minor"/>
      </rPr>
      <t>CDLAC: CDLAC Bonds (CA Debt Limit Allocation Committee)</t>
    </r>
  </si>
  <si>
    <r>
      <t>·</t>
    </r>
    <r>
      <rPr>
        <sz val="7"/>
        <color theme="1"/>
        <rFont val="Times New Roman"/>
        <family val="1"/>
      </rPr>
      <t xml:space="preserve">         </t>
    </r>
    <r>
      <rPr>
        <sz val="11"/>
        <color theme="1"/>
        <rFont val="Calibri"/>
        <family val="2"/>
        <scheme val="minor"/>
      </rPr>
      <t>CESH: CA Emergency Solutions &amp; Housing</t>
    </r>
  </si>
  <si>
    <r>
      <t>·</t>
    </r>
    <r>
      <rPr>
        <sz val="7"/>
        <color theme="1"/>
        <rFont val="Times New Roman"/>
        <family val="1"/>
      </rPr>
      <t xml:space="preserve">         </t>
    </r>
    <r>
      <rPr>
        <sz val="11"/>
        <color theme="1"/>
        <rFont val="Calibri"/>
        <family val="2"/>
        <scheme val="minor"/>
      </rPr>
      <t>ESG: Emergency Solutions Grant</t>
    </r>
  </si>
  <si>
    <r>
      <t>·</t>
    </r>
    <r>
      <rPr>
        <sz val="7"/>
        <color theme="1"/>
        <rFont val="Times New Roman"/>
        <family val="1"/>
      </rPr>
      <t xml:space="preserve">         </t>
    </r>
    <r>
      <rPr>
        <sz val="11"/>
        <color theme="1"/>
        <rFont val="Calibri"/>
        <family val="2"/>
        <scheme val="minor"/>
      </rPr>
      <t>GSAF: Golden State Acquisition Fund</t>
    </r>
  </si>
  <si>
    <r>
      <t>·</t>
    </r>
    <r>
      <rPr>
        <sz val="7"/>
        <color theme="1"/>
        <rFont val="Times New Roman"/>
        <family val="1"/>
      </rPr>
      <t xml:space="preserve">         </t>
    </r>
    <r>
      <rPr>
        <sz val="11"/>
        <color theme="1"/>
        <rFont val="Calibri"/>
        <family val="2"/>
        <scheme val="minor"/>
      </rPr>
      <t>HEAP: Homeless Emergency Aid Program</t>
    </r>
  </si>
  <si>
    <r>
      <t>·</t>
    </r>
    <r>
      <rPr>
        <sz val="7"/>
        <color theme="1"/>
        <rFont val="Times New Roman"/>
        <family val="1"/>
      </rPr>
      <t xml:space="preserve">         </t>
    </r>
    <r>
      <rPr>
        <sz val="11"/>
        <color theme="1"/>
        <rFont val="Calibri"/>
        <family val="2"/>
        <scheme val="minor"/>
      </rPr>
      <t>HHAP: Homeless Housing, Assistance and Prevention Program</t>
    </r>
  </si>
  <si>
    <r>
      <t>·</t>
    </r>
    <r>
      <rPr>
        <sz val="7"/>
        <color theme="1"/>
        <rFont val="Times New Roman"/>
        <family val="1"/>
      </rPr>
      <t xml:space="preserve">         </t>
    </r>
    <r>
      <rPr>
        <sz val="11"/>
        <color theme="1"/>
        <rFont val="Calibri"/>
        <family val="2"/>
        <scheme val="minor"/>
      </rPr>
      <t>HKEY: Homekey</t>
    </r>
  </si>
  <si>
    <r>
      <t>·</t>
    </r>
    <r>
      <rPr>
        <sz val="7"/>
        <color theme="1"/>
        <rFont val="Times New Roman"/>
        <family val="1"/>
      </rPr>
      <t xml:space="preserve">         </t>
    </r>
    <r>
      <rPr>
        <sz val="11"/>
        <color theme="1"/>
        <rFont val="Calibri"/>
        <family val="2"/>
        <scheme val="minor"/>
      </rPr>
      <t>HOME: Housing Investment Partnership Program</t>
    </r>
  </si>
  <si>
    <r>
      <t>·</t>
    </r>
    <r>
      <rPr>
        <sz val="7"/>
        <color theme="1"/>
        <rFont val="Times New Roman"/>
        <family val="1"/>
      </rPr>
      <t xml:space="preserve">         </t>
    </r>
    <r>
      <rPr>
        <sz val="11"/>
        <color theme="1"/>
        <rFont val="Calibri"/>
        <family val="2"/>
        <scheme val="minor"/>
      </rPr>
      <t>HOPWA: Housing Opportunities for Persons with AIDS</t>
    </r>
  </si>
  <si>
    <r>
      <t>·</t>
    </r>
    <r>
      <rPr>
        <sz val="7"/>
        <color theme="1"/>
        <rFont val="Times New Roman"/>
        <family val="1"/>
      </rPr>
      <t xml:space="preserve">         </t>
    </r>
    <r>
      <rPr>
        <sz val="11"/>
        <color theme="1"/>
        <rFont val="Calibri"/>
        <family val="2"/>
        <scheme val="minor"/>
      </rPr>
      <t>IIG: Infill Infrastructure Grant </t>
    </r>
  </si>
  <si>
    <r>
      <t>·</t>
    </r>
    <r>
      <rPr>
        <sz val="7"/>
        <color theme="1"/>
        <rFont val="Times New Roman"/>
        <family val="1"/>
      </rPr>
      <t xml:space="preserve">         </t>
    </r>
    <r>
      <rPr>
        <sz val="11"/>
        <color theme="1"/>
        <rFont val="Calibri"/>
        <family val="2"/>
        <scheme val="minor"/>
      </rPr>
      <t>LHTF: Local Housing Trust Funds</t>
    </r>
  </si>
  <si>
    <r>
      <t>·</t>
    </r>
    <r>
      <rPr>
        <sz val="7"/>
        <color theme="1"/>
        <rFont val="Times New Roman"/>
        <family val="1"/>
      </rPr>
      <t xml:space="preserve">         </t>
    </r>
    <r>
      <rPr>
        <sz val="11"/>
        <color theme="1"/>
        <rFont val="Calibri"/>
        <family val="2"/>
        <scheme val="minor"/>
      </rPr>
      <t>LIHTC: CTCAC/Low Income Housing Tax Credits</t>
    </r>
  </si>
  <si>
    <r>
      <t>·</t>
    </r>
    <r>
      <rPr>
        <sz val="7"/>
        <color theme="1"/>
        <rFont val="Times New Roman"/>
        <family val="1"/>
      </rPr>
      <t xml:space="preserve">         </t>
    </r>
    <r>
      <rPr>
        <sz val="11"/>
        <color theme="1"/>
        <rFont val="Calibri"/>
        <family val="2"/>
        <scheme val="minor"/>
      </rPr>
      <t>MHP: Multifamily Housing Program - HCD</t>
    </r>
  </si>
  <si>
    <r>
      <t>·</t>
    </r>
    <r>
      <rPr>
        <sz val="7"/>
        <color theme="1"/>
        <rFont val="Times New Roman"/>
        <family val="1"/>
      </rPr>
      <t xml:space="preserve">         </t>
    </r>
    <r>
      <rPr>
        <sz val="11"/>
        <color theme="1"/>
        <rFont val="Calibri"/>
        <family val="2"/>
        <scheme val="minor"/>
      </rPr>
      <t>MHSA: Mental Health Services Act Funding</t>
    </r>
  </si>
  <si>
    <r>
      <t>·</t>
    </r>
    <r>
      <rPr>
        <sz val="7"/>
        <color theme="1"/>
        <rFont val="Times New Roman"/>
        <family val="1"/>
      </rPr>
      <t xml:space="preserve">         </t>
    </r>
    <r>
      <rPr>
        <sz val="11"/>
        <color theme="1"/>
        <rFont val="Calibri"/>
        <family val="2"/>
        <scheme val="minor"/>
      </rPr>
      <t>MPRROP: Mobilehome Park Rehab &amp; Resident Ownership Program</t>
    </r>
  </si>
  <si>
    <r>
      <t>·</t>
    </r>
    <r>
      <rPr>
        <sz val="7"/>
        <color theme="1"/>
        <rFont val="Times New Roman"/>
        <family val="1"/>
      </rPr>
      <t xml:space="preserve">         </t>
    </r>
    <r>
      <rPr>
        <sz val="11"/>
        <color theme="1"/>
        <rFont val="Calibri"/>
        <family val="2"/>
        <scheme val="minor"/>
      </rPr>
      <t>MRB: Mortgage Revenue Bonds</t>
    </r>
  </si>
  <si>
    <r>
      <t>·</t>
    </r>
    <r>
      <rPr>
        <sz val="7"/>
        <color theme="1"/>
        <rFont val="Times New Roman"/>
        <family val="1"/>
      </rPr>
      <t xml:space="preserve">         </t>
    </r>
    <r>
      <rPr>
        <sz val="11"/>
        <color theme="1"/>
        <rFont val="Calibri"/>
        <family val="2"/>
        <scheme val="minor"/>
      </rPr>
      <t>MyHOME: MyHome Down Payment Assistance</t>
    </r>
  </si>
  <si>
    <r>
      <t>·</t>
    </r>
    <r>
      <rPr>
        <sz val="7"/>
        <color theme="1"/>
        <rFont val="Times New Roman"/>
        <family val="1"/>
      </rPr>
      <t xml:space="preserve">         </t>
    </r>
    <r>
      <rPr>
        <sz val="11"/>
        <color theme="1"/>
        <rFont val="Calibri"/>
        <family val="2"/>
        <scheme val="minor"/>
      </rPr>
      <t>NHTF: National Housing Trust Fund</t>
    </r>
  </si>
  <si>
    <r>
      <t>·</t>
    </r>
    <r>
      <rPr>
        <sz val="7"/>
        <color theme="1"/>
        <rFont val="Times New Roman"/>
        <family val="1"/>
      </rPr>
      <t xml:space="preserve">         </t>
    </r>
    <r>
      <rPr>
        <sz val="11"/>
        <color theme="1"/>
        <rFont val="Calibri"/>
        <family val="2"/>
        <scheme val="minor"/>
      </rPr>
      <t>NPLH: No Place Like Home</t>
    </r>
  </si>
  <si>
    <r>
      <t>·</t>
    </r>
    <r>
      <rPr>
        <sz val="7"/>
        <color theme="1"/>
        <rFont val="Times New Roman"/>
        <family val="1"/>
      </rPr>
      <t xml:space="preserve">         </t>
    </r>
    <r>
      <rPr>
        <sz val="11"/>
        <color theme="1"/>
        <rFont val="Calibri"/>
        <family val="2"/>
        <scheme val="minor"/>
      </rPr>
      <t>PBS8: Section 8 Project-Based Rental Assistance</t>
    </r>
  </si>
  <si>
    <r>
      <t>·</t>
    </r>
    <r>
      <rPr>
        <sz val="7"/>
        <color theme="1"/>
        <rFont val="Times New Roman"/>
        <family val="1"/>
      </rPr>
      <t xml:space="preserve">         </t>
    </r>
    <r>
      <rPr>
        <sz val="11"/>
        <color theme="1"/>
        <rFont val="Calibri"/>
        <family val="2"/>
        <scheme val="minor"/>
      </rPr>
      <t>PDLP: Predevelopment Loan Program</t>
    </r>
  </si>
  <si>
    <r>
      <t>·</t>
    </r>
    <r>
      <rPr>
        <sz val="7"/>
        <color theme="1"/>
        <rFont val="Times New Roman"/>
        <family val="1"/>
      </rPr>
      <t xml:space="preserve">         </t>
    </r>
    <r>
      <rPr>
        <sz val="11"/>
        <color theme="1"/>
        <rFont val="Calibri"/>
        <family val="2"/>
        <scheme val="minor"/>
      </rPr>
      <t>RAD: Rental Assistance Demonstration Program</t>
    </r>
  </si>
  <si>
    <r>
      <t>·</t>
    </r>
    <r>
      <rPr>
        <sz val="7"/>
        <color theme="1"/>
        <rFont val="Times New Roman"/>
        <family val="1"/>
      </rPr>
      <t xml:space="preserve">         </t>
    </r>
    <r>
      <rPr>
        <sz val="11"/>
        <color theme="1"/>
        <rFont val="Calibri"/>
        <family val="2"/>
        <scheme val="minor"/>
      </rPr>
      <t>RDA: Redevelopment Agency or Successor Agency Funds</t>
    </r>
  </si>
  <si>
    <r>
      <t>·</t>
    </r>
    <r>
      <rPr>
        <sz val="7"/>
        <color theme="1"/>
        <rFont val="Times New Roman"/>
        <family val="1"/>
      </rPr>
      <t xml:space="preserve">         </t>
    </r>
    <r>
      <rPr>
        <sz val="11"/>
        <color theme="1"/>
        <rFont val="Calibri"/>
        <family val="2"/>
        <scheme val="minor"/>
      </rPr>
      <t>Sec 202: HUD Section 202 Housing for the Elderly</t>
    </r>
  </si>
  <si>
    <r>
      <t>·</t>
    </r>
    <r>
      <rPr>
        <sz val="7"/>
        <color theme="1"/>
        <rFont val="Times New Roman"/>
        <family val="1"/>
      </rPr>
      <t xml:space="preserve">         </t>
    </r>
    <r>
      <rPr>
        <sz val="11"/>
        <color theme="1"/>
        <rFont val="Calibri"/>
        <family val="2"/>
        <scheme val="minor"/>
      </rPr>
      <t>Sec 811: Section 811 Project Rental Assistance</t>
    </r>
  </si>
  <si>
    <r>
      <t>·</t>
    </r>
    <r>
      <rPr>
        <sz val="7"/>
        <color theme="1"/>
        <rFont val="Times New Roman"/>
        <family val="1"/>
      </rPr>
      <t xml:space="preserve">         </t>
    </r>
    <r>
      <rPr>
        <sz val="11"/>
        <color theme="1"/>
        <rFont val="Calibri"/>
        <family val="2"/>
        <scheme val="minor"/>
      </rPr>
      <t>SERNA: Joe Serna Jr Farmworker Housing Program</t>
    </r>
  </si>
  <si>
    <r>
      <t>·</t>
    </r>
    <r>
      <rPr>
        <sz val="7"/>
        <color theme="1"/>
        <rFont val="Times New Roman"/>
        <family val="1"/>
      </rPr>
      <t xml:space="preserve">         </t>
    </r>
    <r>
      <rPr>
        <sz val="11"/>
        <color theme="1"/>
        <rFont val="Calibri"/>
        <family val="2"/>
        <scheme val="minor"/>
      </rPr>
      <t>SHMHP: Supportive Housing MHP</t>
    </r>
  </si>
  <si>
    <r>
      <t>·</t>
    </r>
    <r>
      <rPr>
        <sz val="7"/>
        <color theme="1"/>
        <rFont val="Times New Roman"/>
        <family val="1"/>
      </rPr>
      <t xml:space="preserve">         </t>
    </r>
    <r>
      <rPr>
        <sz val="11"/>
        <color theme="1"/>
        <rFont val="Calibri"/>
        <family val="2"/>
        <scheme val="minor"/>
      </rPr>
      <t>SNHP: Special Needs Housing Program - CalHFA</t>
    </r>
  </si>
  <si>
    <r>
      <t>·</t>
    </r>
    <r>
      <rPr>
        <sz val="7"/>
        <color theme="1"/>
        <rFont val="Times New Roman"/>
        <family val="1"/>
      </rPr>
      <t xml:space="preserve">         </t>
    </r>
    <r>
      <rPr>
        <sz val="11"/>
        <color theme="1"/>
        <rFont val="Calibri"/>
        <family val="2"/>
        <scheme val="minor"/>
      </rPr>
      <t>TOD: Transit Oriented Development Program</t>
    </r>
  </si>
  <si>
    <r>
      <t>·</t>
    </r>
    <r>
      <rPr>
        <sz val="7"/>
        <color theme="1"/>
        <rFont val="Times New Roman"/>
        <family val="1"/>
      </rPr>
      <t xml:space="preserve">         </t>
    </r>
    <r>
      <rPr>
        <sz val="11"/>
        <color theme="1"/>
        <rFont val="Calibri"/>
        <family val="2"/>
        <scheme val="minor"/>
      </rPr>
      <t>USDA: USDA Rural Development Housing Programs</t>
    </r>
  </si>
  <si>
    <r>
      <t>·</t>
    </r>
    <r>
      <rPr>
        <sz val="7"/>
        <color theme="1"/>
        <rFont val="Times New Roman"/>
        <family val="1"/>
      </rPr>
      <t xml:space="preserve">         </t>
    </r>
    <r>
      <rPr>
        <sz val="11"/>
        <color theme="1"/>
        <rFont val="Calibri"/>
        <family val="2"/>
        <scheme val="minor"/>
      </rPr>
      <t>VHHP: Veterans Housing and Homeless Prevention Program</t>
    </r>
  </si>
  <si>
    <r>
      <t>·</t>
    </r>
    <r>
      <rPr>
        <sz val="7"/>
        <color theme="1"/>
        <rFont val="Times New Roman"/>
        <family val="1"/>
      </rPr>
      <t xml:space="preserve">         </t>
    </r>
    <r>
      <rPr>
        <sz val="11"/>
        <color theme="1"/>
        <rFont val="Calibri"/>
        <family val="2"/>
        <scheme val="minor"/>
      </rPr>
      <t>Other: Describe in Notes</t>
    </r>
  </si>
  <si>
    <r>
      <t>17.  Deed Restriction Type:</t>
    </r>
    <r>
      <rPr>
        <sz val="11"/>
        <color theme="1"/>
        <rFont val="Calibri"/>
        <family val="2"/>
        <scheme val="minor"/>
      </rPr>
      <t xml:space="preserve">  Enter information here if units in the project are considered affordable to very-low, low, and/or moderate income households due to a local program or policy, such as an inclusionary housing ordinance, regulatory agreement, or a density bonus. This field </t>
    </r>
    <r>
      <rPr>
        <u/>
        <sz val="11"/>
        <color theme="1"/>
        <rFont val="Calibri"/>
        <family val="2"/>
        <scheme val="minor"/>
      </rPr>
      <t>should not</t>
    </r>
    <r>
      <rPr>
        <sz val="11"/>
        <color theme="1"/>
        <rFont val="Calibri"/>
        <family val="2"/>
        <scheme val="minor"/>
      </rPr>
      <t xml:space="preserve"> be used to enter the number of deed restricted units. Identify the </t>
    </r>
    <r>
      <rPr>
        <u/>
        <sz val="11"/>
        <color theme="1"/>
        <rFont val="Calibri"/>
        <family val="2"/>
        <scheme val="minor"/>
      </rPr>
      <t>mechanism</t>
    </r>
    <r>
      <rPr>
        <sz val="11"/>
        <color theme="1"/>
        <rFont val="Calibri"/>
        <family val="2"/>
        <scheme val="minor"/>
      </rPr>
      <t xml:space="preserve"> used to restrict occupancy based on affordability to produce “deed restricted” units. Use the drop-down menu to select one of the following options</t>
    </r>
  </si>
  <si>
    <r>
      <t>·</t>
    </r>
    <r>
      <rPr>
        <sz val="7"/>
        <color theme="1"/>
        <rFont val="Times New Roman"/>
        <family val="1"/>
      </rPr>
      <t xml:space="preserve">         </t>
    </r>
    <r>
      <rPr>
        <sz val="11"/>
        <color theme="1"/>
        <rFont val="Calibri"/>
        <family val="2"/>
        <scheme val="minor"/>
      </rPr>
      <t>“INC” if the units were approved pursuant to a local inclusionary housing ordinance.</t>
    </r>
  </si>
  <si>
    <r>
      <t>·</t>
    </r>
    <r>
      <rPr>
        <sz val="7"/>
        <color theme="1"/>
        <rFont val="Times New Roman"/>
        <family val="1"/>
      </rPr>
      <t xml:space="preserve">         </t>
    </r>
    <r>
      <rPr>
        <sz val="11"/>
        <color theme="1"/>
        <rFont val="Calibri"/>
        <family val="2"/>
        <scheme val="minor"/>
      </rPr>
      <t xml:space="preserve">“DB” if the units were approved using a density bonus.  </t>
    </r>
  </si>
  <si>
    <r>
      <t>·</t>
    </r>
    <r>
      <rPr>
        <sz val="7"/>
        <color theme="1"/>
        <rFont val="Times New Roman"/>
        <family val="1"/>
      </rPr>
      <t xml:space="preserve">         </t>
    </r>
    <r>
      <rPr>
        <sz val="11"/>
        <color theme="1"/>
        <rFont val="Calibri"/>
        <family val="2"/>
        <scheme val="minor"/>
      </rPr>
      <t>“Other” for any other mechanism. Describe the source in notes section number 21.</t>
    </r>
  </si>
  <si>
    <r>
      <t>18. Housing without Financial Assistance or Deed Restrictions:</t>
    </r>
    <r>
      <rPr>
        <sz val="11"/>
        <color theme="1"/>
        <rFont val="Calibri"/>
        <family val="2"/>
        <scheme val="minor"/>
      </rPr>
      <t xml:space="preserve"> Enter information here if the units are affordable to very-low, low and moderate income households without financial assistance and/or deed restrictions. In these cases, affordability must be demonstrated by proposed sales price or rents.   </t>
    </r>
  </si>
  <si>
    <r>
      <t>·</t>
    </r>
    <r>
      <rPr>
        <sz val="7"/>
        <color theme="1"/>
        <rFont val="Times New Roman"/>
        <family val="1"/>
      </rPr>
      <t xml:space="preserve">         </t>
    </r>
    <r>
      <rPr>
        <sz val="11"/>
        <color theme="1"/>
        <rFont val="Calibri"/>
        <family val="2"/>
        <scheme val="minor"/>
      </rPr>
      <t>Sales prices and rents must meet the definition of affordable as defined in Health and Safety Code Section 50052.5 for owner-occupied units or Health and Safety Code section 50053 for renter-occupied units.</t>
    </r>
  </si>
  <si>
    <r>
      <t>·</t>
    </r>
    <r>
      <rPr>
        <sz val="7"/>
        <color theme="1"/>
        <rFont val="Times New Roman"/>
        <family val="1"/>
      </rPr>
      <t xml:space="preserve">         </t>
    </r>
    <r>
      <rPr>
        <sz val="11"/>
        <color theme="1"/>
        <rFont val="Calibri"/>
        <family val="2"/>
        <scheme val="minor"/>
      </rPr>
      <t>Describe how the newly constructed rental or ownership housing units were determined to be affordable to very- low, low, and moderate income households without either public subsidies or restrictive covenants. This may be based on various methods considering sales prices or rents relative to the income levels of households such as through a survey of comparable units in the area that show the unit would be affordable to very-low, low, or moderate income households.</t>
    </r>
  </si>
  <si>
    <r>
      <t>o</t>
    </r>
    <r>
      <rPr>
        <sz val="7"/>
        <color theme="1"/>
        <rFont val="Times New Roman"/>
        <family val="1"/>
      </rPr>
      <t xml:space="preserve">   </t>
    </r>
    <r>
      <rPr>
        <sz val="11"/>
        <color theme="1"/>
        <rFont val="Calibri"/>
        <family val="2"/>
        <scheme val="minor"/>
      </rPr>
      <t>The jurisdiction can consider comparable rental prices or new sales prices (actual or anticipated). The jurisdiction should consider costs for renters (i.e., 30% of household income for rent and utilities) or owners (e.g., 30% of household income for principal, interest, taxes, insurance and utilities, pursuant to Title 25 CCR Section 6920)</t>
    </r>
  </si>
  <si>
    <r>
      <t>·</t>
    </r>
    <r>
      <rPr>
        <sz val="7"/>
        <color theme="1"/>
        <rFont val="Times New Roman"/>
        <family val="1"/>
      </rPr>
      <t xml:space="preserve">         </t>
    </r>
    <r>
      <rPr>
        <sz val="11"/>
        <color theme="1"/>
        <rFont val="Calibri"/>
        <family val="2"/>
        <scheme val="minor"/>
      </rPr>
      <t>In the absence of justification that the unit is affordable to a very- low, low, and moderate income household, the unit must be counted as above-moderate income.</t>
    </r>
  </si>
  <si>
    <r>
      <t xml:space="preserve">19. Term of Affordability or Deed Restriction: </t>
    </r>
    <r>
      <rPr>
        <sz val="11"/>
        <color theme="1"/>
        <rFont val="Calibri"/>
        <family val="2"/>
        <scheme val="minor"/>
      </rPr>
      <t>If units have committed financial assistance and/or are deed restricted, enter the duration of the affordability or deed restriction. If units are affordable in perpetuity, enter 1,000. If multiple funding sources or deed restrictions on the development have different terms of affordability, please enter the longest term of affordability. Although completion of this field is optional, your input would be greatly appreciated.</t>
    </r>
    <r>
      <rPr>
        <b/>
        <sz val="11"/>
        <color theme="1"/>
        <rFont val="Calibri"/>
        <family val="2"/>
        <scheme val="minor"/>
      </rPr>
      <t xml:space="preserve">  </t>
    </r>
  </si>
  <si>
    <r>
      <t>20. Demolished/Destroyed Units</t>
    </r>
    <r>
      <rPr>
        <sz val="11"/>
        <color theme="1"/>
        <rFont val="Calibri"/>
        <family val="2"/>
        <scheme val="minor"/>
      </rPr>
      <t xml:space="preserve">: This section is to report if the project and associated APN, has a permit, entitlement or certificate of occupancy in the reporting year, and the APN previously had demolished or destroyed units.  </t>
    </r>
  </si>
  <si>
    <r>
      <t>·</t>
    </r>
    <r>
      <rPr>
        <sz val="7"/>
        <color theme="1"/>
        <rFont val="Times New Roman"/>
        <family val="1"/>
      </rPr>
      <t xml:space="preserve">         </t>
    </r>
    <r>
      <rPr>
        <sz val="11"/>
        <color theme="1"/>
        <rFont val="Calibri"/>
        <family val="2"/>
        <scheme val="minor"/>
      </rPr>
      <t>Enter the “Number of Demolished or Destroyed Units” in the reporting calendar year.</t>
    </r>
  </si>
  <si>
    <r>
      <t>·</t>
    </r>
    <r>
      <rPr>
        <sz val="7"/>
        <color theme="1"/>
        <rFont val="Times New Roman"/>
        <family val="1"/>
      </rPr>
      <t xml:space="preserve">         </t>
    </r>
    <r>
      <rPr>
        <sz val="11"/>
        <color theme="1"/>
        <rFont val="Calibri"/>
        <family val="2"/>
        <scheme val="minor"/>
      </rPr>
      <t>From the drop down menu select “demolished” if the units were torn down. Select “Destroyed” if the units were lost due to fire or other natural disaster.</t>
    </r>
  </si>
  <si>
    <r>
      <t>·</t>
    </r>
    <r>
      <rPr>
        <sz val="7"/>
        <color theme="1"/>
        <rFont val="Times New Roman"/>
        <family val="1"/>
      </rPr>
      <t xml:space="preserve">         </t>
    </r>
    <r>
      <rPr>
        <sz val="11"/>
        <color theme="1"/>
        <rFont val="Calibri"/>
        <family val="2"/>
        <scheme val="minor"/>
      </rPr>
      <t>From the drop down menu “Demolished/Destroyed Units Owner or Renter” select “R” for renter or “O” for owner.</t>
    </r>
  </si>
  <si>
    <r>
      <t xml:space="preserve">21. Notes: </t>
    </r>
    <r>
      <rPr>
        <sz val="11"/>
        <color theme="1"/>
        <rFont val="Calibri"/>
        <family val="2"/>
        <scheme val="minor"/>
      </rPr>
      <t>Use this field to enter any applicable notes about the project or development.</t>
    </r>
  </si>
  <si>
    <t>TABLE B
Regional Housing Needs Allocation Progress – Permitted Units Issued By Affordability</t>
  </si>
  <si>
    <t xml:space="preserve">Table B is a summary of prior permitting activity in the current planning cycle, including permitting activity for the calendar year being reported. To assist jurisdictions in completing this form, HCD has pre-filled permit data as reported to HCD on prior APRs. Past unit information will auto-populate when the jurisdiction’s name in the general information section of the “Start Here” tab is entered. Current year permitted units will auto-populate from data reported in table A2. If permit activity for current year is inaccurate, jurisdictions should make adjustments on field number 7, Affordability by Household Income – Building Permits in table A2. </t>
  </si>
  <si>
    <t xml:space="preserve">Please contact HCD at APR@hcd.ca.gov if data from previous years does not populate or if different than the information supplied in Table B. Any changes made by localities to previous years’ data in Table B will not update prior APR records maintained by HCD. </t>
  </si>
  <si>
    <t xml:space="preserve">Table B reports the number of units for which permits were issued to demonstrate progress in meeting the jurisdiction’s share of regional housing need for the planning period. </t>
  </si>
  <si>
    <r>
      <t>1. Regional Housing Needs Allocation by Income Level:</t>
    </r>
    <r>
      <rPr>
        <sz val="11"/>
        <color theme="1"/>
        <rFont val="Calibri"/>
        <family val="2"/>
        <scheme val="minor"/>
      </rPr>
      <t xml:space="preserve"> Lists the jurisdiction’s assigned RHNA for the planning cycle by income group. This field will be auto-populated once the jurisdiction’s name is entered in the “Start Here” tab.</t>
    </r>
  </si>
  <si>
    <r>
      <t>2. Year:</t>
    </r>
    <r>
      <rPr>
        <sz val="11"/>
        <color theme="1"/>
        <rFont val="Calibri"/>
        <family val="2"/>
        <scheme val="minor"/>
      </rPr>
      <t xml:space="preserve"> Lists the building </t>
    </r>
    <r>
      <rPr>
        <u/>
        <sz val="11"/>
        <color theme="1"/>
        <rFont val="Calibri"/>
        <family val="2"/>
        <scheme val="minor"/>
      </rPr>
      <t>permit data</t>
    </r>
    <r>
      <rPr>
        <sz val="11"/>
        <color theme="1"/>
        <rFont val="Calibri"/>
        <family val="2"/>
        <scheme val="minor"/>
      </rPr>
      <t xml:space="preserve"> for each year of the RHNA planning cycle beginning in the first year and ending with the data from the current reporting year which can be found in Table A2.</t>
    </r>
  </si>
  <si>
    <r>
      <t>3. Total Units to Date (all years):</t>
    </r>
    <r>
      <rPr>
        <sz val="11"/>
        <color theme="1"/>
        <rFont val="Calibri"/>
        <family val="2"/>
        <scheme val="minor"/>
      </rPr>
      <t xml:space="preserve"> Totals the number of units permitted in each income category.</t>
    </r>
  </si>
  <si>
    <r>
      <t>4. Total Remaining RHNA by Income Level:</t>
    </r>
    <r>
      <rPr>
        <sz val="11"/>
        <color theme="1"/>
        <rFont val="Calibri"/>
        <family val="2"/>
        <scheme val="minor"/>
      </rPr>
      <t xml:space="preserve"> This field uses the information from the “Total Units to Date” category and deducts the units by income category from the jurisdiction’s assigned RHNA number. Note: The total units remaining to meet the RHNA allocation is in the bottom right hand corner.</t>
    </r>
  </si>
  <si>
    <r>
      <t>TABLE</t>
    </r>
    <r>
      <rPr>
        <b/>
        <sz val="14"/>
        <color rgb="FF2E74B5"/>
        <rFont val="Calibri Light"/>
        <family val="2"/>
      </rPr>
      <t xml:space="preserve"> </t>
    </r>
    <r>
      <rPr>
        <b/>
        <sz val="14"/>
        <rFont val="Calibri"/>
        <family val="2"/>
      </rPr>
      <t>C
Sites Identified or Rezoned to Accommodate Shortfall Housing Need</t>
    </r>
  </si>
  <si>
    <t xml:space="preserve">Please note: This table should only be filled out when a city or county identified an Unaccommodated Need of sites from the previous planning period Government Code section 65584.09, has Shortfall of Sites as identified in the housing element Government Code section 65583, subdivision (c)(1); or is identifying additional sites required by No Net Loss law pursuant to Government Code section 65863. The data in this inventory serves as an addendum to the housing element sites inventory. This table should not include rezoning for a specific project. </t>
  </si>
  <si>
    <r>
      <t>1. Project Identifier:</t>
    </r>
    <r>
      <rPr>
        <sz val="11"/>
        <color theme="1"/>
        <rFont val="Calibri"/>
        <family val="2"/>
        <scheme val="minor"/>
      </rPr>
      <t xml:space="preserve"> Include the Assessor Parcel Number (APN) and street address. The project name and local jurisdiction tracking ID are optional.</t>
    </r>
  </si>
  <si>
    <r>
      <t xml:space="preserve">2. Date of Rezone: </t>
    </r>
    <r>
      <rPr>
        <sz val="11"/>
        <color theme="1"/>
        <rFont val="Calibri"/>
        <family val="2"/>
        <scheme val="minor"/>
      </rPr>
      <t>If rezone was required, identify the date the rezone occurred. Enter date as month/day/year (e.g., 6/1/2018).</t>
    </r>
  </si>
  <si>
    <r>
      <t xml:space="preserve">3. RHNA Shortfall by Household Income Category: </t>
    </r>
    <r>
      <rPr>
        <sz val="11"/>
        <color theme="1"/>
        <rFont val="Calibri"/>
        <family val="2"/>
        <scheme val="minor"/>
      </rPr>
      <t xml:space="preserve">For each development or site, list the number of units that are affordable to the following income levels (refer to Definitions section for more detail):  </t>
    </r>
  </si>
  <si>
    <r>
      <t>Note: rezoning is not required to accommodate moderate or above moderate RHNA shortfall.</t>
    </r>
    <r>
      <rPr>
        <b/>
        <i/>
        <sz val="11"/>
        <color theme="1"/>
        <rFont val="Calibri"/>
        <family val="2"/>
        <scheme val="minor"/>
      </rPr>
      <t xml:space="preserve"> </t>
    </r>
  </si>
  <si>
    <r>
      <t xml:space="preserve">4. Type of Shortfall: </t>
    </r>
    <r>
      <rPr>
        <sz val="11"/>
        <color theme="1"/>
        <rFont val="Calibri"/>
        <family val="2"/>
        <scheme val="minor"/>
      </rPr>
      <t>From the dropdown list, select one of the following for each project:</t>
    </r>
  </si>
  <si>
    <r>
      <t>·</t>
    </r>
    <r>
      <rPr>
        <sz val="7"/>
        <color theme="1"/>
        <rFont val="Times New Roman"/>
        <family val="1"/>
      </rPr>
      <t xml:space="preserve">         </t>
    </r>
    <r>
      <rPr>
        <b/>
        <sz val="11"/>
        <color theme="1"/>
        <rFont val="Calibri"/>
        <family val="2"/>
        <scheme val="minor"/>
      </rPr>
      <t>No Net Loss</t>
    </r>
    <r>
      <rPr>
        <sz val="11"/>
        <color theme="1"/>
        <rFont val="Calibri"/>
        <family val="2"/>
        <scheme val="minor"/>
      </rPr>
      <t xml:space="preserve"> (Government Code section 65863): When a jurisdiction permits or causes its housing element sites inventory site capacity to be insufficient to meet its remaining unmet RHNA for lower and moderate-income households. In general, a jurisdiction must demonstrate sufficient capacity on existing sites or make available adequate sites within 180 days of there being insufficient sites to meet the remaining RHNA.</t>
    </r>
  </si>
  <si>
    <r>
      <t>·</t>
    </r>
    <r>
      <rPr>
        <sz val="7"/>
        <color theme="1"/>
        <rFont val="Times New Roman"/>
        <family val="1"/>
      </rPr>
      <t xml:space="preserve">         </t>
    </r>
    <r>
      <rPr>
        <b/>
        <sz val="11"/>
        <color theme="1"/>
        <rFont val="Calibri"/>
        <family val="2"/>
        <scheme val="minor"/>
      </rPr>
      <t>Unaccommodated Need</t>
    </r>
    <r>
      <rPr>
        <sz val="11"/>
        <color theme="1"/>
        <rFont val="Calibri"/>
        <family val="2"/>
        <scheme val="minor"/>
      </rPr>
      <t xml:space="preserve"> (Government Code section 65584.09): When a jurisdiction failed to identify or make adequate sites available in the prior planning period to accommodate its RHNA by income category. Note: When this condition occurred, the housing element in the current planning period in most cases will have a program to make available adequate sites to address the unmet RHNA by income category in the first year of the planning period.</t>
    </r>
  </si>
  <si>
    <r>
      <t>·</t>
    </r>
    <r>
      <rPr>
        <sz val="7"/>
        <color theme="1"/>
        <rFont val="Times New Roman"/>
        <family val="1"/>
      </rPr>
      <t xml:space="preserve">         </t>
    </r>
    <r>
      <rPr>
        <b/>
        <sz val="11"/>
        <color theme="1"/>
        <rFont val="Calibri"/>
        <family val="2"/>
        <scheme val="minor"/>
      </rPr>
      <t xml:space="preserve">Shortfall of Sites </t>
    </r>
    <r>
      <rPr>
        <sz val="11"/>
        <color theme="1"/>
        <rFont val="Calibri"/>
        <family val="2"/>
        <scheme val="minor"/>
      </rPr>
      <t>(Government Code section 65583, subdivision (c)(1)): When a jurisdiction does not identify adequate sites to accommodate its RHNA by income category in the current planning period. Note: When this condition occurred, the housing element for the current planning period must have included a program to make available adequate sites to address the unmet RHNA by income category. For jurisdictions on an eight year planning period, the rezones must be complete within the first three years of the planning period.</t>
    </r>
  </si>
  <si>
    <r>
      <t xml:space="preserve">5. Parcel Size (Acres): </t>
    </r>
    <r>
      <rPr>
        <sz val="11"/>
        <color theme="1"/>
        <rFont val="Calibri"/>
        <family val="2"/>
        <scheme val="minor"/>
      </rPr>
      <t>Enter the size of the parcel in acres.</t>
    </r>
  </si>
  <si>
    <r>
      <t xml:space="preserve">6. General Plan Designation: </t>
    </r>
    <r>
      <rPr>
        <sz val="11"/>
        <color theme="1"/>
        <rFont val="Calibri"/>
        <family val="2"/>
        <scheme val="minor"/>
      </rPr>
      <t>Enter the new General Plan Land Use designation. If no change was made, enter the current designation.</t>
    </r>
  </si>
  <si>
    <r>
      <t xml:space="preserve">7. Zoning: </t>
    </r>
    <r>
      <rPr>
        <sz val="11"/>
        <color theme="1"/>
        <rFont val="Calibri"/>
        <family val="2"/>
        <scheme val="minor"/>
      </rPr>
      <t>Enter the new zoning designation for the parcel. If no change was made, enter the current zoning designation.</t>
    </r>
  </si>
  <si>
    <r>
      <t xml:space="preserve">8. Density Allowed: </t>
    </r>
    <r>
      <rPr>
        <sz val="11"/>
        <color theme="1"/>
        <rFont val="Calibri"/>
        <family val="2"/>
        <scheme val="minor"/>
      </rPr>
      <t>Enter the minimum and maximum density allowed on each parcel. This is the density allowed after any zoning amendments are made. If no maximum density enter N/A.</t>
    </r>
  </si>
  <si>
    <r>
      <t xml:space="preserve">9. Realistic Capacity: </t>
    </r>
    <r>
      <rPr>
        <sz val="11"/>
        <color theme="1"/>
        <rFont val="Calibri"/>
        <family val="2"/>
        <scheme val="minor"/>
      </rPr>
      <t>Enter the estimated realistic unit capacity for each parcel. Refer to Definitions for more information about “Realistic Capacity.”</t>
    </r>
  </si>
  <si>
    <r>
      <t xml:space="preserve">10. Vacant/Non-vacant: </t>
    </r>
    <r>
      <rPr>
        <sz val="8"/>
        <color theme="1"/>
        <rFont val="Calibri"/>
        <family val="2"/>
        <scheme val="minor"/>
      </rPr>
      <t> </t>
    </r>
    <r>
      <rPr>
        <sz val="11"/>
        <color theme="1"/>
        <rFont val="Calibri"/>
        <family val="2"/>
        <scheme val="minor"/>
      </rPr>
      <t>From the drop-down list, select if the parcel is vacant or non-vacant. If the parcel is non-vacant, then enter the description of existing uses in Field 11.</t>
    </r>
  </si>
  <si>
    <r>
      <t xml:space="preserve">11. Description of Existing Uses: </t>
    </r>
    <r>
      <rPr>
        <sz val="11"/>
        <color theme="1"/>
        <rFont val="Calibri"/>
        <family val="2"/>
        <scheme val="minor"/>
      </rPr>
      <t>Include a description of existing uses. Description must be specific (i.e. SFR, MF, surplus school site, operating business, vacant commercial building, parking lot). Classifications of uses (i.e. “commercial”, “retail”, “office”, or “residential”) are not sufficient.</t>
    </r>
  </si>
  <si>
    <t>TABLE D 
 Program Implementation Status pursuant to Government Code section 65583</t>
  </si>
  <si>
    <r>
      <t xml:space="preserve">Report the status/progress of housing element program and policy implementation for </t>
    </r>
    <r>
      <rPr>
        <b/>
        <sz val="11"/>
        <color theme="1"/>
        <rFont val="Calibri"/>
        <family val="2"/>
        <scheme val="minor"/>
      </rPr>
      <t>all</t>
    </r>
    <r>
      <rPr>
        <sz val="11"/>
        <color theme="1"/>
        <rFont val="Calibri"/>
        <family val="2"/>
        <scheme val="minor"/>
      </rPr>
      <t xml:space="preserve"> programs described in the housing element:</t>
    </r>
  </si>
  <si>
    <r>
      <t>1.</t>
    </r>
    <r>
      <rPr>
        <b/>
        <sz val="7"/>
        <color theme="1"/>
        <rFont val="Times New Roman"/>
        <family val="1"/>
      </rPr>
      <t xml:space="preserve">       </t>
    </r>
    <r>
      <rPr>
        <b/>
        <sz val="11"/>
        <color theme="1"/>
        <rFont val="Calibri"/>
        <family val="2"/>
        <scheme val="minor"/>
      </rPr>
      <t>Name of Program:</t>
    </r>
    <r>
      <rPr>
        <sz val="11"/>
        <color theme="1"/>
        <rFont val="Calibri"/>
        <family val="2"/>
        <scheme val="minor"/>
      </rPr>
      <t xml:space="preserve"> List the name of the program as described in the element.</t>
    </r>
  </si>
  <si>
    <r>
      <t>2.</t>
    </r>
    <r>
      <rPr>
        <b/>
        <sz val="7"/>
        <color theme="1"/>
        <rFont val="Times New Roman"/>
        <family val="1"/>
      </rPr>
      <t xml:space="preserve">       </t>
    </r>
    <r>
      <rPr>
        <b/>
        <sz val="11"/>
        <color theme="1"/>
        <rFont val="Calibri"/>
        <family val="2"/>
        <scheme val="minor"/>
      </rPr>
      <t>Objective</t>
    </r>
    <r>
      <rPr>
        <sz val="11"/>
        <color theme="1"/>
        <rFont val="Calibri"/>
        <family val="2"/>
        <scheme val="minor"/>
      </rPr>
      <t>: List the program objective (for example, “Update the accessory dwelling unit ordinance”).</t>
    </r>
  </si>
  <si>
    <r>
      <t>3.</t>
    </r>
    <r>
      <rPr>
        <b/>
        <sz val="7"/>
        <color theme="1"/>
        <rFont val="Times New Roman"/>
        <family val="1"/>
      </rPr>
      <t xml:space="preserve">       </t>
    </r>
    <r>
      <rPr>
        <b/>
        <sz val="11"/>
        <color theme="1"/>
        <rFont val="Calibri"/>
        <family val="2"/>
        <scheme val="minor"/>
      </rPr>
      <t>Timeframe in Housing Element</t>
    </r>
    <r>
      <rPr>
        <sz val="11"/>
        <color theme="1"/>
        <rFont val="Calibri"/>
        <family val="2"/>
        <scheme val="minor"/>
      </rPr>
      <t>: Enter the date the objective is scheduled to be accomplished.</t>
    </r>
  </si>
  <si>
    <r>
      <t>4.</t>
    </r>
    <r>
      <rPr>
        <b/>
        <sz val="7"/>
        <color theme="1"/>
        <rFont val="Times New Roman"/>
        <family val="1"/>
      </rPr>
      <t xml:space="preserve">       </t>
    </r>
    <r>
      <rPr>
        <b/>
        <sz val="11"/>
        <color theme="1"/>
        <rFont val="Calibri"/>
        <family val="2"/>
        <scheme val="minor"/>
      </rPr>
      <t>Status of Program Implementation</t>
    </r>
    <r>
      <rPr>
        <sz val="11"/>
        <color theme="1"/>
        <rFont val="Calibri"/>
        <family val="2"/>
        <scheme val="minor"/>
      </rPr>
      <t>: List the action or status of program implementation.</t>
    </r>
  </si>
  <si>
    <t>For your information, the following list includes the statutory requirements for housing element programs:</t>
  </si>
  <si>
    <r>
      <t>·</t>
    </r>
    <r>
      <rPr>
        <sz val="7"/>
        <color theme="1"/>
        <rFont val="Times New Roman"/>
        <family val="1"/>
      </rPr>
      <t xml:space="preserve">         </t>
    </r>
    <r>
      <rPr>
        <sz val="11"/>
        <color theme="1"/>
        <rFont val="Calibri"/>
        <family val="2"/>
        <scheme val="minor"/>
      </rPr>
      <t xml:space="preserve">Adequate sites (Gov. Code, § 65583, subd. (c)(1)). </t>
    </r>
    <r>
      <rPr>
        <i/>
        <sz val="11"/>
        <color theme="1"/>
        <rFont val="Calibri"/>
        <family val="2"/>
        <scheme val="minor"/>
      </rPr>
      <t>Please note: Where a jurisdiction has included a rezone program pursuant to Government Code section 65583.2, subdivision (h) to address a shortfall of capacity to accommodate its RHNA, Table C must include specific information demonstrating progress in implementation including total acres, brief description of sites, date of rezone, and compliance with by-right approval and density requirements.</t>
    </r>
  </si>
  <si>
    <r>
      <t>·</t>
    </r>
    <r>
      <rPr>
        <sz val="7"/>
        <color theme="1"/>
        <rFont val="Times New Roman"/>
        <family val="1"/>
      </rPr>
      <t xml:space="preserve">         </t>
    </r>
    <r>
      <rPr>
        <sz val="11"/>
        <color theme="1"/>
        <rFont val="Calibri"/>
        <family val="2"/>
        <scheme val="minor"/>
      </rPr>
      <t>Assist in the development of low- and moderate-income housing (Gov. Code, § 65583, subd. (c)(2)).</t>
    </r>
  </si>
  <si>
    <r>
      <t>·</t>
    </r>
    <r>
      <rPr>
        <sz val="7"/>
        <color theme="1"/>
        <rFont val="Times New Roman"/>
        <family val="1"/>
      </rPr>
      <t xml:space="preserve">         </t>
    </r>
    <r>
      <rPr>
        <sz val="11"/>
        <color theme="1"/>
        <rFont val="Calibri"/>
        <family val="2"/>
        <scheme val="minor"/>
      </rPr>
      <t xml:space="preserve">Remove or mitigate constraints (Gov. Code, § 65583, subd. (c)(3)). </t>
    </r>
  </si>
  <si>
    <r>
      <t>·</t>
    </r>
    <r>
      <rPr>
        <sz val="7"/>
        <color theme="1"/>
        <rFont val="Times New Roman"/>
        <family val="1"/>
      </rPr>
      <t xml:space="preserve">         </t>
    </r>
    <r>
      <rPr>
        <sz val="11"/>
        <color theme="1"/>
        <rFont val="Calibri"/>
        <family val="2"/>
        <scheme val="minor"/>
      </rPr>
      <t>Conserve and improve existing affordable housing (Gov. Code, § 65583, subd. (c)(4)).</t>
    </r>
  </si>
  <si>
    <t>Promote and affirmatively further fair housing opportunities (Gov. Code, § 65583, subd. (c)(5)).</t>
  </si>
  <si>
    <r>
      <t>·</t>
    </r>
    <r>
      <rPr>
        <sz val="7"/>
        <color theme="1"/>
        <rFont val="Times New Roman"/>
        <family val="1"/>
      </rPr>
      <t xml:space="preserve">         </t>
    </r>
    <r>
      <rPr>
        <sz val="11"/>
        <color theme="1"/>
        <rFont val="Calibri"/>
        <family val="2"/>
        <scheme val="minor"/>
      </rPr>
      <t>Preserve units at-risk of conversion from low-income use (Gov. Code, § 65583, subd. (c)(6).</t>
    </r>
  </si>
  <si>
    <t>Please note: Jurisdictions may add additional rows in Table D to include all Housing Element programs, or to provide clarification or information relevant to demonstrating progress towards meeting RHNA objectives.</t>
  </si>
  <si>
    <t>TABLE E
Commercial Development Bonus Approved pursuant to Government Code section 65915.7</t>
  </si>
  <si>
    <t>Government Code section 65915.7 states: </t>
  </si>
  <si>
    <r>
      <t>“(a) When an applicant for approval of a commercial development has entered into an agreement for partnered housing described in subdivision (c) to contribute affordable housing through a joint project or two separate projects encompassing affordable housing, the city, county, or city and county shall grant to the commercial developer a development bonus as prescribed in subdivision (b). Housing shall be constructed on the site of the commercial development or on a site that…”</t>
    </r>
    <r>
      <rPr>
        <sz val="11"/>
        <color theme="1"/>
        <rFont val="Calibri"/>
        <family val="2"/>
        <scheme val="minor"/>
      </rPr>
      <t xml:space="preserve"> meets several criteria.</t>
    </r>
  </si>
  <si>
    <t>If the jurisdiction has approved any commercial development bonuses during the reporting year, enter the following information:</t>
  </si>
  <si>
    <r>
      <t>1. Project Identifier:</t>
    </r>
    <r>
      <rPr>
        <sz val="11"/>
        <color theme="1"/>
        <rFont val="Calibri"/>
        <family val="2"/>
        <scheme val="minor"/>
      </rPr>
      <t xml:space="preserve">  Include the parcel’s APN number and street address. The project name and local jurisdiction tracking ID are optional.</t>
    </r>
  </si>
  <si>
    <r>
      <t xml:space="preserve">2. Units Constructed as Part of the Agreement: </t>
    </r>
    <r>
      <rPr>
        <sz val="11"/>
        <color theme="1"/>
        <rFont val="Calibri"/>
        <family val="2"/>
        <scheme val="minor"/>
      </rPr>
      <t xml:space="preserve">For each development, list the number of units that are affordable to the following income levels (refer to definitions for more detail):  </t>
    </r>
  </si>
  <si>
    <r>
      <t xml:space="preserve">3. Description of Commercial Development Bonus: </t>
    </r>
    <r>
      <rPr>
        <sz val="8"/>
        <color theme="1"/>
        <rFont val="Calibri"/>
        <family val="2"/>
        <scheme val="minor"/>
      </rPr>
      <t> </t>
    </r>
    <r>
      <rPr>
        <sz val="11"/>
        <color theme="1"/>
        <rFont val="Calibri"/>
        <family val="2"/>
        <scheme val="minor"/>
      </rPr>
      <t>Include a description of the commercial development bonus approved by the jurisdiction.</t>
    </r>
  </si>
  <si>
    <r>
      <t xml:space="preserve">4. Commercial Development Bonus Date Approved: </t>
    </r>
    <r>
      <rPr>
        <sz val="11"/>
        <color theme="1"/>
        <rFont val="Calibri"/>
        <family val="2"/>
        <scheme val="minor"/>
      </rPr>
      <t>Enter the date that the jurisdiction approved the commercial development bonus. Enter date as month/day/year (e.g., 6/1/2018).</t>
    </r>
  </si>
  <si>
    <t>TABLE F
Units Rehabilitated, Preserved and Acquired for Alternative Adequate Sites pursuant to Government Code section 65583.1, subdivision (c)</t>
  </si>
  <si>
    <r>
      <t xml:space="preserve">Please note this table is optional: </t>
    </r>
    <r>
      <rPr>
        <i/>
        <sz val="11"/>
        <color theme="1"/>
        <rFont val="Calibri"/>
        <family val="2"/>
        <scheme val="minor"/>
      </rPr>
      <t>The jurisdiction can use this table to report units that have been substantially rehabilitated, converted from non-affordable to affordable by acquisition, and preserved, including mobilehome park preservation, consistent with the standards set forth in Government Code section 65583.1, subdivision (c). Please note, motel, hotel, hostel rooms or other structures that are converted from non-residential to residential units pursuant to Government Code section 65583.1(c)(1)(D) are considered net-new housing units and must be reported in Table A2 and not reported in Table F.</t>
    </r>
  </si>
  <si>
    <r>
      <t>Units that Do Not Count Toward RHNA</t>
    </r>
    <r>
      <rPr>
        <sz val="11"/>
        <color theme="1"/>
        <rFont val="Calibri"/>
        <family val="2"/>
        <scheme val="minor"/>
      </rPr>
      <t>: The jurisdiction may list for informational purposes only, units that do not count toward RHNA but were substantially rehabilitated, acquired or preserved.</t>
    </r>
  </si>
  <si>
    <t>Units that Count Toward RHNA: To enter units in this table as progress toward RHNA, please contact HCD at APR@hcd.ca.gov. HCD will provide a password to unlock the grey fields.</t>
  </si>
  <si>
    <t>In order to count units reported in this table as progress towards RHNA, the jurisdiction will need to provide information that demonstrate the units meet the standards set forth in Government Code section 65583.1, subdivision (c). These program requirements are summarized on the Alternative Adequate Sites Checklist.</t>
  </si>
  <si>
    <t xml:space="preserve">If HCD finds that the units meet the standards set forth in Government Code section 65583.1, subdivision (c) these units may credit up to 25 percent of the jurisdiction’s adequate sites requirement per income category. </t>
  </si>
  <si>
    <t>Table G</t>
  </si>
  <si>
    <t>Locally Owned Lands Included in the Housing Element Sites Inventory that have been sold, leased, or otherwise disposed of, pursuant to Government Code section 65400.1</t>
  </si>
  <si>
    <t>Chapter 664, Statutes of 2019 (AB 1486) added to the Government code section 65400.1, which requires jurisdictions to include in this APR a listing of sites owned by the locality that were included in the housing element sites inventory and were sold, leased, or otherwise disposed of during the reporting year.</t>
  </si>
  <si>
    <t xml:space="preserve">The listing of sites must include the entity to whom the site was transferred, and the intended use of the site. </t>
  </si>
  <si>
    <t>Table H</t>
  </si>
  <si>
    <t>Locally Owned or Controlled Lands Declared Surplus Pursuant to Government Code section 54221, or Identified as Excess Pursuant to Government Code section 50569</t>
  </si>
  <si>
    <r>
      <t xml:space="preserve">Chapter 661, Statutes of 2019 (AB 1255) amended Government Code section 54230 to require cities and counties to create an inventory of surplus lands defined in subdivision (b) of Section 54221, and all lands in excess of its foreseeable needs, if any, identified pursuant to Section 50569, located in all urbanized areas and urban clusters, as designated by the United States Census Bureau, within the jurisdiction of the county or city that the county or city or any of its departments, agencies, or authorities owns or controls. Please note: </t>
    </r>
    <r>
      <rPr>
        <b/>
        <sz val="11"/>
        <color theme="1"/>
        <rFont val="Calibri"/>
        <family val="2"/>
        <scheme val="minor"/>
      </rPr>
      <t>Jurisdictions are only required to report on property located in an urban area or urbanized cluster.</t>
    </r>
    <r>
      <rPr>
        <sz val="11"/>
        <color theme="1"/>
        <rFont val="Calibri"/>
        <family val="2"/>
        <scheme val="minor"/>
      </rPr>
      <t xml:space="preserve"> For a map of urban areas and urban clusters, please see HCD website here: </t>
    </r>
  </si>
  <si>
    <t>https://cahcd.maps.arcgis.com/apps/webappviewer/index.html?id=5a63b04d7c494a6ebb2aa38a2c3576f5</t>
  </si>
  <si>
    <t>Cities and counties must make a description of each parcel described in paragraph (1) of Government Code section 54230 and the present use of the parcel a matter of public record and shall report this information to the Department of Housing and Community Development no later than April 1 of each year, beginning April 1, 2021, in a form prescribed by the department, as part of its annual progress report submitted pursuant to paragraph (2) of subdivision (a) of Section 65400.</t>
  </si>
  <si>
    <t>“Surplus land” means land owned in fee simple by any local agency for which the local agency’s governing body takes formal action in a regular public meeting declaring that the land is surplus and is not necessary for the agency’s use. Land shall be declared either “surplus land” or “exempt surplus land,” as supported by written findings, before a local agency may take any action to dispose of it consistent with an agency’s policies or procedures. A local agency, on an annual basis, may declare multiple parcels as “surplus land” or “exempt surplus land.”
“Surplus land” includes land held in the Community Redevelopment Property Trust Fund pursuant to Section 34191.4 of the Health and Safety Code and land that has been designated in the long-range property management plan approved by the Department of Finance pursuant to Section 34191.5 of the Health and Safety Code, either for sale or for future development, but does not include any specific disposal of land to an identified entity described in the plan.</t>
  </si>
  <si>
    <t>Parcel Description must include the following:</t>
  </si>
  <si>
    <r>
      <t xml:space="preserve">1. APN: </t>
    </r>
    <r>
      <rPr>
        <sz val="11"/>
        <color theme="1"/>
        <rFont val="Calibri"/>
        <family val="2"/>
        <scheme val="minor"/>
      </rPr>
      <t>Enter the parcel number of the identified property</t>
    </r>
    <r>
      <rPr>
        <b/>
        <sz val="11"/>
        <color theme="1"/>
        <rFont val="Calibri"/>
        <family val="2"/>
        <scheme val="minor"/>
      </rPr>
      <t>.</t>
    </r>
  </si>
  <si>
    <r>
      <t xml:space="preserve">2. Street Address/Intersection: </t>
    </r>
    <r>
      <rPr>
        <sz val="11"/>
        <color theme="1"/>
        <rFont val="Calibri"/>
        <family val="2"/>
        <scheme val="minor"/>
      </rPr>
      <t>Enter the street address of the property. If no street address is available, enter the closest known intersection.</t>
    </r>
  </si>
  <si>
    <r>
      <t>3. Existing Use:</t>
    </r>
    <r>
      <rPr>
        <sz val="11"/>
        <color theme="1"/>
        <rFont val="Calibri"/>
        <family val="2"/>
        <scheme val="minor"/>
      </rPr>
      <t xml:space="preserve"> Select the existing use of the property. Use the drop-down menu to select one of the following options:</t>
    </r>
  </si>
  <si>
    <r>
      <t>·</t>
    </r>
    <r>
      <rPr>
        <sz val="7"/>
        <color theme="1"/>
        <rFont val="Times New Roman"/>
        <family val="1"/>
      </rPr>
      <t xml:space="preserve">        </t>
    </r>
    <r>
      <rPr>
        <sz val="11"/>
        <color theme="1"/>
        <rFont val="Calibri"/>
        <family val="2"/>
        <scheme val="minor"/>
      </rPr>
      <t>Residential</t>
    </r>
  </si>
  <si>
    <r>
      <t>·</t>
    </r>
    <r>
      <rPr>
        <sz val="7"/>
        <color theme="1"/>
        <rFont val="Times New Roman"/>
        <family val="1"/>
      </rPr>
      <t xml:space="preserve">        </t>
    </r>
    <r>
      <rPr>
        <sz val="11"/>
        <color theme="1"/>
        <rFont val="Calibri"/>
        <family val="2"/>
        <scheme val="minor"/>
      </rPr>
      <t>Commercial</t>
    </r>
  </si>
  <si>
    <r>
      <t>·</t>
    </r>
    <r>
      <rPr>
        <sz val="7"/>
        <color theme="1"/>
        <rFont val="Times New Roman"/>
        <family val="1"/>
      </rPr>
      <t xml:space="preserve">        </t>
    </r>
    <r>
      <rPr>
        <sz val="11"/>
        <color theme="1"/>
        <rFont val="Calibri"/>
        <family val="2"/>
        <scheme val="minor"/>
      </rPr>
      <t>Industrial</t>
    </r>
  </si>
  <si>
    <r>
      <t>·</t>
    </r>
    <r>
      <rPr>
        <sz val="7"/>
        <color theme="1"/>
        <rFont val="Times New Roman"/>
        <family val="1"/>
      </rPr>
      <t xml:space="preserve">        </t>
    </r>
    <r>
      <rPr>
        <sz val="11"/>
        <color theme="1"/>
        <rFont val="Calibri"/>
        <family val="2"/>
        <scheme val="minor"/>
      </rPr>
      <t>Public Facilities</t>
    </r>
  </si>
  <si>
    <r>
      <t>·</t>
    </r>
    <r>
      <rPr>
        <sz val="7"/>
        <color theme="1"/>
        <rFont val="Times New Roman"/>
        <family val="1"/>
      </rPr>
      <t xml:space="preserve">        </t>
    </r>
    <r>
      <rPr>
        <sz val="11"/>
        <color theme="1"/>
        <rFont val="Calibri"/>
        <family val="2"/>
        <scheme val="minor"/>
      </rPr>
      <t>Vacant</t>
    </r>
  </si>
  <si>
    <r>
      <t>·</t>
    </r>
    <r>
      <rPr>
        <sz val="7"/>
        <color theme="1"/>
        <rFont val="Times New Roman"/>
        <family val="1"/>
      </rPr>
      <t xml:space="preserve">        </t>
    </r>
    <r>
      <rPr>
        <sz val="11"/>
        <color theme="1"/>
        <rFont val="Calibri"/>
        <family val="2"/>
        <scheme val="minor"/>
      </rPr>
      <t>Air Rights</t>
    </r>
  </si>
  <si>
    <r>
      <t>·</t>
    </r>
    <r>
      <rPr>
        <sz val="7"/>
        <color theme="1"/>
        <rFont val="Times New Roman"/>
        <family val="1"/>
      </rPr>
      <t xml:space="preserve">        </t>
    </r>
    <r>
      <rPr>
        <sz val="11"/>
        <color theme="1"/>
        <rFont val="Calibri"/>
        <family val="2"/>
        <scheme val="minor"/>
      </rPr>
      <t>Other</t>
    </r>
  </si>
  <si>
    <r>
      <t xml:space="preserve">4. Number of Units: </t>
    </r>
    <r>
      <rPr>
        <sz val="11"/>
        <color theme="1"/>
        <rFont val="Calibri"/>
        <family val="2"/>
        <scheme val="minor"/>
      </rPr>
      <t>If the existing use is residential, enter the number of units on the property.</t>
    </r>
  </si>
  <si>
    <r>
      <t xml:space="preserve">5. Surplus Designation: </t>
    </r>
    <r>
      <rPr>
        <sz val="11"/>
        <color theme="1"/>
        <rFont val="Calibri"/>
        <family val="2"/>
        <scheme val="minor"/>
      </rPr>
      <t>Please identify if the property has been designated surplus or exempt surplus pursuant to Government Code section 54221, or excess pursuant to Government Code section 50569.</t>
    </r>
  </si>
  <si>
    <r>
      <t xml:space="preserve">6. Parcel Size (in acres): </t>
    </r>
    <r>
      <rPr>
        <sz val="11"/>
        <color theme="1"/>
        <rFont val="Calibri"/>
        <family val="2"/>
        <scheme val="minor"/>
      </rPr>
      <t>Enter the parcel size in acres.</t>
    </r>
  </si>
  <si>
    <r>
      <t xml:space="preserve">7. Notes (Optional): </t>
    </r>
    <r>
      <rPr>
        <sz val="11"/>
        <color theme="1"/>
        <rFont val="Calibri"/>
        <family val="2"/>
        <scheme val="minor"/>
      </rPr>
      <t>Please include any applicable notes providing additional property description. This could include description of any characteristics of the property.</t>
    </r>
  </si>
  <si>
    <t>Local Early Action Planning (LEAP) Grant Reporting</t>
  </si>
  <si>
    <t>Pursuant to Health and Safety Code section 50515.04, recipients of Local Early Action Planning (LEAP) grants shall annually report by April 1 of the year following receipt of those funds on the status of proposed uses in the application. The report shall address the housing impact within the jurisdiction, including a summary of building permits, certificates of occupancy or other completed entitlements. Data sources may include the LEAP application (e.g., Attachment 1: Project Timeline and Budget), re-imbursement requests, other portions of the annual progress reports and other summary records of program activities.</t>
  </si>
  <si>
    <r>
      <rPr>
        <b/>
        <sz val="11"/>
        <color theme="1"/>
        <rFont val="Calibri"/>
        <family val="2"/>
        <scheme val="minor"/>
      </rPr>
      <t>1.    Total Award Amount</t>
    </r>
    <r>
      <rPr>
        <sz val="11"/>
        <color theme="1"/>
        <rFont val="Calibri"/>
        <family val="2"/>
        <scheme val="minor"/>
      </rPr>
      <t xml:space="preserve">:  Utilizing the LEAP application and award letter, fill in the total award amount for all proposed LEAP activities.   </t>
    </r>
  </si>
  <si>
    <r>
      <rPr>
        <b/>
        <sz val="11"/>
        <color theme="1"/>
        <rFont val="Calibri"/>
        <family val="2"/>
        <scheme val="minor"/>
      </rPr>
      <t>2.    Task</t>
    </r>
    <r>
      <rPr>
        <sz val="11"/>
        <color theme="1"/>
        <rFont val="Calibri"/>
        <family val="2"/>
        <scheme val="minor"/>
      </rPr>
      <t xml:space="preserve">: Utilizing Attachment 1: Project Timeline and Budget from the LEAP application, fill in all project level tasks. Do not fill in sub-tasks. For example, an application might include a project level task to prepare and adopt a downtown specific plan. In this case, simply fill in downtown specific plan and do not fill in sub-tasks such as outreach, traffic studies, drafting and adoption.  </t>
    </r>
  </si>
  <si>
    <r>
      <rPr>
        <b/>
        <sz val="11"/>
        <color theme="1"/>
        <rFont val="Calibri"/>
        <family val="2"/>
        <scheme val="minor"/>
      </rPr>
      <t>3.    $ Amount Awarded</t>
    </r>
    <r>
      <rPr>
        <sz val="11"/>
        <color theme="1"/>
        <rFont val="Calibri"/>
        <family val="2"/>
        <scheme val="minor"/>
      </rPr>
      <t xml:space="preserve">: Utilizing Attachment 1: Project Timeline and Budget from the LEAP application, fill in the total amount awarded for each project level task.  </t>
    </r>
  </si>
  <si>
    <r>
      <rPr>
        <b/>
        <sz val="11"/>
        <color theme="1"/>
        <rFont val="Calibri"/>
        <family val="2"/>
        <scheme val="minor"/>
      </rPr>
      <t>4.    $ Cumulative Reimbursement Requested</t>
    </r>
    <r>
      <rPr>
        <sz val="11"/>
        <color theme="1"/>
        <rFont val="Calibri"/>
        <family val="2"/>
        <scheme val="minor"/>
      </rPr>
      <t xml:space="preserve">: Utilizing reimbursement requests sent to the Department, add up all requested amounts for each project level task. Note, this is reimbursement “requested” and not reimbursement “received”. At the time of reporting, some reimbursement requests may be in process. The table does not need to address reimbursements in process.   </t>
    </r>
  </si>
  <si>
    <r>
      <rPr>
        <b/>
        <sz val="11"/>
        <color theme="1"/>
        <rFont val="Calibri"/>
        <family val="2"/>
        <scheme val="minor"/>
      </rPr>
      <t>5.    Task Status</t>
    </r>
    <r>
      <rPr>
        <sz val="11"/>
        <color theme="1"/>
        <rFont val="Calibri"/>
        <family val="2"/>
        <scheme val="minor"/>
      </rPr>
      <t>: Provide a brief description of the status of project level tasks. This description should address recently completed, upcoming milestones, anticipated completion dates and any schedule slippage.  In addition, task status may express progress as a percentage of completion (e.g., 50% complete).</t>
    </r>
  </si>
  <si>
    <r>
      <rPr>
        <b/>
        <sz val="11"/>
        <color theme="1"/>
        <rFont val="Calibri"/>
        <family val="2"/>
        <scheme val="minor"/>
      </rPr>
      <t>6.    Other Funding</t>
    </r>
    <r>
      <rPr>
        <sz val="11"/>
        <color theme="1"/>
        <rFont val="Calibri"/>
        <family val="2"/>
        <scheme val="minor"/>
      </rPr>
      <t xml:space="preserve">: Note any other funding sources by amount being utilized to complete each project level task. If no other funding sources are being utilized, enter N/A.  Examples of other funding includes SB 2 planning grants program, SB 1 sustainability planning grants program and local general funds. </t>
    </r>
  </si>
  <si>
    <r>
      <rPr>
        <b/>
        <sz val="11"/>
        <color theme="1"/>
        <rFont val="Calibri"/>
        <family val="2"/>
        <scheme val="minor"/>
      </rPr>
      <t>7.    Notes</t>
    </r>
    <r>
      <rPr>
        <sz val="11"/>
        <color theme="1"/>
        <rFont val="Calibri"/>
        <family val="2"/>
        <scheme val="minor"/>
      </rPr>
      <t>: Enter any other relevant information related to progress and impacts such as reasons for delays, anticipated numerical outcomes, etc.</t>
    </r>
  </si>
  <si>
    <r>
      <rPr>
        <b/>
        <sz val="11"/>
        <color theme="1"/>
        <rFont val="Calibri"/>
        <family val="2"/>
        <scheme val="minor"/>
      </rPr>
      <t>8.    Summary of Entitlements, Building Permits and Certificates of Occupancy</t>
    </r>
    <r>
      <rPr>
        <sz val="11"/>
        <color theme="1"/>
        <rFont val="Calibri"/>
        <family val="2"/>
        <scheme val="minor"/>
      </rPr>
      <t xml:space="preserve">: These tables will auto-populate from Table A2.  </t>
    </r>
  </si>
  <si>
    <t>Please Start Here</t>
  </si>
  <si>
    <t xml:space="preserve">General Information </t>
  </si>
  <si>
    <t>Jurisidiction Name</t>
  </si>
  <si>
    <t>Oakland</t>
  </si>
  <si>
    <t>shJurName</t>
  </si>
  <si>
    <r>
      <rPr>
        <b/>
        <sz val="10"/>
        <color theme="1"/>
        <rFont val="Arial"/>
        <family val="2"/>
      </rPr>
      <t>Optional:</t>
    </r>
    <r>
      <rPr>
        <sz val="10"/>
        <color theme="1"/>
        <rFont val="Arial"/>
        <family val="2"/>
      </rPr>
      <t xml:space="preserve"> Click here to import last year's data. This is best used when the workbook is new and empty. You will be prompted to pick an old workbook to import from.  Project and program data will be copied exactly how it was entered in last year's form and must be updated. </t>
    </r>
  </si>
  <si>
    <t>Reporting Calendar Year</t>
  </si>
  <si>
    <t>shRepYear</t>
  </si>
  <si>
    <t>Contact Information</t>
  </si>
  <si>
    <t>First Name</t>
  </si>
  <si>
    <t>Diana</t>
  </si>
  <si>
    <t>shFName</t>
  </si>
  <si>
    <t>Last Name</t>
  </si>
  <si>
    <t>Perez-Domencich</t>
  </si>
  <si>
    <t>shLName</t>
  </si>
  <si>
    <t>Title</t>
  </si>
  <si>
    <t>Planner II</t>
  </si>
  <si>
    <t>shTitle</t>
  </si>
  <si>
    <t>Email</t>
  </si>
  <si>
    <t>dperez-domencich@oaklandca.gov</t>
  </si>
  <si>
    <t>shEmail</t>
  </si>
  <si>
    <t>Phone</t>
  </si>
  <si>
    <t>shPhone</t>
  </si>
  <si>
    <t>Mailing Address</t>
  </si>
  <si>
    <t>Street Address</t>
  </si>
  <si>
    <t>shAddress</t>
  </si>
  <si>
    <t>City</t>
  </si>
  <si>
    <t>shCity</t>
  </si>
  <si>
    <t>Zipcode</t>
  </si>
  <si>
    <t>shZip</t>
  </si>
  <si>
    <t>v 3_18_21</t>
  </si>
  <si>
    <t>Jurisdiction</t>
  </si>
  <si>
    <t>ANNUAL ELEMENT PROGRESS REPORT</t>
  </si>
  <si>
    <t>Note: "+" indicates an optional field</t>
  </si>
  <si>
    <t>Reporting Year</t>
  </si>
  <si>
    <t>(Jan. 1 - Dec. 31)</t>
  </si>
  <si>
    <t>Housing Element Implementation</t>
  </si>
  <si>
    <t>Cells in grey contain auto-calculation formulas</t>
  </si>
  <si>
    <t>(CCR Title 25 §6202)</t>
  </si>
  <si>
    <t>A_1_Prior</t>
  </si>
  <si>
    <t>A_1_Current</t>
  </si>
  <si>
    <t>A_1_Address</t>
  </si>
  <si>
    <t>A_1_Name</t>
  </si>
  <si>
    <t>A_1_ID</t>
  </si>
  <si>
    <t>A_2_Unit</t>
  </si>
  <si>
    <t>A_3_Tenure</t>
  </si>
  <si>
    <t>A_4_Date</t>
  </si>
  <si>
    <t>A_5_vLowDeed</t>
  </si>
  <si>
    <t>A_5_vLowNone</t>
  </si>
  <si>
    <t>A_5_LowDeed</t>
  </si>
  <si>
    <t>A_5_LowNone</t>
  </si>
  <si>
    <t>A_5_ModDeed</t>
  </si>
  <si>
    <t>A_5_ModNone</t>
  </si>
  <si>
    <t>A_5_Above</t>
  </si>
  <si>
    <t>A_6_Total</t>
  </si>
  <si>
    <t>A_7_Total</t>
  </si>
  <si>
    <t>A_8_Total</t>
  </si>
  <si>
    <t>A_9_Stream</t>
  </si>
  <si>
    <t>A_10_Notes</t>
  </si>
  <si>
    <t>Table A</t>
  </si>
  <si>
    <t>Housing Development Applications Submitted</t>
  </si>
  <si>
    <t>Project Identifier</t>
  </si>
  <si>
    <t>Unit Types</t>
  </si>
  <si>
    <t>Date Application Submitted</t>
  </si>
  <si>
    <t xml:space="preserve">Proposed Units - Affordability by Household Incomes </t>
  </si>
  <si>
    <t>Total Approved Units by Project</t>
  </si>
  <si>
    <t>Total Disapproved Units by Project</t>
  </si>
  <si>
    <t>Streamlining</t>
  </si>
  <si>
    <t>Notes</t>
  </si>
  <si>
    <r>
      <t>Prior APN</t>
    </r>
    <r>
      <rPr>
        <b/>
        <vertAlign val="superscript"/>
        <sz val="11"/>
        <color theme="1"/>
        <rFont val="Arial"/>
        <family val="2"/>
      </rPr>
      <t>+</t>
    </r>
  </si>
  <si>
    <t>Current APN</t>
  </si>
  <si>
    <r>
      <t>Project Name</t>
    </r>
    <r>
      <rPr>
        <b/>
        <vertAlign val="superscript"/>
        <sz val="11"/>
        <color theme="1"/>
        <rFont val="Arial"/>
        <family val="2"/>
      </rPr>
      <t>+</t>
    </r>
  </si>
  <si>
    <r>
      <t>Local Jurisdiction Tracking ID</t>
    </r>
    <r>
      <rPr>
        <b/>
        <vertAlign val="superscript"/>
        <sz val="11"/>
        <color theme="1"/>
        <rFont val="Arial"/>
        <family val="2"/>
      </rPr>
      <t>+</t>
    </r>
  </si>
  <si>
    <r>
      <t xml:space="preserve">Unit Category
</t>
    </r>
    <r>
      <rPr>
        <sz val="11"/>
        <color theme="1"/>
        <rFont val="Arial"/>
        <family val="2"/>
      </rPr>
      <t>(SFA,SFD,2 to 4,5+,ADU,MH)</t>
    </r>
  </si>
  <si>
    <t>Tenure
R=Renter
O=Owner</t>
  </si>
  <si>
    <t>Date Application Submitted 
(see instructions)</t>
  </si>
  <si>
    <t>Very Low-Income Deed Restricted</t>
  </si>
  <si>
    <t>Very Low-Income Non Deed Restricted</t>
  </si>
  <si>
    <t>Low-Income Deed Restricted</t>
  </si>
  <si>
    <t>Low-Income Non Deed Restricted</t>
  </si>
  <si>
    <t>Moderate-Income Deed Restricted</t>
  </si>
  <si>
    <t>Moderate- Income   Non Deed Restricted</t>
  </si>
  <si>
    <t>Above
Moderate-
Income</t>
  </si>
  <si>
    <r>
      <t xml:space="preserve">Total </t>
    </r>
    <r>
      <rPr>
        <b/>
        <u/>
        <sz val="11"/>
        <color theme="1"/>
        <rFont val="Arial"/>
        <family val="2"/>
      </rPr>
      <t>PROPOSED</t>
    </r>
    <r>
      <rPr>
        <b/>
        <sz val="11"/>
        <color theme="1"/>
        <rFont val="Arial"/>
        <family val="2"/>
      </rPr>
      <t xml:space="preserve"> Units by Project</t>
    </r>
  </si>
  <si>
    <r>
      <t xml:space="preserve">Total </t>
    </r>
    <r>
      <rPr>
        <b/>
        <u/>
        <sz val="11"/>
        <rFont val="Arial"/>
        <family val="2"/>
      </rPr>
      <t>APPROVED</t>
    </r>
    <r>
      <rPr>
        <b/>
        <sz val="11"/>
        <rFont val="Arial"/>
        <family val="2"/>
      </rPr>
      <t xml:space="preserve"> Units by project</t>
    </r>
  </si>
  <si>
    <r>
      <t xml:space="preserve">Total </t>
    </r>
    <r>
      <rPr>
        <b/>
        <u/>
        <sz val="11"/>
        <rFont val="Arial"/>
        <family val="2"/>
      </rPr>
      <t>DISAPPROVED</t>
    </r>
    <r>
      <rPr>
        <b/>
        <sz val="11"/>
        <rFont val="Arial"/>
        <family val="2"/>
      </rPr>
      <t xml:space="preserve"> Units by Project</t>
    </r>
  </si>
  <si>
    <r>
      <t xml:space="preserve">Was </t>
    </r>
    <r>
      <rPr>
        <b/>
        <u/>
        <sz val="11"/>
        <color theme="1"/>
        <rFont val="Arial"/>
        <family val="2"/>
      </rPr>
      <t xml:space="preserve">APPLICATION SUBMITTED </t>
    </r>
    <r>
      <rPr>
        <b/>
        <sz val="11"/>
        <color theme="1"/>
        <rFont val="Arial"/>
        <family val="2"/>
      </rPr>
      <t xml:space="preserve">Pursuant to GC 65913.4(b)?  
(SB 35 Streamlining)     </t>
    </r>
  </si>
  <si>
    <r>
      <t>Notes</t>
    </r>
    <r>
      <rPr>
        <b/>
        <vertAlign val="superscript"/>
        <sz val="11"/>
        <color theme="1"/>
        <rFont val="Arial"/>
        <family val="2"/>
      </rPr>
      <t>+</t>
    </r>
  </si>
  <si>
    <t>Summary Row: Start Data Entry Below</t>
  </si>
  <si>
    <t>008 067000100</t>
  </si>
  <si>
    <t>2359 Harrison ST, OAKLAND, CA 94612</t>
  </si>
  <si>
    <t>PLN20082</t>
  </si>
  <si>
    <t>5+</t>
  </si>
  <si>
    <t>R</t>
  </si>
  <si>
    <t>No</t>
  </si>
  <si>
    <t>330 dwelling units over ground floor retail and a new public plaza. The proposal includes an affordable housing density bonus by including 5% of the proposed dwelling units as being available as very low income units.</t>
  </si>
  <si>
    <t>008 062100807</t>
  </si>
  <si>
    <t>1431 FRANKLIN ST, Oakland, CA 94612</t>
  </si>
  <si>
    <t>PLN20125</t>
  </si>
  <si>
    <t>To construct a 33-story (392.5-foot tall) 341.480 square feet residential tower with 194 space parking garage above grade.</t>
  </si>
  <si>
    <t>004 006900400</t>
  </si>
  <si>
    <t>1396 5TH ST, Oakland, CA 94607</t>
  </si>
  <si>
    <t>PLN20101</t>
  </si>
  <si>
    <t>Construction of an 8-story building with 222 residential units on an existing vacant site.</t>
  </si>
  <si>
    <t>030 198212100</t>
  </si>
  <si>
    <t>4311 MACARTHUR BLVD, Oakland, CA 94619</t>
  </si>
  <si>
    <t>PLN19316</t>
  </si>
  <si>
    <t>The project involves 2470 sf ground floor commercial space and 193 residential units above. This project is 100% affordable and applying under SB-35 State Affordable Housing Regulation.</t>
  </si>
  <si>
    <t>008 062503200</t>
  </si>
  <si>
    <t>1510 WEBSTER ST, Oakland, CA 94612</t>
  </si>
  <si>
    <t>PLN20107</t>
  </si>
  <si>
    <t>To construct a 19-story mixed-use development consisting of 182 market-rate and affordable residential units with 10,000 square feet of office space, and 3,588 square feet of retail space in Downtown.</t>
  </si>
  <si>
    <t>003 002300802</t>
  </si>
  <si>
    <t>2116 BRUSH ST, Oakland, CA 94612</t>
  </si>
  <si>
    <t>PLN20110</t>
  </si>
  <si>
    <t>95-residential units with component of supportive housing for emancipated youth, 100 percent affordable.</t>
  </si>
  <si>
    <t>025 071201400</t>
  </si>
  <si>
    <t>2700 INTERNATIONAL BLVD, Oakland, CA 94601</t>
  </si>
  <si>
    <t>PLN20152</t>
  </si>
  <si>
    <t>To demolish buildings, merge lots into one new lot and construct a six-story building with 74 affordable residential units (and one management unit) over ground-floor commercial space and parking garage.</t>
  </si>
  <si>
    <t>043A467500321</t>
  </si>
  <si>
    <t>8750 MOUNTAIN BLVD, Oakland, CA 94605</t>
  </si>
  <si>
    <t>Oak Knoll</t>
  </si>
  <si>
    <t>PLN15378-PUDF03</t>
  </si>
  <si>
    <t>Parcel 6.  Phase 1 FDP for Lot 6. Construction of three-story buildings containing 74 residential units (townhomes).</t>
  </si>
  <si>
    <t>041 384800401</t>
  </si>
  <si>
    <t>5701 INTERNATIONAL BLVD, Oakland, CA 94621</t>
  </si>
  <si>
    <t>PLN20067</t>
  </si>
  <si>
    <t>Regular design Review and major Conditional Use Permit for the creation / legalization of 61 artisan live/work units in an existing commercial /industrial building located in the IG Zone.</t>
  </si>
  <si>
    <t>020 015301601</t>
  </si>
  <si>
    <t>2372 INTERNATIONAL BLVD, Oakland, CA 94601</t>
  </si>
  <si>
    <t xml:space="preserve">Agnes Memorial </t>
  </si>
  <si>
    <t>PLN20116</t>
  </si>
  <si>
    <t>Regular Design Review for a new 4-story, 60-unit, 100% affordable senior housing facility and to demolish existing non-historic structures, and a lot slip on separate application.  This project will utilize SB35.</t>
  </si>
  <si>
    <t>009 068403001</t>
  </si>
  <si>
    <t>451 28TH ST, Oakland, CA 94609</t>
  </si>
  <si>
    <t>PLN20150</t>
  </si>
  <si>
    <t>To demolish commercial building and construct a six-story 54 residential units (including 3 affordable /very-low income) with ground floor retail and a 45 space parking garage.</t>
  </si>
  <si>
    <t>009 068800600</t>
  </si>
  <si>
    <t>424 28TH ST, Oakland, CA 94609</t>
  </si>
  <si>
    <t>PLN20066</t>
  </si>
  <si>
    <t>Regular Design Review for demolition of existing on site structures and the creation of a new 7-story, 47-uini residential building with a 10% affordable unit component included.  This project also include two density bonus concessions.</t>
  </si>
  <si>
    <t>PLN15378-PUDF04</t>
  </si>
  <si>
    <t>Phase 1 of FDP for Parcel 12. Construction of three-story buildings containing 38 residential units (townhomes).</t>
  </si>
  <si>
    <t>001014800402</t>
  </si>
  <si>
    <t>335 3rd, OAKLAND, CA</t>
  </si>
  <si>
    <t>PLN20062</t>
  </si>
  <si>
    <t>To construct a new 8-story, 38-unit multi-family building that includes three affordable units on an existing parking lot. Project is requesting two concessions per the State Density Bonus Law.</t>
  </si>
  <si>
    <t>043A467500319</t>
  </si>
  <si>
    <t>PLN15378-PUDF07</t>
  </si>
  <si>
    <t>FDP Parcel 9. Scope of project is part of the Phase 1 Residential Development of the Oak Knoll PUD; Development of Parcel 9 includes the construction of 35 detached single-family residences.</t>
  </si>
  <si>
    <t>PLN15378-PUDF09</t>
  </si>
  <si>
    <t>Lot 23. To construct 31 three-story detached single family dwellings in Lot 23 of Phase 1. Proposal include a Conditional Use Permit for detached dwellings in the D-OK-3 Zone.</t>
  </si>
  <si>
    <t>043 462200402</t>
  </si>
  <si>
    <t>8425 MACARTHUR BLVD, Oakland, CA 94605</t>
  </si>
  <si>
    <t>PLN20078</t>
  </si>
  <si>
    <t>for conversion of existing school structure and detached building to twenty eight dwelling units, including five low income affordable units; and merger of parcels into one lot.</t>
  </si>
  <si>
    <t>PLN15378-PUDF010</t>
  </si>
  <si>
    <t>Lot 24. To construct 26 three-story detached single-family residences. The proposal includes a Conditional Use Permit for one-family dwellings in the D-OK-3 Zone.</t>
  </si>
  <si>
    <t>PLN15378-PUDF08</t>
  </si>
  <si>
    <t>FDP Parcel 10. Scope of project is part of the Phase 1 Residential Development of the Oak Knoll PUD; Development of Parcel 10 includes the construction of 23 detached single-family residences.</t>
  </si>
  <si>
    <t>018 046000200</t>
  </si>
  <si>
    <t>48 5TH AVE, Oakland, CA 94606</t>
  </si>
  <si>
    <t>Shadetree</t>
  </si>
  <si>
    <t>PLN20131</t>
  </si>
  <si>
    <t>Minor Conditional Use Permit (CUP) to establish 21 Joint Live Work Quarters (JLWQ) within existing historic facilities in the M-40 /S-4 Zone.</t>
  </si>
  <si>
    <t>PLN15378-PUDF06</t>
  </si>
  <si>
    <t>Parcel 19. Scope of project is part of the Phase 1 Residential Development of the Oak Knoll PUD; Development of Parcel 19 includes the construction of 22 detached single-family residences.</t>
  </si>
  <si>
    <t>038 318000300</t>
  </si>
  <si>
    <t>5521 FOOTHILL BLVD, Oakland, CA 94605</t>
  </si>
  <si>
    <t>PLN20056</t>
  </si>
  <si>
    <t>The proposal is to demolish an existing auto repair shop and construct 4-story (21 market rate units) residential development.</t>
  </si>
  <si>
    <t>002 006300700</t>
  </si>
  <si>
    <t>316 12TH ST, Oakland, CA</t>
  </si>
  <si>
    <t>PLN20121</t>
  </si>
  <si>
    <t>Regular Design Review to add 3-new stories above an existing 2-story commercial building to create 17 new residential tin order to create 18 units.  One residential unit is affordable. This project includes environmental review.</t>
  </si>
  <si>
    <t>009 073401300</t>
  </si>
  <si>
    <t>3414 ANDOVER ST, Oakland, CA 94609</t>
  </si>
  <si>
    <t>PLN20160</t>
  </si>
  <si>
    <t>To demolish residence and construct a six-story 20-unit residential facility with ground-floor parking garage.</t>
  </si>
  <si>
    <t>PLN15378-PUDF05</t>
  </si>
  <si>
    <t>Parcel 11.  Scope of project includes the phase 1 residential development of parcel 11 of Oak Knoll. Parcel 11 consists of the construction of 18 detached residential dwelling units.</t>
  </si>
  <si>
    <t>003 004700901</t>
  </si>
  <si>
    <t>1925 BRUSH ST, Oakland, CA 94612</t>
  </si>
  <si>
    <t>PLN20149</t>
  </si>
  <si>
    <t>Demolish commercial building, and construct a three-story 18-unit townhouse development.</t>
  </si>
  <si>
    <t>019 000900202</t>
  </si>
  <si>
    <t>825 6TH AVE, Oakland, CA 94606</t>
  </si>
  <si>
    <t>PLN20014</t>
  </si>
  <si>
    <t>To demolish an existing warehouse to construct four residential buildings with a total of 15 dwelling units (townhomes) and an uncovered parking lot.</t>
  </si>
  <si>
    <t>028 093900802</t>
  </si>
  <si>
    <t>3050 MACARTHUR BLVD, Oakland, CA 94602</t>
  </si>
  <si>
    <t>PLN20001</t>
  </si>
  <si>
    <t>Regular Design Review for demolition  of an existing SFD and partial demolition of a commercial building in order to create a 4-story, 15-unit mixed-use building with ground floor commercial space</t>
  </si>
  <si>
    <t>005 039700101</t>
  </si>
  <si>
    <t>1705 MANDELA PARK, Oakland, CA 94607</t>
  </si>
  <si>
    <t>PLN19309, PLN19219</t>
  </si>
  <si>
    <t>To construct a three-story 13-unit residential facility with rear open parking spaces.</t>
  </si>
  <si>
    <t>012 095303000</t>
  </si>
  <si>
    <t>1035 YERBA BUENA AVE, Oakland, CA 94608</t>
  </si>
  <si>
    <t>PLN20166</t>
  </si>
  <si>
    <t>To construct a three-story 10-unit residential townhouse with a rear open parking lot.</t>
  </si>
  <si>
    <t>016 145301701</t>
  </si>
  <si>
    <t>6518 SAN PABLO AVE, Oakland, CA 94608</t>
  </si>
  <si>
    <t>PLN20159</t>
  </si>
  <si>
    <t>Construction of a three-story building with nine residential units, and two ground-floor commercial units on a vacant lot._x000D_
_x000D_
_x000D_
Note: 17.116.110(H) for narrow lots in the CC-2 is being applied for 0 parking.</t>
  </si>
  <si>
    <t>004 006101200</t>
  </si>
  <si>
    <t>1432 12TH ST, Oakland, CA 94607</t>
  </si>
  <si>
    <t>DRX200858</t>
  </si>
  <si>
    <t>ADU</t>
  </si>
  <si>
    <t>023 048803201</t>
  </si>
  <si>
    <t>1486 Macarthur BLVD, OAKLAND, CA</t>
  </si>
  <si>
    <t>ZW2000422</t>
  </si>
  <si>
    <t>It is okay to convert 5 existing ground floor commercial spaces into five (5) work &amp; live spaces with no exterior alterations.</t>
  </si>
  <si>
    <t>008 067504701</t>
  </si>
  <si>
    <t>530 24TH ST, Oakland, CA 94612</t>
  </si>
  <si>
    <t>DRX200482</t>
  </si>
  <si>
    <t>ADU at 530 24TH ST, Oakland, CA 94612</t>
  </si>
  <si>
    <t>021 023700700</t>
  </si>
  <si>
    <t>1148 E 18TH ST, Oakland, CA 94606</t>
  </si>
  <si>
    <t>DRX201073</t>
  </si>
  <si>
    <t>ADU at 1148 E 18TH ST, Oakland, CA 94606</t>
  </si>
  <si>
    <t>022 038001400</t>
  </si>
  <si>
    <t>3201 BEAUMONT AVE, Oakland, CA 94602</t>
  </si>
  <si>
    <t>DRX200685</t>
  </si>
  <si>
    <t>ADU @ 3201 Beaumont (MFD, CAT I)_x000D_
_x000D_
6 exiting garages, one storage room, and one laundry room to be infilled into 5 new ADUs;_x000D_
+ relocation of laundy</t>
  </si>
  <si>
    <t>012 101300701</t>
  </si>
  <si>
    <t>524 41st ST, OAKLAND, CA 94609</t>
  </si>
  <si>
    <t>PLN19305</t>
  </si>
  <si>
    <t>Regular Design Review to add (5) additional units three market rate and two affordable units to the existing rear building containing three units for total of eight units.</t>
  </si>
  <si>
    <t>025 073102200</t>
  </si>
  <si>
    <t>1722 27TH AVE, Oakland, CA 94601</t>
  </si>
  <si>
    <t>DRX201300</t>
  </si>
  <si>
    <t>ADU at 1722 27TH AVE, Oakland, CA 94601</t>
  </si>
  <si>
    <t>035 235600700</t>
  </si>
  <si>
    <t>1435 45TH AVE, Oakland, CA 94601</t>
  </si>
  <si>
    <t>PLN20018</t>
  </si>
  <si>
    <t>2 to 4</t>
  </si>
  <si>
    <t>To construct a new two-story three-unit residential building on a 7,500 sq. ft. lot</t>
  </si>
  <si>
    <t>032 205809800</t>
  </si>
  <si>
    <t>2701 HIGH ST, Oakland, CA 94619</t>
  </si>
  <si>
    <t>DRX201391</t>
  </si>
  <si>
    <t>Scope of work consist of the creation of three Category 1 ADU's within the existing building envelope of a three-story multi-family building. ADU's will be located within a storage area and a laundry room (non-habitable spaces).</t>
  </si>
  <si>
    <t>009 071500800</t>
  </si>
  <si>
    <t>520 31ST ST, Oakland, CA 94609</t>
  </si>
  <si>
    <t>PLN20095</t>
  </si>
  <si>
    <t>Regular Design Review to demolish and existing 4-unit apartment building and replace it with a new 7-unit apartment building. (confirm APN#)</t>
  </si>
  <si>
    <t>044 497500101</t>
  </si>
  <si>
    <t>1152 98TH AVE, Oakland, CA 94603</t>
  </si>
  <si>
    <t>ZW2000145</t>
  </si>
  <si>
    <t>Creation of 3 live-work units. The existing use is commercial.</t>
  </si>
  <si>
    <t>023 041004601</t>
  </si>
  <si>
    <t>636 HILLSBOROUGH ST, Oakland, CA 94606</t>
  </si>
  <si>
    <t>PLN18519-R01</t>
  </si>
  <si>
    <t>convert the existing single-family residence on Lot 1 which faces Hillsborough Street into four new residential units, for a total of five dwelling units in the Mini-Lot Development.</t>
  </si>
  <si>
    <t>035 237900501</t>
  </si>
  <si>
    <t>5280 FOOTHILL, Oakland, CA 94601</t>
  </si>
  <si>
    <t>ZW2000110</t>
  </si>
  <si>
    <t>Convert entire commercial building to live/work units.</t>
  </si>
  <si>
    <t>007 059400504</t>
  </si>
  <si>
    <t>3261 HOLLIS ST, Oakland, CA 94608</t>
  </si>
  <si>
    <t>PLN20130</t>
  </si>
  <si>
    <t>construction of a new three-unit townhouse at the rear and a new shared access facility (driveway) serving the site.  This project was previously approved as PLN17044.</t>
  </si>
  <si>
    <t>010 077500100</t>
  </si>
  <si>
    <t>303 VAN BUREN AVE, Oakland, CA 94610</t>
  </si>
  <si>
    <t>DRX201328</t>
  </si>
  <si>
    <t>ADU at 303 VAN BUREN AVE, Oakland, CA 94610</t>
  </si>
  <si>
    <t>012 100403700</t>
  </si>
  <si>
    <t>4180 OPAL ST, Oakland, CA 94609</t>
  </si>
  <si>
    <t>DRX201125</t>
  </si>
  <si>
    <t>ADU @ 4180 Opal St (MFD, CAT I, A)_x000D_
_x000D_
3 new CAT I ADU in garage &amp; non-living area of groundfloor basement of a 16 unit MFD._x000D_
Manager's unit to remain._x000D_
new doors and windows_x000D_
in-kind siding repair</t>
  </si>
  <si>
    <t>008 065902900</t>
  </si>
  <si>
    <t>619 W GRAND AVE, Oakland, CA 94612</t>
  </si>
  <si>
    <t>PLN20157</t>
  </si>
  <si>
    <t>To raise one-story duplex, move to the center of the lot and construct a new ground floor for two additional dwelling units (total 4 units), and reconfigure front parking area to add a total of four uncovered parking spaces.</t>
  </si>
  <si>
    <t>021 029201300</t>
  </si>
  <si>
    <t>2340 E 21ST ST, Oakland, CA 94601</t>
  </si>
  <si>
    <t>PLN20008</t>
  </si>
  <si>
    <t>To construct two detached two-story residences on a vacant parcel.</t>
  </si>
  <si>
    <t>015 134000701</t>
  </si>
  <si>
    <t>0 STANFORD AVE, Oakland, CA 94608</t>
  </si>
  <si>
    <t>PLN20163</t>
  </si>
  <si>
    <t>To construct a three-story 4,511-sf duplex with attached two-car garage (Lot 14) sharing an existing driveway easement with adjacent vacant lot at 980 Stanford Ave (Lot 15).</t>
  </si>
  <si>
    <t>015 134000500</t>
  </si>
  <si>
    <t>980 STANFORD AVE, Oakland, CA 94608</t>
  </si>
  <si>
    <t>PLN20162</t>
  </si>
  <si>
    <t>To construct a three-story 4,276-sf duplex with attached two-car garage (Lot 15) sharing an existing driveway easement with adjacent vacant lot at 984 Stanford Ave (Lot 14).</t>
  </si>
  <si>
    <t>003 002100900</t>
  </si>
  <si>
    <t>2313 SAN PABLO AVE, Oakland, CA 94612</t>
  </si>
  <si>
    <t>DS200279</t>
  </si>
  <si>
    <t>The scope includes tenant improvement to the ground floor commercial space to create two live/work units.</t>
  </si>
  <si>
    <t>003 007102100</t>
  </si>
  <si>
    <t>616 14TH ST, Oakland, CA 94612</t>
  </si>
  <si>
    <t>ZW2000960</t>
  </si>
  <si>
    <t>Scope of work also includes conversion of existing ground floor commercial offices to two live/work units (units will provide a 1/3, 2/3 layout).</t>
  </si>
  <si>
    <t>016 144401300</t>
  </si>
  <si>
    <t>1018 62ND ST, Oakland, CA 94608</t>
  </si>
  <si>
    <t>PLN20144</t>
  </si>
  <si>
    <t>Regular Design Review, Minor conditional use Permit, and Minor Variance  to allow for the legalization of two lower-story units on two existing detached units, and to allow for substandard on-site parking.</t>
  </si>
  <si>
    <t>DRX200455</t>
  </si>
  <si>
    <t>DRX@530 24TH ST for the construction of two new 263sf ADUs in the front of the property.</t>
  </si>
  <si>
    <t>012 095200400</t>
  </si>
  <si>
    <t>980 APGAR ST, Oakland, CA 94608</t>
  </si>
  <si>
    <t>DRX200838</t>
  </si>
  <si>
    <t>AUD @ 980 APGAR ST. (MFD, CAT II, D)_x000D_
_x000D_
2 new CAT II ADU in rear yard of MFD_x000D_
ADUs are 400 sq ft each and attached to each other._x000D_
Structure is 14 ft tall and outside of minium 4 ft side and rear setbacks.</t>
  </si>
  <si>
    <t>009 071001200</t>
  </si>
  <si>
    <t>826 30TH ST, Oakland, CA 94608</t>
  </si>
  <si>
    <t>DRX200001</t>
  </si>
  <si>
    <t>ADU at 826 30TH ST, Oakland, CA 94608</t>
  </si>
  <si>
    <t>003 003502300</t>
  </si>
  <si>
    <t>778 20TH ST, Oakland, CA 94612</t>
  </si>
  <si>
    <t>DRX201112</t>
  </si>
  <si>
    <t>ADU at 778 20TH ST, Oakland, CA 94612</t>
  </si>
  <si>
    <t>013 114901700</t>
  </si>
  <si>
    <t>440 48TH ST, Oakland, CA 94609</t>
  </si>
  <si>
    <t>DRX200367</t>
  </si>
  <si>
    <t>ADU at 440 48TH ST, Oakland, CA 94609</t>
  </si>
  <si>
    <t>029A130501401</t>
  </si>
  <si>
    <t>3721 LINCOLN AVE, Oakland, CA 94602</t>
  </si>
  <si>
    <t>DRX200298</t>
  </si>
  <si>
    <t>ADU at 3721 LINCOLN AVE, Oakland, CA 94602</t>
  </si>
  <si>
    <t>021 022803100</t>
  </si>
  <si>
    <t>318 LESTER AVE, Oakland, CA 94606</t>
  </si>
  <si>
    <t>DRX200397</t>
  </si>
  <si>
    <t>ADU at 318 LESTER AVE, Oakland, CA 94606</t>
  </si>
  <si>
    <t>010 077402500</t>
  </si>
  <si>
    <t>310 LEE ST, Oakland, CA 94610</t>
  </si>
  <si>
    <t>DRX200297</t>
  </si>
  <si>
    <t>ADU at 310 LEE ST, Oakland, CA 94610</t>
  </si>
  <si>
    <t>010 077001000</t>
  </si>
  <si>
    <t>220 GRAND AVE, Oakland, CA 94610</t>
  </si>
  <si>
    <t>DRX200792</t>
  </si>
  <si>
    <t>ADU at 220 GRAND AVE, Oakland, CA 94610</t>
  </si>
  <si>
    <t>048 566500200</t>
  </si>
  <si>
    <t>10515 MARK ST, OAKLAND, CA</t>
  </si>
  <si>
    <t>DS200327</t>
  </si>
  <si>
    <t>ADU at 10515 MARK ST, OAKLAND, CA</t>
  </si>
  <si>
    <t>016 144205000</t>
  </si>
  <si>
    <t>1031 62ND ST, Oakland, CA 94608</t>
  </si>
  <si>
    <t>DRX201222</t>
  </si>
  <si>
    <t>ADU at 1031 62ND ST, Oakland, CA 94608</t>
  </si>
  <si>
    <t>005 043300300</t>
  </si>
  <si>
    <t>959 26TH ST, Oakland, CA 94607</t>
  </si>
  <si>
    <t>DRX200844</t>
  </si>
  <si>
    <t>ADU @ 959 26th Street (MFD, CAT II, D)_x000D_
_x000D_
2 new CAT II ADUs in rear yard of MDF_x000D_
14 ft above grade and meets 4 ft minimum setback.</t>
  </si>
  <si>
    <t>009 069401700</t>
  </si>
  <si>
    <t>872 29TH ST, Oakland, CA 94608</t>
  </si>
  <si>
    <t>DRX200854</t>
  </si>
  <si>
    <t>ADU @ 872 29th St (MFD, CAT II, D)_x000D_
_x000D_
2 Detached CAT II 613 sq ft ADU in rear yard_x000D_
meets min 4 ft setbacks _x000D_
is less than max 16 ft above grade height</t>
  </si>
  <si>
    <t>012 098702300</t>
  </si>
  <si>
    <t>77 GLEN AVE, Oakland, CA 94611</t>
  </si>
  <si>
    <t>DRX200588</t>
  </si>
  <si>
    <t>ADU @ 77 Glen (MDF, 2x CAT I)_x000D_
_x000D_
Two CAT I, ADUs in Mult Family Dwelling._x000D_
1 in garage_x000D_
1 in existing storage area on roof top_x000D_
_x000D_
meets minium requirements</t>
  </si>
  <si>
    <t>020 018700300</t>
  </si>
  <si>
    <t>647 E 17TH ST, Oakland, CA 94606</t>
  </si>
  <si>
    <t>DRX201089</t>
  </si>
  <si>
    <t>ADU @ 641–647 E. 17th Street (MFD, CAT I, A)_x000D_
_x000D_
Two CAT I ADUs in attached garage space, of a 32 Unit MFD._x000D_
_x000D_
New fensteration pattern.</t>
  </si>
  <si>
    <t>026 081007101</t>
  </si>
  <si>
    <t>3164 SHEFFIELD AVE, Oakland, CA 94602</t>
  </si>
  <si>
    <t>DRX201034</t>
  </si>
  <si>
    <t>ADU @ 3164 Sheffield AVE (SFD, CAT I, A)_x000D_
_x000D_
Conversion/legalization of second &amp; third floor CAT I ADU in 3 story SFD_x000D_
Change to fensteration pattern</t>
  </si>
  <si>
    <t>028 093902205</t>
  </si>
  <si>
    <t>3042 MACARTHUR BLVD, Oakland, CA 94602</t>
  </si>
  <si>
    <t>DRX200804</t>
  </si>
  <si>
    <t>ADU @ 3042 MacArthur Blvd (MFD, CAT I, A)_x000D_
_x000D_
2 CAT I ADU converted from existing attached garage in 8 unit MFD</t>
  </si>
  <si>
    <t>009 071403100</t>
  </si>
  <si>
    <t>711 32ND ST, Oakland, CA 94609</t>
  </si>
  <si>
    <t>DRX201358</t>
  </si>
  <si>
    <t>ADU @  711 32ND ST (MFD, CAT II, D)_x000D_
_x000D_
TWO CAT II ADUs, in rear yard of MFD --- attached to eachother_x000D_
ADUs are &gt; 4 ft from pertery line and &lt; 16 ft above grade._x000D_
Required open space for existing 2 units is maintained.</t>
  </si>
  <si>
    <t>048H767201001</t>
  </si>
  <si>
    <t>7361 CLAREMONT AVE, Oakland, CA 94705</t>
  </si>
  <si>
    <t>DRX200220</t>
  </si>
  <si>
    <t>ADU - New detached category two 318 sq. ft. ADU at rear of multifamily lot, 7361 Claremont Ave.</t>
  </si>
  <si>
    <t>012 101901101</t>
  </si>
  <si>
    <t>894 41ST ST, Oakland, CA 94608</t>
  </si>
  <si>
    <t>ZW2000309</t>
  </si>
  <si>
    <t>SFA</t>
  </si>
  <si>
    <t>Zoning ok to allow for a ground floor live / work space in an existing commercial space ( check Certificate  of Occupancy and existing 3R Report).</t>
  </si>
  <si>
    <t>012 100302400</t>
  </si>
  <si>
    <t>330 41ST ST, Oakland, CA 94609</t>
  </si>
  <si>
    <t>ZW2001013</t>
  </si>
  <si>
    <t>Zoning approval to convert one of the commercial units(office) to an approximately +/- 500-sf new live-work unit (non-residential) within the building envelope.</t>
  </si>
  <si>
    <t>016 142402501</t>
  </si>
  <si>
    <t>6436 IRWIN CT, Oakland, CA 94609</t>
  </si>
  <si>
    <t>DRX200338</t>
  </si>
  <si>
    <t>ZC@6436 IRWIN CT for Cat I ADU. Applicant will convert legally existing rear garage into 257sf Cat I ADU. Part of the existing garage will remain for storage.</t>
  </si>
  <si>
    <t>020 021801100</t>
  </si>
  <si>
    <t>830 E 17TH ST, Oakland, CA 94606</t>
  </si>
  <si>
    <t>PLN20155</t>
  </si>
  <si>
    <t>SFD</t>
  </si>
  <si>
    <t>O</t>
  </si>
  <si>
    <t>To lift and move single-family dwelling in the center, construct an additional ground-floor regular dwelling unit with parking garage and build a rear detached one-story ADU-Cat 2 on a single lot.</t>
  </si>
  <si>
    <t>021 029203000</t>
  </si>
  <si>
    <t>2345 E 22ND ST, Oakland, CA 94601</t>
  </si>
  <si>
    <t>PLN20167</t>
  </si>
  <si>
    <t>To demolish rear attached 370-sf deck, and construct an additional two-story 1,688-sf residential unit to the existing 1,086-sf residence (duplex).</t>
  </si>
  <si>
    <t>040A343501100</t>
  </si>
  <si>
    <t>7901 CREST AVE, Oakland, CA 94605</t>
  </si>
  <si>
    <t>DRX200516</t>
  </si>
  <si>
    <t>to convert basement of existing single family dwelling (1554 sf) into 600 sq/ft ADU. The proposal will include replacement of windows and entrance door to match existing</t>
  </si>
  <si>
    <t>039 325102502</t>
  </si>
  <si>
    <t>1641 CHURCH ST, Oakland, CA 94621</t>
  </si>
  <si>
    <t>PLN19318</t>
  </si>
  <si>
    <t>To construct one-story new single family dwelling (1,140 sq/ft) on a vacant 2,494 sq/ft parcel</t>
  </si>
  <si>
    <t>004 003902100</t>
  </si>
  <si>
    <t>1234 10TH ST, Oakland, CA 94606</t>
  </si>
  <si>
    <t>PLN19304</t>
  </si>
  <si>
    <t>To construct a two-story residence with an attached rear one-story ADU on a vacant parcel.</t>
  </si>
  <si>
    <t>036 244902900</t>
  </si>
  <si>
    <t>3136 COURTLAND AVE, Oakland, CA 94619</t>
  </si>
  <si>
    <t>PLN19295</t>
  </si>
  <si>
    <t>To construct a single-family residence with 2,355 sq. ft. of living space on a 7,500 sq. ft. vacant parcel</t>
  </si>
  <si>
    <t>048H751500802</t>
  </si>
  <si>
    <t>84 GYPSY LN, Oakland, CA 94705</t>
  </si>
  <si>
    <t>PLN20043</t>
  </si>
  <si>
    <t>To construct a single family dwelling with an attached two-car garage on a vacant lot.</t>
  </si>
  <si>
    <t>014 119402900</t>
  </si>
  <si>
    <t>871 53RD ST, Oakland, CA 94608</t>
  </si>
  <si>
    <t>DRX200414</t>
  </si>
  <si>
    <t>To construct a rear detached one-story ADU of 413-sf to the existing 1,248-sf residence. No new off-street provided because property is within one-block from Market St.</t>
  </si>
  <si>
    <t>029 107602500</t>
  </si>
  <si>
    <t>0 FRYE ST, Oakland, CA 94602</t>
  </si>
  <si>
    <t>PLN19307</t>
  </si>
  <si>
    <t>To construct a new, approximately 1,934-square-foot, single-family dwelling and an attached 579-square-foot garage on a vacant 19,691-square-foot hillside parcel.</t>
  </si>
  <si>
    <t>009 068101700</t>
  </si>
  <si>
    <t>732 26TH ST, Oakland, CA 94612</t>
  </si>
  <si>
    <t>PLN20098</t>
  </si>
  <si>
    <t>To construct a new single-family residence, with approximately 1,912 sq. ft. of floor area on an approximately 2,250 sq. ft. vacant lot</t>
  </si>
  <si>
    <t>048D730206103</t>
  </si>
  <si>
    <t>0 GIRVIN DR, Oakland, CA 94603</t>
  </si>
  <si>
    <t>PLN20020</t>
  </si>
  <si>
    <t>To construct a new single family residence with attached garage.</t>
  </si>
  <si>
    <t>042 428601300</t>
  </si>
  <si>
    <t>905 90TH AVE, Oakland, CA 94603</t>
  </si>
  <si>
    <t>DRX200229</t>
  </si>
  <si>
    <t>To construct a new rear detached one-story. 850-sf ADU/ GRANNY UNIT to the rear of the one-story single family residence. NOTE: The existing driveway remains for one vehicle to serve the main residence.</t>
  </si>
  <si>
    <t>036 250202200</t>
  </si>
  <si>
    <t>4737 REDDING ST, Oakland, CA 94619</t>
  </si>
  <si>
    <t>PLN20052</t>
  </si>
  <si>
    <t>To construct a multi-level single family residence with an attached garage on a vacant lot.</t>
  </si>
  <si>
    <t>048D730303100</t>
  </si>
  <si>
    <t>PLN20151</t>
  </si>
  <si>
    <t>To construct a multi-level 3,477-sf single-family residence with attached two-car garage on a downslope lot.</t>
  </si>
  <si>
    <t>048G741503100</t>
  </si>
  <si>
    <t>6142 RUTHLAND RD, Oakland, CA 94611</t>
  </si>
  <si>
    <t>PLN20164</t>
  </si>
  <si>
    <t>To construct a multi-level 2,760-sf residence with attached 525-sf two-car garage, and attached 610-sf ADU Cat-2 on an upslope vacant lot. Related to T200101.</t>
  </si>
  <si>
    <t>047 557900200</t>
  </si>
  <si>
    <t>0 FOOTHILL BLVD, Oakland, CA 94603</t>
  </si>
  <si>
    <t>PLN20036</t>
  </si>
  <si>
    <t>To construct a detached 1017 square foot two-story single family residence and a 344 square foot detach ADU in the rear on a vacant lot.</t>
  </si>
  <si>
    <t>012 095602900</t>
  </si>
  <si>
    <t>928 W MACARTHUR BLVD, Oakland, CA 94608</t>
  </si>
  <si>
    <t>DS200401</t>
  </si>
  <si>
    <t>Small Project Design Review Track III to allow for the 3-foot lifting of an existing SFD, a two story rear addition with master bedroom on the 2nd floor and a new ADU below.  New deck and stairs.</t>
  </si>
  <si>
    <t>016 146000100</t>
  </si>
  <si>
    <t>5974 MARSHALL ST, Oakland, CA 94608</t>
  </si>
  <si>
    <t>DS200103</t>
  </si>
  <si>
    <t>Small Project Design Review (Track 3) for a 448 square foot upper-story addition to an existing single-family residence and 427 square-foot attached Category 2 ADU at the ground-level.</t>
  </si>
  <si>
    <t>046 549200400</t>
  </si>
  <si>
    <t>9859 ELMAR AVE, Oakland, CA 94603</t>
  </si>
  <si>
    <t>DRX200269</t>
  </si>
  <si>
    <t>Scope of work will demolish an existing structure at the rear of the parcel to allow for the construction of a 729-square foot Accessory Dwelling Unit.</t>
  </si>
  <si>
    <t>035 240200500</t>
  </si>
  <si>
    <t>4320 BOND ST, Oakland, CA 94601</t>
  </si>
  <si>
    <t>DRX201129</t>
  </si>
  <si>
    <t>Scope of work will demolish an existing detached 580 square-foot accessory structure. Construct a new 786 square-foot (Building Footprint) ADU. Total ADU square footage is 999 square-feet.</t>
  </si>
  <si>
    <t>040 335901900</t>
  </si>
  <si>
    <t>7816 ASH ST, Oakland, CA 94621</t>
  </si>
  <si>
    <t>DRX200157</t>
  </si>
  <si>
    <t>Scope of work will demo all items per Code Case #1905705. Includes new 496 square-foot secondary unit located at the rear of the property.</t>
  </si>
  <si>
    <t>020 021100300</t>
  </si>
  <si>
    <t>1825 E 19TH ST, Oakland, CA 94606</t>
  </si>
  <si>
    <t>DRX201301</t>
  </si>
  <si>
    <t>Scope of work will convert an existing unconditioned basement space into a category 1 Accessory Dwelling Unit. Property is a multi-family with two detached structures in the lot. ADU will be located in the basement on 1825 E 19th St</t>
  </si>
  <si>
    <t>030 192700500</t>
  </si>
  <si>
    <t>4008 39TH AVE, Oakland, CA 94619</t>
  </si>
  <si>
    <t>DRX200417</t>
  </si>
  <si>
    <t>Scope of Work will construct a detached 1,000-square-foot accessory dwelling unit. Project meets size, lot coverage and will meet the 4' side yard setbacks.</t>
  </si>
  <si>
    <t>041 416602700</t>
  </si>
  <si>
    <t>877 71ST AVE, Oakland, CA 94621</t>
  </si>
  <si>
    <t>DRX200261</t>
  </si>
  <si>
    <t>Scope of work will abatement #1902713 and allow the construction of a 737-square foot detached accessory structure.</t>
  </si>
  <si>
    <t>047 556700200</t>
  </si>
  <si>
    <t>2327 109TH AVE, Oakland, CA 94603</t>
  </si>
  <si>
    <t>DRX201323</t>
  </si>
  <si>
    <t>Scope of work includes the conversion of a detached garage into a category 1 secondary unit. Includes the addition of a 105 square foot addition. Results in a617 square-foot secondary unit.</t>
  </si>
  <si>
    <t>048B715100303</t>
  </si>
  <si>
    <t>4947 HARBORD DR, Oakland, CA 94618</t>
  </si>
  <si>
    <t>DRX201402</t>
  </si>
  <si>
    <t>Scope of work includes the construction of a 671 square-feet category 1 Accessory Dwelling Unit (ADU) within non-habitable crawl space within the building envelope of a down slope Single Family Residence (SFR).</t>
  </si>
  <si>
    <t>025 071400300</t>
  </si>
  <si>
    <t>1535 29TH AVE, Oakland, CA 94601</t>
  </si>
  <si>
    <t>DRX201110</t>
  </si>
  <si>
    <t>Scope of work consist of a conversion of a 236 sq.ft. detached garage and addition of a maximum 150 square-feet for ingress/egress purposes. Results on a total of 386 square-foot ADU</t>
  </si>
  <si>
    <t>048G744806105</t>
  </si>
  <si>
    <t>6881 SOBRANTE RD, Oakland, CA 94611</t>
  </si>
  <si>
    <t>PLN18314-R01</t>
  </si>
  <si>
    <t>Revisions to approved single family residence to combine / attach the front garage with the residence, and minor modifications to the floor and elevations plans. _x000D_
3,644-sf residence.</t>
  </si>
  <si>
    <t>048 683700301</t>
  </si>
  <si>
    <t>0 BRIAR CLIFF RD, Oakland, CA 94603</t>
  </si>
  <si>
    <t>PLN20029</t>
  </si>
  <si>
    <t>Regular DR @ "4391" Briar Cliff Rd (new house)</t>
  </si>
  <si>
    <t>040 340100100</t>
  </si>
  <si>
    <t>7301 HILLSIDE ST, Oakland, CA 94605</t>
  </si>
  <si>
    <t>PLN20136</t>
  </si>
  <si>
    <t>Regular Design Review to legalize a two bedroom dwelling unit within an existing duplex, and Minor Variance to allow for substandard parking.</t>
  </si>
  <si>
    <t>016 146201500</t>
  </si>
  <si>
    <t>1220 59TH ST, Oakland, CA 94608</t>
  </si>
  <si>
    <t>PLN20102</t>
  </si>
  <si>
    <t>Regular Design Review to convert an existing single family dwelling in to a 2-unit townhouse.</t>
  </si>
  <si>
    <t>048G744401000</t>
  </si>
  <si>
    <t>7145 Thorndale DR, OAKLAND, CA</t>
  </si>
  <si>
    <t>PLN19308</t>
  </si>
  <si>
    <t>Regular Design Review to construct a new 3,283 SF SFD on a vacant upsloping lot,</t>
  </si>
  <si>
    <t>016 141601900</t>
  </si>
  <si>
    <t>6520 TELEGRAPH AVE, Oakland, CA 94609</t>
  </si>
  <si>
    <t>PLN20085</t>
  </si>
  <si>
    <t>Regular Design Review to allow for the creation of a third unit within the envelope of a existing duplex.</t>
  </si>
  <si>
    <t>048D726800700</t>
  </si>
  <si>
    <t>5837 CASTLE DR, OAKLAND, CA</t>
  </si>
  <si>
    <t>PLN20041</t>
  </si>
  <si>
    <t>Regular Design Review for the construction of a two-story 3,925 square-foot Single-Family Residence on a vacant downslope parcel on Castle Drive.</t>
  </si>
  <si>
    <t>014 127402800</t>
  </si>
  <si>
    <t>5776 VICENTE ST, Oakland, CA 94609</t>
  </si>
  <si>
    <t>PLN20013</t>
  </si>
  <si>
    <t>Regular Design Review for the construction of a detached two-story 1,479 square-foot residential unit to the rear of a parcel containing an existing two-story Single-Family Residence (SFR).</t>
  </si>
  <si>
    <t>048 650101900</t>
  </si>
  <si>
    <t>171 SEQUOYAH VIEW DR, Oakland, CA 94605</t>
  </si>
  <si>
    <t>PLN20076</t>
  </si>
  <si>
    <t>Regular Design Review for an addition of more than 1,000 square-feet to an existing single family dwelling including a new accessory dwelling unit (ADU).</t>
  </si>
  <si>
    <t>010 083203000</t>
  </si>
  <si>
    <t>668 CHETWOOD, OAKLAND, CA</t>
  </si>
  <si>
    <t>PLN20063</t>
  </si>
  <si>
    <t>Regular Design Review for a new three-story residence located on an down sloping vacant lot consisting of a 2-story 2,031 sf single family dwelling and a lower level 724 sf attached ADU.   A 24" dbh Black Acacia tree is proposed to be removed.</t>
  </si>
  <si>
    <t>048E732603100</t>
  </si>
  <si>
    <t>0 SHEPHERD CANYON RD, Oakland, CA 94611</t>
  </si>
  <si>
    <t>PLN20142</t>
  </si>
  <si>
    <t>regular Design Review for a new single family dwelling and Accessory Dwelling Unit (ADU / Secondary Unit) proposed on a vacant lot APN# 0489E-7326-031-00 ( requested address 6788 Shepard Canyon Road)</t>
  </si>
  <si>
    <t>041 415101400</t>
  </si>
  <si>
    <t>923 70TH AVE, Oakland, CA 94621</t>
  </si>
  <si>
    <t>PLN20094</t>
  </si>
  <si>
    <t>Regular Design Review for a new SFD on a vacant lot.</t>
  </si>
  <si>
    <t>040A384000600</t>
  </si>
  <si>
    <t>0 SKYWAY LN, Oakland, CA 94608</t>
  </si>
  <si>
    <t>PLN20090</t>
  </si>
  <si>
    <t>Regular Design Review for a new 6,000 square-foot single family dwelling (SFD) on an existing 53,332 square-foot vacant lot.  Address requested 66 Skyway Lane, APN: 040A-3840-006-00</t>
  </si>
  <si>
    <t>029 117302502</t>
  </si>
  <si>
    <t>0 BRUNELL DR, Oakland, CA 94608</t>
  </si>
  <si>
    <t>PLN19298</t>
  </si>
  <si>
    <t>Regular Design Review for a new 3,000 square-foot single family dwelling on a 6,018 square-foot .26% upslope vacant lot.</t>
  </si>
  <si>
    <t>048F737806500</t>
  </si>
  <si>
    <t>6587 THORNHILL DR, Oakland, CA 94611</t>
  </si>
  <si>
    <t>PLN20105</t>
  </si>
  <si>
    <t>Regular Design Review for a new 2,889 square-foot single family dwelling on a vacant upslope lot (Lot 188, APN: 048F-7378-065-00, on Thornhill Drive).</t>
  </si>
  <si>
    <t>003 003101100</t>
  </si>
  <si>
    <t>868 20TH ST, Oakland, CA 94607</t>
  </si>
  <si>
    <t>PLN19314</t>
  </si>
  <si>
    <t>Regular Design Review for a new 1,577 square-foot SFD and a 752 square-foot ADU / Cat II secondary unit on an existing vacant lot.</t>
  </si>
  <si>
    <t>006 003505800</t>
  </si>
  <si>
    <t>808 PINE ST, Oakland, CA 94607</t>
  </si>
  <si>
    <t>PLN20128</t>
  </si>
  <si>
    <t>Regular Design review for a new 1,310 square-foot  single family dwelling (SFD) located at 808 Pine Street (APN: 006-035-058-00)._x000D_
Note: 1 of 2 side-by-side SFD's proposed. Owner listed is DAO Properties LLC.</t>
  </si>
  <si>
    <t>006 003505900</t>
  </si>
  <si>
    <t>812 PINE ST, Oakland, CA 94607</t>
  </si>
  <si>
    <t>PLN20129</t>
  </si>
  <si>
    <t>Regular Design Review for a new 1,310 single family dwelling located at 812 Pine Street (APN: 006-0035-059-00).  Note 2 of 2 side-by-side SFD's proposed.  owner listed as DAO Properties LLC.</t>
  </si>
  <si>
    <t>012 101801100</t>
  </si>
  <si>
    <t>868 40TH ST, Oakland, CA 94608</t>
  </si>
  <si>
    <t>PLN20077</t>
  </si>
  <si>
    <t>Regular Design Review and Minor Variance to allow for the creation of a new single family dwelling  (SFD), and a Tentative Parcel Map (TPM11094) to create the new SFD as a condominium.</t>
  </si>
  <si>
    <t>005 038102400</t>
  </si>
  <si>
    <t>1506 LINDEN ST, Oakland, CA 94607</t>
  </si>
  <si>
    <t>PLN20089</t>
  </si>
  <si>
    <t>regular Design Review  to expand a Mills Act historic 3-unit building to include more than 1,000 square-feet of  new floor area and a new  ADU.</t>
  </si>
  <si>
    <t>044 497902000</t>
  </si>
  <si>
    <t>9712 E ST, Oakland, CA 94603</t>
  </si>
  <si>
    <t>PLN20032</t>
  </si>
  <si>
    <t>Rear addition of 569 SF and second floor addition of 883 SF to be an ADU to and existing 852 SF SFH.</t>
  </si>
  <si>
    <t>013 113704505</t>
  </si>
  <si>
    <t>345 51ST ST, Oakland, CA 94609</t>
  </si>
  <si>
    <t>PLN20021</t>
  </si>
  <si>
    <t>Parcel 3: To construct a 2,527 sf 3-story farmhouse style single-family residence with an attached garage accessed via a shared driveway on 4981 Coronado Ave (Parcel 4)</t>
  </si>
  <si>
    <t>347 51st ST, OAKLAND, CA</t>
  </si>
  <si>
    <t>PLN20022</t>
  </si>
  <si>
    <t>Parcel 2: To construct a 2,062 sf 3-story farmhouse style single-family residence with an attached garage and a detached Category II 273 sf 1-story Accessory Dwelling Unit.
tree removal permit for removal of 5 trees ( including 3 Oak trees).</t>
  </si>
  <si>
    <t>5010 Manila AVE, OAKLAND, CA</t>
  </si>
  <si>
    <t>PLN20023</t>
  </si>
  <si>
    <t>Parcel 1: To construct a 2,151 sf 3-story farmhouse style single-family residence with an attached garage on a 2,912 sf lot accessed via a shared driveway through 347 51st St (Parcel 2).</t>
  </si>
  <si>
    <t>048 617504100</t>
  </si>
  <si>
    <t>71 EDGEMONT WY, Oakland, CA 94603</t>
  </si>
  <si>
    <t>PLN20040</t>
  </si>
  <si>
    <t>New SFD _x000D_
To construct 2088 sq ft, two story on an upslope vacant parcel, by providing two off-street parking</t>
  </si>
  <si>
    <t>047 554201100</t>
  </si>
  <si>
    <t>1833 108TH AVE, Oakland, CA 94603</t>
  </si>
  <si>
    <t>DRX200193</t>
  </si>
  <si>
    <t>New rear detach CAT 2 ADU 713 sf, 2 bedroom, 1 bath, max. 16' to top of ridge. _x000D_
MISSING: Survey.</t>
  </si>
  <si>
    <t>027 087007700</t>
  </si>
  <si>
    <t>3274 LYNDE ST, Oakland, CA 94601</t>
  </si>
  <si>
    <t>DRX200333</t>
  </si>
  <si>
    <t>Legalize a Cat II 684 sf detached single-story ADU at the rear of the lot with a single family home at the front of the lot with no changes to parking configuration</t>
  </si>
  <si>
    <t>013 111500800</t>
  </si>
  <si>
    <t>4361 HOWE ST, Oakland, CA 94611</t>
  </si>
  <si>
    <t>DS200370</t>
  </si>
  <si>
    <t>DS-3 @ 4361 Howe Street_x000D_
_x000D_
Addition of 429 sq ft to second floor._x000D_
Additionally  folded into zoning application is CAT I ADU in lower level of SFD._x000D_
_x000D_
RM-2_x000D_
CCD1</t>
  </si>
  <si>
    <t>011 087500700</t>
  </si>
  <si>
    <t>740 MANDANA BLVD, Oakland, CA 94610</t>
  </si>
  <si>
    <t>DS200400</t>
  </si>
  <si>
    <t>DS-1 &amp;ADU @ 740 Mandana Blvd (SFD, CAT II, D)_x000D_
_x000D_
CAT II in rear yard of SFD, about 225 sq ft _x000D_
+ new deck about 150 sq ft &amp; more than 30 inch above grade = footprint expasion of more than 10% and is 17.136.030 Small project design review.</t>
  </si>
  <si>
    <t>043A464702400</t>
  </si>
  <si>
    <t>8365 OUTLOOK AVE, Oakland, CA 94605</t>
  </si>
  <si>
    <t>DRX200232</t>
  </si>
  <si>
    <t>DRX@8365 OUTLOOK AVE for Cat I 605sf ADU.  Existing conditioned space on the lower floor of the home will be converted to ADU. Entryways between primary home on upper floor and ADU on lower floor will be blocked off. No expansion to the building envelope.</t>
  </si>
  <si>
    <t>009 070901600</t>
  </si>
  <si>
    <t>722 30TH ST, Oakland, CA 94609</t>
  </si>
  <si>
    <t>DRX200451</t>
  </si>
  <si>
    <t>DRX@722 30TH ST for Cat II ADU in (e) duplex. A new 980sf ADU is prosed by converting and extending an (e) 245sf rear detached structure.</t>
  </si>
  <si>
    <t>015 127900800</t>
  </si>
  <si>
    <t>618 AILEEN ST, Oakland, CA 94609</t>
  </si>
  <si>
    <t>DRX200484</t>
  </si>
  <si>
    <t>DRX@618 AILEEN ST for Cat 1 ADU. To convert existing basement into 447 ADU._x000D_
_x000D_
Foundation replacement and excavation of basement under active building permit (RBC1905902, DRX192627).</t>
  </si>
  <si>
    <t>030 190000200</t>
  </si>
  <si>
    <t>3519 WISCONSIN ST, Oakland, CA 94619</t>
  </si>
  <si>
    <t>DRX200457</t>
  </si>
  <si>
    <t>DRX@3519 WISCONSIN ST for conversion of existing basement into 670sf ADU. This also includes interior remodel for primary home, with no changes to the exterior.</t>
  </si>
  <si>
    <t>044 506503100</t>
  </si>
  <si>
    <t>253 SEXTUS RD, Oakland, CA 94603</t>
  </si>
  <si>
    <t>DRX200279</t>
  </si>
  <si>
    <t>DRX@253 SEXTUS RD for Cat II ADU. This will be a 748sf cat II ADU in the rear yard.</t>
  </si>
  <si>
    <t>011 085801200</t>
  </si>
  <si>
    <t>579 WALAVISTA AVE, Oakland, CA 94610</t>
  </si>
  <si>
    <t>DRX200024</t>
  </si>
  <si>
    <t>DRX to convert lower floor into 974 sq/ft ADU as part of existing SFD. There is one off-street parking space provided within driveway.</t>
  </si>
  <si>
    <t>012 099600200</t>
  </si>
  <si>
    <t>281 41ST ST, Oakland, CA 94611</t>
  </si>
  <si>
    <t>DRX200395</t>
  </si>
  <si>
    <t>DRX to convert an existing garage/ storage within an existing multi- family building into 630 sq/ft ADU</t>
  </si>
  <si>
    <t>020 014901401</t>
  </si>
  <si>
    <t>2000 INTERNATIONAL BLVD, Oakland, CA 94606</t>
  </si>
  <si>
    <t>DRX200071</t>
  </si>
  <si>
    <t>DRX to convert a manager suite located on ground floor of multi-family residential building into ADU cat.# 1 565 sq/ft</t>
  </si>
  <si>
    <t>048G743602201</t>
  </si>
  <si>
    <t>6173 VALLEY VIEW RD, Oakland, CA 94611</t>
  </si>
  <si>
    <t>DRX200189</t>
  </si>
  <si>
    <t>DRX to construct a new ADU by providing 4' side yard and rear yard set back, limited to 16 in height, 400 sf in floor area. Main SFD is under construction</t>
  </si>
  <si>
    <t>048A708601600</t>
  </si>
  <si>
    <t>7305 CHABOT RD, OAKLAND, CA 94618</t>
  </si>
  <si>
    <t>DRX200133</t>
  </si>
  <si>
    <t>DRX to construct 683 sq/ft new ADU located 4' from side and rear property line, 14' in height</t>
  </si>
  <si>
    <t>016 142405300</t>
  </si>
  <si>
    <t>6508 RAYMOND ST, Oakland, CA 94609</t>
  </si>
  <si>
    <t>DRX200392</t>
  </si>
  <si>
    <t>DRX to construct 548 sq/ft new ADU, by providing 4' side and rear yard set back below 16' in height</t>
  </si>
  <si>
    <t>013 112600600</t>
  </si>
  <si>
    <t>26 RAMONA AVE, Oakland, CA 94611</t>
  </si>
  <si>
    <t>DRX200281</t>
  </si>
  <si>
    <t>DRX for the Category One (CAT I) conversion of an existing 445 square-foot rear yard (corner) garage into a new ADU / secondary Unit.</t>
  </si>
  <si>
    <t>022 031200300</t>
  </si>
  <si>
    <t>339 PORTLAND AVE, Oakland, CA 94606</t>
  </si>
  <si>
    <t>DRX200274</t>
  </si>
  <si>
    <t>DRX for new 640 sf Cat.2 detached ADU located at rear of property at 339 Portland. Meets all zoning standards (setbacks and height). New ADU to have two BRs, full kitchen and bath. No add'l parking required because located in ASI.</t>
  </si>
  <si>
    <t>037 254100901</t>
  </si>
  <si>
    <t>4653 DAVENPORT AVE, Oakland, CA 94619</t>
  </si>
  <si>
    <t>DRX200219</t>
  </si>
  <si>
    <t>DRX for new 468 square-foot Jr. ADU / Secondary Unit locate at the lowest of an existing SFD.  This Project has a shared bathroom.  Note: see previous permits for a Cat I garage conversion, and will result in two ADU's.</t>
  </si>
  <si>
    <t>012 097801600</t>
  </si>
  <si>
    <t>3823 OPAL ST, Oakland, CA 94609</t>
  </si>
  <si>
    <t>DRX200389</t>
  </si>
  <si>
    <t>DRX for Category 1 ADU for existing duplex @ 3823 Opal St.  The 2 bedroom ADU is added to an existing accessory structure in the rear of the building.</t>
  </si>
  <si>
    <t>036 241604300</t>
  </si>
  <si>
    <t>2130 47TH AVE, Oakland, CA 94601</t>
  </si>
  <si>
    <t>DRX200270</t>
  </si>
  <si>
    <t>DRX for a new detached (CAT II)  962 square-foot rear yard ADU.</t>
  </si>
  <si>
    <t>025 072602100</t>
  </si>
  <si>
    <t>2926 E 19TH ST, Oakland, CA 94601</t>
  </si>
  <si>
    <t>DRX200097</t>
  </si>
  <si>
    <t>DRX for a new 785 square -foot cat I ADU within a Unit # 2926 of a duplex / multi unit lot.  The new ADU will be located entirely within the unfinished basement area.</t>
  </si>
  <si>
    <t>043 460000400</t>
  </si>
  <si>
    <t>2129 88TH AVE, Oakland, CA 94621</t>
  </si>
  <si>
    <t>DRX200227</t>
  </si>
  <si>
    <t>DRX for a 660-square-foot detached ADU associated with a single-family residence and complies with setback and height requirements.</t>
  </si>
  <si>
    <t>005 047400600</t>
  </si>
  <si>
    <t>1209 34TH ST, Oakland, CA 94608</t>
  </si>
  <si>
    <t>DRX200006</t>
  </si>
  <si>
    <t>DRX for a 1,560 square-foot category I ADU. / secondary unit located within the lower story of an existing SFD.</t>
  </si>
  <si>
    <t>048D730900101</t>
  </si>
  <si>
    <t>6885 AITKEN DR, Oakland, CA 94611</t>
  </si>
  <si>
    <t>DRX200245</t>
  </si>
  <si>
    <t>DRX for 546 s.f. Cateogry 1 ADU. Applicant is converting storage space @ lower level of SFR into habitable studio/ADU with full bath and kitchen. No expansion of existing footprint and no impact to parking.</t>
  </si>
  <si>
    <t>040A342202400</t>
  </si>
  <si>
    <t>2836 RITCHIE ST, Oakland, CA 94605</t>
  </si>
  <si>
    <t>DRX200106</t>
  </si>
  <si>
    <t>DRX at rear of 2836 Ritchie Street for a category 2 ADU. ADU to be 389.91 square feet and 13' in height. Related to Code Complaint#1901300._x000D_
Patio Cover not included in scope of work.</t>
  </si>
  <si>
    <t>023 046902200</t>
  </si>
  <si>
    <t>578 MONTCLAIR AVE, Oakland, CA 94606</t>
  </si>
  <si>
    <t>DRX200525</t>
  </si>
  <si>
    <t>DRX ADU SFD CAT II @ 578 Montclaire Ave_x000D_
_x000D_
Construction of detached 799 sq ft ADU for SFD; with DEMO of 2 storage sheds on the parcel</t>
  </si>
  <si>
    <t>015 133700800</t>
  </si>
  <si>
    <t>1075 61ST ST, Oakland, CA 94608</t>
  </si>
  <si>
    <t>DRX200523</t>
  </si>
  <si>
    <t>DRX ADU CAT I @ 1075 61st _x000D_
_x000D_
Conversion of 684 sq ft from SFD by adding a kitchen._x000D_
_x000D_
Area of conversion relates to 03/14/2005 Addition number: RB0501082</t>
  </si>
  <si>
    <t>024 056002400</t>
  </si>
  <si>
    <t>1063 GLENDORA AVE, Oakland, CA 94602</t>
  </si>
  <si>
    <t>DRX200519</t>
  </si>
  <si>
    <t>DRX ADU @ 1063 Glendora (CAT 1) SFD_x000D_
_x000D_
To build an ADU (CAT I) into the rear of the existing basement area which has an 8 ft ceiling height._x000D_
_x000D_
Additional: to remodel the existing kitchen and bathroom on the main SFD (second floor/main house)</t>
  </si>
  <si>
    <t>044 497702600</t>
  </si>
  <si>
    <t>9940 E ST, Oakland, CA 94603</t>
  </si>
  <si>
    <t>DRX200509</t>
  </si>
  <si>
    <t>DRX @ 9940 E ST (ADU - CAT II @ SFD)</t>
  </si>
  <si>
    <t>004 000704200</t>
  </si>
  <si>
    <t>860 MYRTLE ST, Oakland, CA 94607</t>
  </si>
  <si>
    <t>DRX200506</t>
  </si>
  <si>
    <t>DRX @ 860 MYRTLE ST (ADU CAT I @ SFD) - convert garage, park in driveway</t>
  </si>
  <si>
    <t>028 093702600</t>
  </si>
  <si>
    <t>3055 GEORGIA ST, Oakland, CA 94602</t>
  </si>
  <si>
    <t>DRX200499</t>
  </si>
  <si>
    <t>DRX @ 3055 GEORGIA ST (ADU @ SFD - CAT II)_x000D_
_x000D_
Demo detached garage and construct new structure</t>
  </si>
  <si>
    <t>005 043403100</t>
  </si>
  <si>
    <t>2506 LINDEN ST, Oakland, CA 94607</t>
  </si>
  <si>
    <t>DRX200505</t>
  </si>
  <si>
    <t>DRX @ 2506 LINDEN ST (ADU @ SFD - CAT II)</t>
  </si>
  <si>
    <t>003 004900800</t>
  </si>
  <si>
    <t>845 19TH ST, Oakland, CA 94607</t>
  </si>
  <si>
    <t>DRX200308</t>
  </si>
  <si>
    <t>DRX - ADU CAT 1 at 845 19th St,- Conversion of basement from and existing Duplex.  ADU is 1bedroom, 1 office, and 1 bath, kitchen and living space. No exterior modification.</t>
  </si>
  <si>
    <t>013 117601202</t>
  </si>
  <si>
    <t>1079 53RD ST, Oakland, CA 94608</t>
  </si>
  <si>
    <t>PLN20046</t>
  </si>
  <si>
    <t>DR to construct second floor addition (270 sf) as second residential unit to an existing SFD (2127sf), with two off-street parking spaces</t>
  </si>
  <si>
    <t>048F740001400</t>
  </si>
  <si>
    <t>6002 MAZUELA DR, Oakland, CA 94611</t>
  </si>
  <si>
    <t>PLN20057</t>
  </si>
  <si>
    <t>DR to construct 6564 sf new single family dwelling with two- car attached garage located on up-sloped vacant site</t>
  </si>
  <si>
    <t>048G742602900</t>
  </si>
  <si>
    <t>20 TAURUS AVE, Oakland, CA 94611</t>
  </si>
  <si>
    <t>PLN19317</t>
  </si>
  <si>
    <t>Design Review to construct new SFD (3339 sf and 572 sf garage) on a vacant up-sloped parcel. and Minor CUP for common driveway</t>
  </si>
  <si>
    <t>010 079003801</t>
  </si>
  <si>
    <t>424 VERNON ST, Oakland, CA 94610</t>
  </si>
  <si>
    <t>DRX201225</t>
  </si>
  <si>
    <t>Design Review Exemption for the construction of a detached 798 square foot category 2 ADU located at the rear of 424 Vernon Street.</t>
  </si>
  <si>
    <t>051 479100900</t>
  </si>
  <si>
    <t>300 INDIAN RD, Oakland, CA 94610</t>
  </si>
  <si>
    <t>DRX200255</t>
  </si>
  <si>
    <t>Design Review Exemption at 300 Indian for a category 2 ADU - new construction of a 626 square foot ADU. Tree Protection Permit required for 3 trees.</t>
  </si>
  <si>
    <t>045 531303800</t>
  </si>
  <si>
    <t>10063 BERNHARDT DR, Oakland, CA 94603</t>
  </si>
  <si>
    <t>DRX200102</t>
  </si>
  <si>
    <t>Design Review Exemption at 10063 Berhardt Drive for the demo of all accessory structures in the rear yard and the construction of a new 450 square foot category 2 ADU (1 bedroom) in rear yard.</t>
  </si>
  <si>
    <t>029 099202300</t>
  </si>
  <si>
    <t>3532 BOSTON AVE, Oakland, CA 94602</t>
  </si>
  <si>
    <t>DRX200306</t>
  </si>
  <si>
    <t>Convert existing 438 sf garage into Cat 1 secondary unit for existing SFR</t>
  </si>
  <si>
    <t>DRX200289</t>
  </si>
  <si>
    <t>Convert a garage into a Cat 1 336 sf ADU at a multi-family dwelling facility</t>
  </si>
  <si>
    <t>009 069403000</t>
  </si>
  <si>
    <t>827 30TH ST, Oakland, CA 94608</t>
  </si>
  <si>
    <t>DRX200194</t>
  </si>
  <si>
    <t>Conversion of an existing 593 sf accessory structure with 2 new  bedrooms at rear into Category I ADU.  SFR at front is 1,637 sf.</t>
  </si>
  <si>
    <t>048F737806800</t>
  </si>
  <si>
    <t>0 THORNHILL DR, Oakland, CA 94603</t>
  </si>
  <si>
    <t>PLN20053</t>
  </si>
  <si>
    <t>Construction of a new multi-story single family residence with an attached two-car garage on a vacant lot.</t>
  </si>
  <si>
    <t>048 631300500</t>
  </si>
  <si>
    <t>4701 SCOTIA AVE, Oakland, CA 94605</t>
  </si>
  <si>
    <t>DRX200285</t>
  </si>
  <si>
    <t>construct two-story rear attached ADU cat.#2  to the main structure located out side setback requirement limited to 800 sq/ft</t>
  </si>
  <si>
    <t>047 549601200</t>
  </si>
  <si>
    <t>2101 103RD AVE, Oakland, CA 94603</t>
  </si>
  <si>
    <t>DRX200497</t>
  </si>
  <si>
    <t>Construct a new detached Category II 684 sf ADU at the rear of the lot with two bedrooms_x000D_
_x000D_
*revised May 14 2020 - new plans in doc's-KA</t>
  </si>
  <si>
    <t>020 021600500</t>
  </si>
  <si>
    <t>1737 11TH AVE, Oakland, CA 94606</t>
  </si>
  <si>
    <t>DRX200211</t>
  </si>
  <si>
    <t>Category 1 Accessory Dwelling Unit (ADU);conversion of an attached garage into a 420 square-foot ADU.</t>
  </si>
  <si>
    <t>032 206802900</t>
  </si>
  <si>
    <t>2638 35TH AVE, Oakland, CA 94619</t>
  </si>
  <si>
    <t>DRX200396</t>
  </si>
  <si>
    <t>CAT1 ADU - 2638 35TH AVE. - conversion of rear structure into a 334 sf Studio ADU with 1 kitchen and 1 bath.</t>
  </si>
  <si>
    <t>024 052503000</t>
  </si>
  <si>
    <t>3816 ARDLEY AVE, Oakland, CA 94602</t>
  </si>
  <si>
    <t>DRX201016</t>
  </si>
  <si>
    <t>CAT II ADU located in the rear at 3816 Ardley. The setbacks are 5 feet and the maximum height will be 15.5 feet high due to the slope. There will be 11 windows and 1 door. It will have wood siding.</t>
  </si>
  <si>
    <t>024 054302100</t>
  </si>
  <si>
    <t>4400 EVANS AVE, Oakland, CA 94602</t>
  </si>
  <si>
    <t>DRX200521</t>
  </si>
  <si>
    <t>Cat 2 ADU at the Rear of the Property. The ADU will replace an existing garage that will be demolished. The ADU will be 336 square feet. The ADU will contain a bathroom, kitchen and be a studio. The height will be 12 height high.</t>
  </si>
  <si>
    <t>022 034603500</t>
  </si>
  <si>
    <t>1351 E 26TH ST, Oakland, CA 94606</t>
  </si>
  <si>
    <t>DRX201248</t>
  </si>
  <si>
    <t>AUD @ 1351 E 26th St (SFD, CAT II, D)_x000D_
_x000D_
Deatached CAT II, manurfactured home ADU in rear yard._x000D_
meets setbacks and height regulations.</t>
  </si>
  <si>
    <t>036 244701800</t>
  </si>
  <si>
    <t>3107 MONTICELLO AVE, Oakland, CA 94619</t>
  </si>
  <si>
    <t>DRX200471</t>
  </si>
  <si>
    <t>ADU DRX @ 3107 Monticello_x000D_
_x000D_
CAT II ADU in Rear of site (240sf)_x000D_
_x000D_
No other work to property</t>
  </si>
  <si>
    <t>032 208001700</t>
  </si>
  <si>
    <t>2026 41ST AVE, Oakland, CA 94601</t>
  </si>
  <si>
    <t>DRX200406</t>
  </si>
  <si>
    <t>ADU DRX @ 2026 41St Ave (ADU)_x000D_
Cat Two ADU 436 footprint</t>
  </si>
  <si>
    <t>022 038603200</t>
  </si>
  <si>
    <t>1348 E 31ST ST, Oakland, CA 94602</t>
  </si>
  <si>
    <t>DRX200534</t>
  </si>
  <si>
    <t>ADU CAT2 SFD @ 1348 E 38th St._x000D_
_x000D_
New detached ADU CAT2,  684 sq ft, in the rear yard, meets all setbacks and height limitations. Existing site grading and landscape to remain. No work to existing SFD.</t>
  </si>
  <si>
    <t>013 113500401</t>
  </si>
  <si>
    <t>282 WHITMORE ST, Oakland, CA 94611</t>
  </si>
  <si>
    <t>DRX200195</t>
  </si>
  <si>
    <t>ADU- CAT 1: 2 car Garage Conversion into 1 bedroom ADU at single family residence</t>
  </si>
  <si>
    <t>044 497500700</t>
  </si>
  <si>
    <t>9837 B ST, Oakland, CA 94603</t>
  </si>
  <si>
    <t>DRX200140</t>
  </si>
  <si>
    <t>ADU at 9837 B ST, Oakland, CA 94603</t>
  </si>
  <si>
    <t>016 144000800</t>
  </si>
  <si>
    <t>966 62ND ST, Oakland, CA 94608</t>
  </si>
  <si>
    <t>DRX201288</t>
  </si>
  <si>
    <t>ADU at 966 62ND ST, Oakland, CA 94608</t>
  </si>
  <si>
    <t>048 560802300</t>
  </si>
  <si>
    <t>9416 LAWLOR ST, Oakland, CA 94605</t>
  </si>
  <si>
    <t>DRX200911</t>
  </si>
  <si>
    <t>ADU at 9416 LAWLOR ST, Oakland, CA 94605</t>
  </si>
  <si>
    <t>046 545701900</t>
  </si>
  <si>
    <t>9330 BIRCH ST, Oakland, CA 94603</t>
  </si>
  <si>
    <t>DRX200410</t>
  </si>
  <si>
    <t>ADU at 9330 BIRCH ST, Oakland, CA 94603</t>
  </si>
  <si>
    <t>033 216700400</t>
  </si>
  <si>
    <t>927 40TH AVE, Oakland, CA 94601</t>
  </si>
  <si>
    <t>DRX200050</t>
  </si>
  <si>
    <t>ADU at 927 40TH AVE, Oakland, CA 94601</t>
  </si>
  <si>
    <t>013 108802202</t>
  </si>
  <si>
    <t>884 44TH ST, Oakland, CA 94608</t>
  </si>
  <si>
    <t>DRX200462</t>
  </si>
  <si>
    <t>ADU at 884 44TH ST, Oakland, CA 94608</t>
  </si>
  <si>
    <t>043A464000100</t>
  </si>
  <si>
    <t>8722 THERMAL ST, Oakland, CA 94605</t>
  </si>
  <si>
    <t>DRX200575</t>
  </si>
  <si>
    <t>ADU at 8722 THERMAL ST, Oakland, CA 94605</t>
  </si>
  <si>
    <t>011 090003101</t>
  </si>
  <si>
    <t>850 Trestle Glen DR, OAKLAND, CA 94610</t>
  </si>
  <si>
    <t>DRX200695</t>
  </si>
  <si>
    <t>ADU at 850 Trestle Glen DR, OAKLAND, CA 94610</t>
  </si>
  <si>
    <t>011 084201700</t>
  </si>
  <si>
    <t>824 VERMONT ST, Oakland, CA 94610</t>
  </si>
  <si>
    <t>DRX201392</t>
  </si>
  <si>
    <t>ADU at 824 VERMONT ST, Oakland, CA 94610</t>
  </si>
  <si>
    <t>011 084301700</t>
  </si>
  <si>
    <t>810 WALKER AVE, Oakland, CA 94610</t>
  </si>
  <si>
    <t>DRX201362</t>
  </si>
  <si>
    <t>ADU at 810 WALKER AVE, Oakland, CA 94610</t>
  </si>
  <si>
    <t>011 087605100</t>
  </si>
  <si>
    <t>805 SANTA RAY AVE, Oakland, CA 94610</t>
  </si>
  <si>
    <t>DRX201384</t>
  </si>
  <si>
    <t>ADU at 805 SANTA RAY AVE, Oakland, CA 94610</t>
  </si>
  <si>
    <t>040A344902800</t>
  </si>
  <si>
    <t>8000 GREENLY DR, Oakland, CA 94605</t>
  </si>
  <si>
    <t>DRX200724</t>
  </si>
  <si>
    <t>ADU at 8000 GREENLY DR, Oakland, CA 94605</t>
  </si>
  <si>
    <t>040A343602001</t>
  </si>
  <si>
    <t>8000 CREST AVE, Oakland, CA 94605</t>
  </si>
  <si>
    <t>DRX200399</t>
  </si>
  <si>
    <t>ADU at 8000 CREST AVE, Oakland, CA 94605</t>
  </si>
  <si>
    <t>040A343503000</t>
  </si>
  <si>
    <t>7980 SUNKIST DR, Oakland, CA 94605</t>
  </si>
  <si>
    <t>DRX200035</t>
  </si>
  <si>
    <t>ADU at 7980 SUNKIST DR, Oakland, CA 94605</t>
  </si>
  <si>
    <t>010 083303501</t>
  </si>
  <si>
    <t>739 JEAN ST, Oakland, CA 94610</t>
  </si>
  <si>
    <t>DRX201404</t>
  </si>
  <si>
    <t>ADU at 739 JEAN ST, Oakland, CA 94610</t>
  </si>
  <si>
    <t>041 414603300</t>
  </si>
  <si>
    <t>7235 HAMILTON ST, Oakland, CA 94621</t>
  </si>
  <si>
    <t>DRX200070</t>
  </si>
  <si>
    <t>ADU at 7235 HAMILTON ST, Oakland, CA 94621</t>
  </si>
  <si>
    <t>012 096501800</t>
  </si>
  <si>
    <t>716 37TH ST, Oakland, CA 94609</t>
  </si>
  <si>
    <t>DRX201353</t>
  </si>
  <si>
    <t>ADU at 716 37TH ST, Oakland, CA 94609</t>
  </si>
  <si>
    <t>048G743502902</t>
  </si>
  <si>
    <t>7141 PINEHAVEN RD, Oakland, CA 94611</t>
  </si>
  <si>
    <t>DRX201156</t>
  </si>
  <si>
    <t>ADU at 7141 PINEHAVEN RD, Oakland, CA 94611</t>
  </si>
  <si>
    <t>029A130103200</t>
  </si>
  <si>
    <t>7 VETERAN WY, Oakland, CA 94602</t>
  </si>
  <si>
    <t>DRX201386</t>
  </si>
  <si>
    <t>ADU at 7 VETERAN WY, Oakland, CA 94602</t>
  </si>
  <si>
    <t>012 094701302</t>
  </si>
  <si>
    <t>694 36TH ST, Oakland, CA 94609</t>
  </si>
  <si>
    <t>DRX200826</t>
  </si>
  <si>
    <t>ADU at 694 36TH ST, Oakland, CA 94609</t>
  </si>
  <si>
    <t>048H762001703</t>
  </si>
  <si>
    <t>6850 CHARING CROSS RD, Oakland, CA 94705</t>
  </si>
  <si>
    <t>DRX201293</t>
  </si>
  <si>
    <t>ADU at 6850 CHARING CROSS RD, Oakland, CA 94705</t>
  </si>
  <si>
    <t>048G743303100</t>
  </si>
  <si>
    <t>6828 PINEHAVEN RD, Oakland, CA 94611</t>
  </si>
  <si>
    <t>DRX201026</t>
  </si>
  <si>
    <t>ADU at 6828 PINEHAVEN RD, Oakland, CA 94611</t>
  </si>
  <si>
    <t>041 406403100</t>
  </si>
  <si>
    <t>6645 EASTLAWN ST, Oakland, CA 94621</t>
  </si>
  <si>
    <t>DRX201393</t>
  </si>
  <si>
    <t>ADU at 6645 EASTLAWN ST, Oakland, CA 94621</t>
  </si>
  <si>
    <t>015 136301500</t>
  </si>
  <si>
    <t>650 62ND ST, Oakland, CA 94609</t>
  </si>
  <si>
    <t>DRX200552</t>
  </si>
  <si>
    <t>ADU at 650 62ND ST, Oakland, CA 94609</t>
  </si>
  <si>
    <t>016 141401600</t>
  </si>
  <si>
    <t>6429 COLBY ST, Oakland, CA 94618</t>
  </si>
  <si>
    <t>DRX200520</t>
  </si>
  <si>
    <t>ADU at 6429 COLBY ST, Oakland, CA 94618</t>
  </si>
  <si>
    <t>048G744103000</t>
  </si>
  <si>
    <t>6366 VALLEY VIEW RD, Oakland, CA 94611</t>
  </si>
  <si>
    <t>DRX200859</t>
  </si>
  <si>
    <t>ADU at 6366 VALLEY VIEW RD, Oakland, CA 94611</t>
  </si>
  <si>
    <t>048D727301402</t>
  </si>
  <si>
    <t>6343 MELVILLE DR, Oakland, CA 94611</t>
  </si>
  <si>
    <t>DRX201062</t>
  </si>
  <si>
    <t>ADU at 6343 MELVILLE DR, Oakland, CA 94611</t>
  </si>
  <si>
    <t>016 139102200</t>
  </si>
  <si>
    <t>6334 TELEGRAPH AVE, Oakland, CA 94609</t>
  </si>
  <si>
    <t>DS200304</t>
  </si>
  <si>
    <t>ADU at 6334 TELEGRAPH AVE, Oakland, CA 94609</t>
  </si>
  <si>
    <t>048G743501900</t>
  </si>
  <si>
    <t>6315 VALLEY VIEW RD, Oakland, CA 94611</t>
  </si>
  <si>
    <t>DRX201364</t>
  </si>
  <si>
    <t>ADU at 6315 VALLEY VIEW RD, Oakland, CA 94611</t>
  </si>
  <si>
    <t>038 319607405</t>
  </si>
  <si>
    <t>6315 BANCROFT AVE, Oakland, CA 94605</t>
  </si>
  <si>
    <t>DRX201264</t>
  </si>
  <si>
    <t>ADU at 6315 BANCROFT AVE, Oakland, CA 94605</t>
  </si>
  <si>
    <t>037A276900500</t>
  </si>
  <si>
    <t>6308 HILLMONT DR, Oakland, CA 94605</t>
  </si>
  <si>
    <t>DRX200616</t>
  </si>
  <si>
    <t>ADU at 6308 HILLMONT DR, Oakland, CA 94605</t>
  </si>
  <si>
    <t>048A709501900</t>
  </si>
  <si>
    <t>6245 BROOKSIDE AVE, Oakland, CA 94618</t>
  </si>
  <si>
    <t>DRX200215</t>
  </si>
  <si>
    <t>ADU at 6245 BROOKSIDE AVE, Oakland, CA 94618</t>
  </si>
  <si>
    <t>016 140300202</t>
  </si>
  <si>
    <t>6225 HILLEGASS AVE, Oakland, CA 94618</t>
  </si>
  <si>
    <t>DRX201072</t>
  </si>
  <si>
    <t>ADU at 6225 HILLEGASS AVE, Oakland, CA 94618</t>
  </si>
  <si>
    <t>010 081601400</t>
  </si>
  <si>
    <t>610 OAKLAND AVE, Oakland, CA 94611</t>
  </si>
  <si>
    <t>DRX200380</t>
  </si>
  <si>
    <t>ADU at 610 OAKLAND AVE, Oakland, CA 94611</t>
  </si>
  <si>
    <t>015 135702300</t>
  </si>
  <si>
    <t>6028 M L KING JR WY, Oakland, CA 94609</t>
  </si>
  <si>
    <t>DRX201326</t>
  </si>
  <si>
    <t>ADU at 6028 M L KING JR WY, Oakland, CA 94609</t>
  </si>
  <si>
    <t>016 146100600</t>
  </si>
  <si>
    <t>5975 MARSHALL ST, Oakland, CA 94608</t>
  </si>
  <si>
    <t>DRX200522</t>
  </si>
  <si>
    <t>ADU at 5975 MARSHALL ST, Oakland, CA 94608</t>
  </si>
  <si>
    <t>048C718800200</t>
  </si>
  <si>
    <t>5927 MCANDREW DR, Oakland, CA 94611</t>
  </si>
  <si>
    <t>DS200146</t>
  </si>
  <si>
    <t>ADU at 5927 MCANDREW DR, Oakland, CA 94611</t>
  </si>
  <si>
    <t>038 321001800</t>
  </si>
  <si>
    <t>5916 HAYES ST, Oakland, CA 94621</t>
  </si>
  <si>
    <t>DRX201349</t>
  </si>
  <si>
    <t>ADU at 5916 HAYES ST, Oakland, CA 94621</t>
  </si>
  <si>
    <t>015 135301800</t>
  </si>
  <si>
    <t>5912 GENOA ST, Oakland, CA 94608</t>
  </si>
  <si>
    <t>DRX200320</t>
  </si>
  <si>
    <t>ADU at 5912 GENOA ST, Oakland, CA 94608</t>
  </si>
  <si>
    <t>014 127402001</t>
  </si>
  <si>
    <t>5701 AYALA AVE, Oakland, CA 94609</t>
  </si>
  <si>
    <t>DRX200291</t>
  </si>
  <si>
    <t>ADU at 5701 AYALA AVE, Oakland, CA 94609</t>
  </si>
  <si>
    <t>035 237402600</t>
  </si>
  <si>
    <t>5256 BELVEDERE ST, Oakland, CA 94601</t>
  </si>
  <si>
    <t>DRX200418</t>
  </si>
  <si>
    <t>ADU at 5256 BELVEDERE ST, Oakland, CA 94601</t>
  </si>
  <si>
    <t>014 123504400</t>
  </si>
  <si>
    <t>5237 LAWTON AVE, Oakland, CA 94618</t>
  </si>
  <si>
    <t>DRX200852</t>
  </si>
  <si>
    <t>ADU at 5237 LAWTON AVE, Oakland, CA 94618</t>
  </si>
  <si>
    <t>029A133000604</t>
  </si>
  <si>
    <t>4864 PARK BLVD, Oakland, CA 94602</t>
  </si>
  <si>
    <t>DRX201068</t>
  </si>
  <si>
    <t>ADU at 4864 PARK BLVD, Oakland, CA 94602</t>
  </si>
  <si>
    <t>036 250200900</t>
  </si>
  <si>
    <t>4770 REDDING ST, Oakland, CA 94619</t>
  </si>
  <si>
    <t>DRX201136</t>
  </si>
  <si>
    <t>ADU at 4770 REDDING ST, Oakland, CA 94619</t>
  </si>
  <si>
    <t>036 241401500</t>
  </si>
  <si>
    <t>4663 TYRRELL ST, Oakland, CA 94601</t>
  </si>
  <si>
    <t>DRX200483</t>
  </si>
  <si>
    <t>ADU at 4663 TYRRELL ST, Oakland, CA 94601</t>
  </si>
  <si>
    <t>024 055202001</t>
  </si>
  <si>
    <t>4616 PARK BLVD, Oakland, CA 94602</t>
  </si>
  <si>
    <t>DRX200658</t>
  </si>
  <si>
    <t>ADU at 4616 PARK BLVD, Oakland, CA 94602</t>
  </si>
  <si>
    <t>037 253300300</t>
  </si>
  <si>
    <t>4551 TOMPKINS AVE, Oakland, CA 94619</t>
  </si>
  <si>
    <t>DS200337</t>
  </si>
  <si>
    <t>ADU at 4551 TOMPKINS AVE, Oakland, CA 94619</t>
  </si>
  <si>
    <t>048B714700514</t>
  </si>
  <si>
    <t>44 BIEHS CT, Oakland, CA 94618</t>
  </si>
  <si>
    <t>DRX200623</t>
  </si>
  <si>
    <t>ADU at 44 BIEHS CT, Oakland, CA 94618</t>
  </si>
  <si>
    <t>012 100900400</t>
  </si>
  <si>
    <t>4179 SHAFTER AVE, Oakland, CA 94609</t>
  </si>
  <si>
    <t>DRX200617</t>
  </si>
  <si>
    <t>ADU at 4179 SHAFTER AVE, Oakland, CA 94609</t>
  </si>
  <si>
    <t>029 107000100</t>
  </si>
  <si>
    <t>4158 NORTON AVE, Oakland, CA 94602</t>
  </si>
  <si>
    <t>DS200286</t>
  </si>
  <si>
    <t>ADU at 4158 NORTON AVE, Oakland, CA 94602</t>
  </si>
  <si>
    <t>029A132001601</t>
  </si>
  <si>
    <t>4041 HARDING WY, Oakland, CA 94602</t>
  </si>
  <si>
    <t>DS200040</t>
  </si>
  <si>
    <t>ADU at 4041 HARDING WY, Oakland, CA 94602</t>
  </si>
  <si>
    <t>037A276302000</t>
  </si>
  <si>
    <t>3940 GARDENIA PL, Oakland, CA 94605</t>
  </si>
  <si>
    <t>DRX201256</t>
  </si>
  <si>
    <t>ADU at 3940 GARDENIA PL, Oakland, CA 94605</t>
  </si>
  <si>
    <t>010 083501600</t>
  </si>
  <si>
    <t>3671 GRAND AVE, Oakland, CA 94610</t>
  </si>
  <si>
    <t>DRX200174</t>
  </si>
  <si>
    <t>ADU at 3671 GRAND AVE, Oakland, CA 94610</t>
  </si>
  <si>
    <t>010 080700800</t>
  </si>
  <si>
    <t>3545 KEMPTON WY, Oakland, CA 94611</t>
  </si>
  <si>
    <t>DS200300</t>
  </si>
  <si>
    <t>ADU at 3545 KEMPTON WY, Oakland, CA 94611</t>
  </si>
  <si>
    <t>023 049802100</t>
  </si>
  <si>
    <t>3426 ADELL CT, Oakland, CA 94602</t>
  </si>
  <si>
    <t>DS200336</t>
  </si>
  <si>
    <t>ADU at 3426 ADELL CT, Oakland, CA 94602</t>
  </si>
  <si>
    <t>033 218700500</t>
  </si>
  <si>
    <t>3325 SAN LEANDRO ST, Oakland, CA 94601</t>
  </si>
  <si>
    <t>DRX201369</t>
  </si>
  <si>
    <t>ADU at 3325 SAN LEANDRO ST, Oakland, CA 94601</t>
  </si>
  <si>
    <t>033 220102300</t>
  </si>
  <si>
    <t>3218 ELMWOOD AVE, Oakland, CA 94601</t>
  </si>
  <si>
    <t>DRX201286</t>
  </si>
  <si>
    <t>ADU at 3218 ELMWOOD AVE, Oakland, CA 94601</t>
  </si>
  <si>
    <t>005 045703100</t>
  </si>
  <si>
    <t>2928 MAGNOLIA ST, Oakland, CA 94608</t>
  </si>
  <si>
    <t>DRX201382</t>
  </si>
  <si>
    <t>ADU at 2928 MAGNOLIA ST, Oakland, CA 94608</t>
  </si>
  <si>
    <t>038 319404300</t>
  </si>
  <si>
    <t>2912 61ST AVE, Oakland, CA 94605</t>
  </si>
  <si>
    <t>DRX200337</t>
  </si>
  <si>
    <t>ADU at 2912 61ST AVE, Oakland, CA 94605</t>
  </si>
  <si>
    <t>038 317200200</t>
  </si>
  <si>
    <t>2810 55TH AVE, Oakland, CA 94605</t>
  </si>
  <si>
    <t>DRX201335</t>
  </si>
  <si>
    <t>ADU at 2810 55TH AVE, Oakland, CA 94605</t>
  </si>
  <si>
    <t>085 009201400</t>
  </si>
  <si>
    <t>27 BELL WAVER WY, Oakland, CA 94619</t>
  </si>
  <si>
    <t>DRX201396</t>
  </si>
  <si>
    <t>ADU at 27 BELL WAVER WY, Oakland, CA 94619</t>
  </si>
  <si>
    <t>040 338404200</t>
  </si>
  <si>
    <t>2636 79TH AVE, Oakland, CA 94605</t>
  </si>
  <si>
    <t>DS200114</t>
  </si>
  <si>
    <t>ADU at 2636 79TH AVE, Oakland, CA 94605</t>
  </si>
  <si>
    <t>038 320400900</t>
  </si>
  <si>
    <t>2481 61ST AVE, Oakland, CA 94605</t>
  </si>
  <si>
    <t>DRX201287</t>
  </si>
  <si>
    <t>ADU at 2481 61ST AVE, Oakland, CA 94605</t>
  </si>
  <si>
    <t>026 075900200</t>
  </si>
  <si>
    <t>2349 E 24TH ST, Oakland, CA 94601</t>
  </si>
  <si>
    <t>DRX200537</t>
  </si>
  <si>
    <t>ADU at 2349 E 24TH ST, Oakland, CA 94601</t>
  </si>
  <si>
    <t>043 461000800</t>
  </si>
  <si>
    <t>2325 88TH AVE, Oakland, CA 94605</t>
  </si>
  <si>
    <t>DRX200185</t>
  </si>
  <si>
    <t>ADU at 2325 88TH AVE, Oakland, CA 94605</t>
  </si>
  <si>
    <t>022 032300700</t>
  </si>
  <si>
    <t>2307 17TH AVE, Oakland, CA 94606</t>
  </si>
  <si>
    <t>DRX200444</t>
  </si>
  <si>
    <t>ADU at 2307 17TH AVE, Oakland, CA 94606</t>
  </si>
  <si>
    <t>022 030001803</t>
  </si>
  <si>
    <t>2208 13TH AVE, Oakland, CA 94606</t>
  </si>
  <si>
    <t>DRX200776</t>
  </si>
  <si>
    <t>ADU at 2208 13TH AVE, Oakland, CA 94606</t>
  </si>
  <si>
    <t>048D724402000</t>
  </si>
  <si>
    <t>2172 ANDREWS ST, Oakland, CA 94611</t>
  </si>
  <si>
    <t>DRX201350</t>
  </si>
  <si>
    <t>ADU at 2172 ANDREWS ST, Oakland, CA 94611</t>
  </si>
  <si>
    <t>037A273601200</t>
  </si>
  <si>
    <t>21 MURDOCK CT, Oakland, CA 94605</t>
  </si>
  <si>
    <t>DRX200627</t>
  </si>
  <si>
    <t>ADU at 21 MURDOCK CT, Oakland, CA 94605</t>
  </si>
  <si>
    <t>047 554900900</t>
  </si>
  <si>
    <t>2001 DURANT AVE, Oakland, CA 94603</t>
  </si>
  <si>
    <t>DRX200168</t>
  </si>
  <si>
    <t>ADU at 2001 DURANT AVE, Oakland, CA 94603</t>
  </si>
  <si>
    <t>043 460101200</t>
  </si>
  <si>
    <t>2000 AUSEON AVE, Oakland, CA 94621</t>
  </si>
  <si>
    <t>DRX200460</t>
  </si>
  <si>
    <t>ADU at 2000 AUSEON AVE, Oakland, CA 94621</t>
  </si>
  <si>
    <t>021 027700100</t>
  </si>
  <si>
    <t>1948 PARK BLVD, Oakland, CA 94606</t>
  </si>
  <si>
    <t>DRX201302</t>
  </si>
  <si>
    <t>ADU at 1948 PARK BLVD, Oakland, CA 94606</t>
  </si>
  <si>
    <t>020 016301000</t>
  </si>
  <si>
    <t>1926 E 15TH ST, Oakland, CA 94606</t>
  </si>
  <si>
    <t>DRX200041</t>
  </si>
  <si>
    <t>ADU at 1926 E 15TH ST, Oakland, CA 94606</t>
  </si>
  <si>
    <t>006 003505000</t>
  </si>
  <si>
    <t>1772 8TH ST, Oakland, CA 94607</t>
  </si>
  <si>
    <t>DRX200798</t>
  </si>
  <si>
    <t>ADU at 1772 8TH ST, Oakland, CA 94607</t>
  </si>
  <si>
    <t>048C718100200</t>
  </si>
  <si>
    <t>175 PERSHING DR, Oakland, CA 94611</t>
  </si>
  <si>
    <t>DRX201390</t>
  </si>
  <si>
    <t>ADU at 175 PERSHING DR, Oakland, CA 94611</t>
  </si>
  <si>
    <t>007 055100800</t>
  </si>
  <si>
    <t>1716 14TH ST, Oakland, CA 94607</t>
  </si>
  <si>
    <t>DRX200573</t>
  </si>
  <si>
    <t>ADU at 1716 14TH ST, Oakland, CA 94607</t>
  </si>
  <si>
    <t>011 092500600</t>
  </si>
  <si>
    <t>1690 TRESTLE GLEN RD, Oakland, CA 94610</t>
  </si>
  <si>
    <t>DRX201207</t>
  </si>
  <si>
    <t>ADU at 1690 TRESTLE GLEN RD, Oakland, CA 94610</t>
  </si>
  <si>
    <t>043 455701900</t>
  </si>
  <si>
    <t>1642 82ND AVE, Oakland, CA 94621</t>
  </si>
  <si>
    <t>DRX201405</t>
  </si>
  <si>
    <t>ADU at 1642 82ND AVE, Oakland, CA 94621</t>
  </si>
  <si>
    <t>038 321700900</t>
  </si>
  <si>
    <t>1633 64TH AVE, Oakland, CA 94621</t>
  </si>
  <si>
    <t>DRX200850</t>
  </si>
  <si>
    <t>ADU at 1633 64TH AVE, Oakland, CA 94621</t>
  </si>
  <si>
    <t>048G741905501</t>
  </si>
  <si>
    <t>1608 MOUNTAIN BLVD, Oakland, CA 94611</t>
  </si>
  <si>
    <t>DS200287</t>
  </si>
  <si>
    <t>ADU at 1608 MOUNTAIN BLVD, Oakland, CA 94611</t>
  </si>
  <si>
    <t>011 092501900</t>
  </si>
  <si>
    <t>1606 TRESTLE GLEN RD, Oakland, CA 94610</t>
  </si>
  <si>
    <t>DRX200928</t>
  </si>
  <si>
    <t>ADU at 1606 TRESTLE GLEN RD, Oakland, CA 94610</t>
  </si>
  <si>
    <t>004 009302300</t>
  </si>
  <si>
    <t>1552 8TH ST, OAKLAND, CA 94607</t>
  </si>
  <si>
    <t>DRX200241</t>
  </si>
  <si>
    <t>ADU at 1552 8TH ST, OAKLAND, CA 94607</t>
  </si>
  <si>
    <t>005 037001400</t>
  </si>
  <si>
    <t>1506 PERALTA ST, Oakland, CA 94607</t>
  </si>
  <si>
    <t>DRX201322</t>
  </si>
  <si>
    <t>ADU at 1506 PERALTA ST, Oakland, CA 94607</t>
  </si>
  <si>
    <t>020 014101200</t>
  </si>
  <si>
    <t>1432 12TH AVE, Oakland, CA 94606</t>
  </si>
  <si>
    <t>DRX201255</t>
  </si>
  <si>
    <t>ADU at 1432 12TH AVE, Oakland, CA 94606</t>
  </si>
  <si>
    <t>010 081401900</t>
  </si>
  <si>
    <t>138 MOSS AVE, Oakland, CA 94611</t>
  </si>
  <si>
    <t>DRX200100</t>
  </si>
  <si>
    <t>ADU at 138 MOSS AVE, Oakland, CA 94611</t>
  </si>
  <si>
    <t>013 118402701</t>
  </si>
  <si>
    <t>1157 55TH ST, Oakland, CA 94608</t>
  </si>
  <si>
    <t>DRX201280</t>
  </si>
  <si>
    <t>ADU at 1157 55TH ST, Oakland, CA 94608</t>
  </si>
  <si>
    <t>048 633500600</t>
  </si>
  <si>
    <t>11310 GOLF LINKS RD, Oakland, CA 94605</t>
  </si>
  <si>
    <t>DRX200705</t>
  </si>
  <si>
    <t>ADU at 11310 GOLF LINKS RD, Oakland, CA 94605</t>
  </si>
  <si>
    <t>011 085600700</t>
  </si>
  <si>
    <t>1059 WARFIELD AVE, Oakland, CA 94610</t>
  </si>
  <si>
    <t>DRX200807</t>
  </si>
  <si>
    <t>ADU at 1059 WARFIELD AVE, Oakland, CA 94610</t>
  </si>
  <si>
    <t>047 555901800</t>
  </si>
  <si>
    <t>10501 LONGFELLOW AVE, Oakland, CA 94603</t>
  </si>
  <si>
    <t>DS200294</t>
  </si>
  <si>
    <t>ADU at 10501 LONGFELLOW AVE, Oakland, CA 94603</t>
  </si>
  <si>
    <t>016 144401700</t>
  </si>
  <si>
    <t>1036 62ND ST, Oakland, CA 94608</t>
  </si>
  <si>
    <t>DRX200456</t>
  </si>
  <si>
    <t>ADU at 1036 62ND ST, Oakland, CA 94608</t>
  </si>
  <si>
    <t>011 089701500</t>
  </si>
  <si>
    <t>1018 UNDERHILLS RD, Oakland, CA 94610</t>
  </si>
  <si>
    <t>DRX201403</t>
  </si>
  <si>
    <t>ADU at 1018 UNDERHILLS RD, Oakland, CA 94610</t>
  </si>
  <si>
    <t>019 001800900</t>
  </si>
  <si>
    <t>1015 9TH AVE, Oakland, CA 94606</t>
  </si>
  <si>
    <t>DRX200580</t>
  </si>
  <si>
    <t>ADU at 1015 9TH AVE, Oakland, CA 94606</t>
  </si>
  <si>
    <t>ADU associated with PLN20164</t>
  </si>
  <si>
    <t>ADU associated with PLN20155</t>
  </si>
  <si>
    <t>ADU associated with PLN20142</t>
  </si>
  <si>
    <t>ADU associated with PLN20063</t>
  </si>
  <si>
    <t>ADU associated with PLN20036</t>
  </si>
  <si>
    <t>ADU associated with PLN19314</t>
  </si>
  <si>
    <t>ADU associated with PLN19304</t>
  </si>
  <si>
    <t>046 547702416</t>
  </si>
  <si>
    <t>9836 BANCROFT AVE, Oakland, CA 94603</t>
  </si>
  <si>
    <t>DRX200618</t>
  </si>
  <si>
    <t>ADU @ 9836 Bancroft Ave (MFD, CAT I)_x000D_
_x000D_
Conversion of storage space in multi-family dwelling to 265 sq ft ADU  _x000D_
addition of 2 new windows on north-east elevation</t>
  </si>
  <si>
    <t>013 118800700</t>
  </si>
  <si>
    <t>976 53RD ST, Oakland, CA 94608</t>
  </si>
  <si>
    <t>DRX200591</t>
  </si>
  <si>
    <t>ADU @ 976 53rd St;  SFD, CAT II_x000D_
_x000D_
New construction of CAT II 2 bedroom ADU in rear yard of SFD._x000D_
ADU is 842 sq ft and peak height 12' 10" at ridge</t>
  </si>
  <si>
    <t>004 000702000</t>
  </si>
  <si>
    <t>961 10TH ST, Oakland, CA 94607</t>
  </si>
  <si>
    <t>DRX201258</t>
  </si>
  <si>
    <t>ADU @ 961 10th Street (SFD, CAT I, A)_x000D_
_x000D_
New CAT I AUD in attached garage of SFD</t>
  </si>
  <si>
    <t>046 548802403</t>
  </si>
  <si>
    <t>9436 HILLSIDE ST, Oakland, CA 94603</t>
  </si>
  <si>
    <t>DRX200670</t>
  </si>
  <si>
    <t>ADU @ 9466 Hillside (MFD, CAT I)_x000D_
_x000D_
CAT I ADU in garage area on MDF</t>
  </si>
  <si>
    <t>005 043200300</t>
  </si>
  <si>
    <t>941 26TH ST, Oakland, CA 94607</t>
  </si>
  <si>
    <t>DRX200977</t>
  </si>
  <si>
    <t>ADU @ 941 26th Street (MFD, CAT II, D)_x000D_
_x000D_
detached 288 sq ft adu in rear yard of MFD_x000D_
meet min 4 ft rear &amp; side setbacks, and 16 ft high max</t>
  </si>
  <si>
    <t>012 098900700</t>
  </si>
  <si>
    <t>93 ECHO AVE, Oakland, CA 94611</t>
  </si>
  <si>
    <t>DRX200564</t>
  </si>
  <si>
    <t>ADU @ 93 Echo CAT I, SFD_x000D_
_x000D_
Conversion of lower level to CAT I ADU, 549 sq ft._x000D_
Other interior work on primary house, including new bathroom._x000D_
+ Voluntary SEISMIC retrofit</t>
  </si>
  <si>
    <t>013 108700600</t>
  </si>
  <si>
    <t>914 44TH ST, Oakland, CA 94608</t>
  </si>
  <si>
    <t>DRX201379</t>
  </si>
  <si>
    <t>ADU @ 914 44th St (SFD, CAT II, D)_x000D_
_x000D_
detected Cat II adu in rear yard of SFD - review of unpermitted prior work._x000D_
_x000D_
Plus other interior rehab to primary SFD</t>
  </si>
  <si>
    <t>013 109002500</t>
  </si>
  <si>
    <t>885 43RD ST, Oakland, CA 94608</t>
  </si>
  <si>
    <t>DRX200715</t>
  </si>
  <si>
    <t>ADU @ 885 43rd St, (SFD, CAT I, A)_x000D_
_x000D_
CAT I ADU at lower level of SFD, no change to the exterior.</t>
  </si>
  <si>
    <t>012 095903000</t>
  </si>
  <si>
    <t>873 APGAR ST, Oakland, CA 94608</t>
  </si>
  <si>
    <t>DRX201276</t>
  </si>
  <si>
    <t>ADU @ 873 Apgar St (SFD, CAT II, D)_x000D_
_x000D_
New MANUFACTURE/ PRE-FAB detached CAT II ADU in rear yard of SFD.</t>
  </si>
  <si>
    <t>012 095801800</t>
  </si>
  <si>
    <t>864 37TH ST, Oakland, CA 94608</t>
  </si>
  <si>
    <t>DRX201279</t>
  </si>
  <si>
    <t>ADU @ 860 37th ST (MFD, CAT II, D)_x000D_
_x000D_
Detached ADU in rear yard, meets sideback (&gt; 4ft) and height requirments (&lt; 16 ft above grade)</t>
  </si>
  <si>
    <t>023 046901600</t>
  </si>
  <si>
    <t>826 CLEVELAND ST, Oakland, CA 94606</t>
  </si>
  <si>
    <t>DRX201044</t>
  </si>
  <si>
    <t>ADU @ 826 Cleveland St (SFD, CAT II, D)_x000D_
_x000D_
Demo Existing Garage, new 616 sq ft CAT II ADU, in rear yard, outside of 4 ft rear and side setbacks and less than 16 ft above grade.</t>
  </si>
  <si>
    <t>015 135301100</t>
  </si>
  <si>
    <t>826 59TH ST, Oakland, CA 94608</t>
  </si>
  <si>
    <t>DRX200920</t>
  </si>
  <si>
    <t>ADU @ 826 59th St (SFD, CAT I, A)_x000D_
_x000D_
conversion of lower level of SFD into 572 sq ft ADU_x000D_
_x000D_
+ new windows_x000D_
+ new exterior stair_x000D_
(existing siding is noted as allum. siding</t>
  </si>
  <si>
    <t>024 054800200</t>
  </si>
  <si>
    <t>825 EVERETT AVE, Oakland, CA 94602</t>
  </si>
  <si>
    <t>DRX201363</t>
  </si>
  <si>
    <t>ADU @ 825 Everett (SFD, CAT II, D)+++ addition to SFD_x000D_
_x000D_
MORE THAN JUST ADU._x000D_
+++ addition of 6'3'' by 11'' to second floor of SFD_x000D_
+ ADU in rear yard</t>
  </si>
  <si>
    <t>011 087505600</t>
  </si>
  <si>
    <t>815 PALOMA AVE, Oakland, CA 94610</t>
  </si>
  <si>
    <t>DRX200834</t>
  </si>
  <si>
    <t>ADU @ 815 Paloma Ave (SFD, CAT I, A)_x000D_
_x000D_
Conversion of existing attached garage into CAT I ADU</t>
  </si>
  <si>
    <t>040A345701302</t>
  </si>
  <si>
    <t>8097 GREENRIDGE DR, Oakland, CA 94605</t>
  </si>
  <si>
    <t>DRX201317</t>
  </si>
  <si>
    <t>ADU @ 8097 Greenridge Drive (MFD, CATI, A)_x000D_
_x000D_
CAT 1 ADU on the lower floor of a Multi-Family Dwelling at 8097 Greenridge Drive.</t>
  </si>
  <si>
    <t>040 335301100</t>
  </si>
  <si>
    <t>7863 PLYMOUTH ST, Oakland, CA 94621</t>
  </si>
  <si>
    <t>DRX201111</t>
  </si>
  <si>
    <t>ADU @ 7863 Plymouth St (SFD, CAT II, D)_x000D_
_x000D_
Demo existing accessory structure - garage in rear yard._x000D_
Build new 386 sq ft CAT II ADU, in rear yard._x000D_
Meets 4 ft setbacks and is under 16 ft above grade (is 12' 4'' tall)</t>
  </si>
  <si>
    <t>040 335300400</t>
  </si>
  <si>
    <t>7821 PLYMOUTH ST, Oakland, CA 94621</t>
  </si>
  <si>
    <t>DRX200733</t>
  </si>
  <si>
    <t>ADU @ 7821 Plymouth Ave (SFD, CAT II, A)_x000D_
_x000D_
Attached 590 sq ft CAT II ADU on SFD _x000D_
Legalizaition of existing work</t>
  </si>
  <si>
    <t>040A343102800</t>
  </si>
  <si>
    <t>7732 SUNKIST DR, Oakland, CA 94605</t>
  </si>
  <si>
    <t>DRX201401</t>
  </si>
  <si>
    <t>ADU @ 7732 Sunkist Drive (SFD, CAT I, A)_x000D_
_x000D_
conversion/legalization of lower level of SFD to CAT I, no changes to exterior.</t>
  </si>
  <si>
    <t>011 083700500</t>
  </si>
  <si>
    <t>755 WARFIELD AVE, Oakland, CA 94610</t>
  </si>
  <si>
    <t>DRX200865</t>
  </si>
  <si>
    <t>ADU @ 755 Warfield Avenue (SFD, CAT I, A)_x000D_
_x000D_
Conversion/legalization of lower-level into CAT I ADU._x000D_
_x000D_
+interir rehab to primary SFD_x000D_
+ in-kind repair to siding_x000D_
_x000D_
07/27/2020 minor modification. revised plans on file._x000D_
_KA</t>
  </si>
  <si>
    <t>014 120801300</t>
  </si>
  <si>
    <t>750 54TH ST, Oakland, CA 94609</t>
  </si>
  <si>
    <t>DRX201298</t>
  </si>
  <si>
    <t>ADU @ 750 54th St (MFD, CAT II, D)_x000D_
_x000D_
detached CAT II in rear yard of MFD - max height above grade is 16 ft._x000D_
Meets setbacks &gt; 4 ft.</t>
  </si>
  <si>
    <t>048G744703801</t>
  </si>
  <si>
    <t>7181 THORNDALE DR, Oakland, CA 94611</t>
  </si>
  <si>
    <t>DRX200817</t>
  </si>
  <si>
    <t>ADU @ 7181 Thorndale Dr (SFD, CAT I, A)_x000D_
*** CREEK FRONTING - APPLICANT INFORMED OF CREEK PERMIT REQUIREMENT AT TIME OF APPROVAL****_x000D_
_x000D_
S-9 ZONE :  ATTACHED CAT I ADU conversion of 471 sq ft within existing BE._x000D_
_x000D_
Small change to fenestration</t>
  </si>
  <si>
    <t>012 096202800</t>
  </si>
  <si>
    <t>709 40TH ST, Oakland, CA 94609</t>
  </si>
  <si>
    <t>DRX201271</t>
  </si>
  <si>
    <t>ADU @ 709 40th St (MFD, CAT II, D)
Converted detached Category 2 ADU(s)within the building envelope of an existing detached accessory structure, and involve no expansion of existing building envelope.</t>
  </si>
  <si>
    <t>044 500801600</t>
  </si>
  <si>
    <t>664 TYLER ST, Oakland, CA 94603</t>
  </si>
  <si>
    <t>DRX201154</t>
  </si>
  <si>
    <t>ADU @ 664 Tyler St (SFD, CAT II, D)_x000D_
_x000D_
CAT II ADU in rear yard - attached to extising assessory structure._x000D_
New construction meets 16 ft height max and 4 ft min setbacks.</t>
  </si>
  <si>
    <t>039 328002600</t>
  </si>
  <si>
    <t>6415 BRANN ST, Oakland, CA 94605</t>
  </si>
  <si>
    <t>DRX200803</t>
  </si>
  <si>
    <t>ADU @ 6415 Brann St (SFD, CAT II, D)_x000D_
_x000D_
CAT II 648 sq ft ADU in rear yard of SFD, _x000D_
_x000D_
- Meets 4 ft setbacks from exterior point of exterior wall_x000D_
- is 14 ft above grade_x000D_
- is attached to existing assoesory dwelling</t>
  </si>
  <si>
    <t>016 145501700</t>
  </si>
  <si>
    <t>6241 SAN PABLO AVE, Oakland, CA 94608</t>
  </si>
  <si>
    <t>DRX201371</t>
  </si>
  <si>
    <t>ADU @ 6241 San Pablo (MFD, CAT II, D)_x000D_
_x000D_
799 sq ft Detacted CAT II in rear of MFD,</t>
  </si>
  <si>
    <t>016 140801500</t>
  </si>
  <si>
    <t>6220 HILLEGASS AVE, Oakland, CA 94618</t>
  </si>
  <si>
    <t>DRX200680</t>
  </si>
  <si>
    <t>ADU @ 6220 Hillegass Ave (SFD, CAT II, Detached)_x000D_
_x000D_
1 bedroom ADU in rear garden of SFD, meets setbacks and 16 ft height max.</t>
  </si>
  <si>
    <t>008 066003200</t>
  </si>
  <si>
    <t>621 23RD ST, Oakland, CA 94612</t>
  </si>
  <si>
    <t>DRX201377</t>
  </si>
  <si>
    <t>ADU @ 621 23RD ST  (MFD, CAT II, D)_x000D_
_x000D_
Detacted CAT II in rear of MFD,_x000D_
_x000D_
walls are 4 ft from pb, ridge is no higher than 16 ft above grade.</t>
  </si>
  <si>
    <t>048C718401400</t>
  </si>
  <si>
    <t>6133 ESTATES DR, Oakland, CA 94611</t>
  </si>
  <si>
    <t>DRX200557</t>
  </si>
  <si>
    <t>ADU @ 6133 Estates, SFD, CAT I_x000D_
_x000D_
Conversion of an existing assessory structure, 3R report included._x000D_
Existing structure is 586 sq ft and 21' 6'' tall</t>
  </si>
  <si>
    <t>048A704801200</t>
  </si>
  <si>
    <t>6100 TAFT AVE, Oakland, CA 94618</t>
  </si>
  <si>
    <t>DRX201355</t>
  </si>
  <si>
    <t>ADU @ 6100 Taft Ave (SFD, CAT II, D)
303 sq ft ADU in rear yard, dug into ground, meets min setbacks (&gt; 4 ft) and max height (&lt;16 ft above grade).</t>
  </si>
  <si>
    <t>048A712400600</t>
  </si>
  <si>
    <t>6100 BROADWAY TER, OAKLAND, CA 94618</t>
  </si>
  <si>
    <t>DRX201048</t>
  </si>
  <si>
    <t>ADU @ 6100 Broadway Terrace (SFD, CAT I, A)_x000D_
_x000D_
635 sq ft ADU on upper/second floor.  New ingress via new rear yard stairway._x000D_
_x000D_
Change to fensteration pattern._x000D_
No other work to SFD</t>
  </si>
  <si>
    <t>023 043002400</t>
  </si>
  <si>
    <t>600 HADDON RD, Oakland, CA 94610</t>
  </si>
  <si>
    <t>DRX201259</t>
  </si>
  <si>
    <t>ADU @ 600 Haddon (SFD, CAT I, A)_x000D_
_x000D_
CAT I ADU within existing (HISTORIC) SFD_x000D_
All windows are compatible style.</t>
  </si>
  <si>
    <t>048A708000100</t>
  </si>
  <si>
    <t>5995 CHABOLYN TER, OAKLAND, CA 94618</t>
  </si>
  <si>
    <t>DRX201331</t>
  </si>
  <si>
    <t>ADU @ 5995 Chabolyn Terrace (SFD, CAT I, D)_x000D_
_x000D_
Convert existing and permited (1993) assessory structure without change to B.E., into CAT I ADU.</t>
  </si>
  <si>
    <t>015 137202100</t>
  </si>
  <si>
    <t>5932 WHITNEY ST, Oakland, CA 94609</t>
  </si>
  <si>
    <t>DRX201381</t>
  </si>
  <si>
    <t>ADU @ 5932 Whitney St (SFD, CAT II, D)_x000D_
_x000D_
DEMO existing garage in rear yard_x000D_
Construct NEW 456 sq ft  CAT II in rear yard - meets &gt; 4 ft setbacks and max height above grade of 16 ft._x000D_
contempory design - no T-I-II</t>
  </si>
  <si>
    <t>048A705302400</t>
  </si>
  <si>
    <t>5804 OCEAN VIEW DR, Oakland, CA 94618</t>
  </si>
  <si>
    <t>DRX201330</t>
  </si>
  <si>
    <t>ADU @ 5804 Ocean View Drive (SFD, CAT I, D)_x000D_
_x000D_
Convert existing garage in rear yard to CAT I ADU - _x000D_
no change to footprint_x000D_
change to fenestration pattern --- additional windows/doors -removal of windows/doors</t>
  </si>
  <si>
    <t>048A704501100</t>
  </si>
  <si>
    <t>5624 KALES AVE, Oakland, CA 94618</t>
  </si>
  <si>
    <t>DRX200675</t>
  </si>
  <si>
    <t>ADU @ 5624 Kales Ave (SFD, CAT II, Detached)_x000D_
_x000D_
496 sq ft Adu in rear garden, meeting height and setback requirements.</t>
  </si>
  <si>
    <t>048A704200600</t>
  </si>
  <si>
    <t>5620 BROADWAY, Oakland, CA 94618</t>
  </si>
  <si>
    <t>DRX201278</t>
  </si>
  <si>
    <t>ADU @ 5620 Broadway (SFD, CAT I, D)_x000D_
_x000D_
reconstruction of assessory structure (garage) in rear yard of SFD._x000D_
Footprint expands by 73 sq ft for INGRESS_x000D_
Max height above grade is  15 ft 10 in</t>
  </si>
  <si>
    <t>015 131103200</t>
  </si>
  <si>
    <t>5576 VALLEJO ST, Oakland, CA 94608</t>
  </si>
  <si>
    <t>DRX200788</t>
  </si>
  <si>
    <t>ADU @ 5576 Vallejo St (SFD, JADU)_x000D_
_x000D_
484 sq ft JADU to be created by converting garage _x000D_
+ with in-jadu bathroom_x000D_
+ new fenestration and siding</t>
  </si>
  <si>
    <t>038 322700900</t>
  </si>
  <si>
    <t>5539 HOLWAY ST, Oakland, CA 94621</t>
  </si>
  <si>
    <t>DRX200612</t>
  </si>
  <si>
    <t>ADU @ 5539 Holway St. (SFD CATII Detached)_x000D_
_x000D_
New construction of 731 sq ft ADU CAT II in rear yard.  Mets setbacks and height requirments.</t>
  </si>
  <si>
    <t>014 119601900</t>
  </si>
  <si>
    <t>5416 MARKET ST, Oakland, CA 94608</t>
  </si>
  <si>
    <t>DRX200864</t>
  </si>
  <si>
    <t>ADU @ 5416 Market St (MFD, CAT I, D)_x000D_
_x000D_
Convert existing accessory sturcture of a MFD into a CAT I ADU._x000D_
+ changes to fensteration pattern</t>
  </si>
  <si>
    <t>014 121402700</t>
  </si>
  <si>
    <t>5326 DOVER ST, Oakland, CA 94609</t>
  </si>
  <si>
    <t>DRX201281</t>
  </si>
  <si>
    <t>ADU @ 5326 DOVER (SFD, CAT II, D)_x000D_
_x000D_
demo existing garage ni rear yard._x000D_
New constructuion of CAT II ADU in rear yard_x000D_
_x000D_
meets sideback (&gt; 4ft) and height requirments (&lt; 16 ft above grade)</t>
  </si>
  <si>
    <t>048A703501700</t>
  </si>
  <si>
    <t>5228 BROADWAY TER, OAKLAND, CA 94618</t>
  </si>
  <si>
    <t>DRX201046</t>
  </si>
  <si>
    <t>ADU @ 5228 Broadway Terrace (SFD, CAT 1, D)_x000D_
_x000D_
Convert existing detached garage into ADU.  No expansion of B.E., no work on primary SFD.</t>
  </si>
  <si>
    <t>014 120100300</t>
  </si>
  <si>
    <t>5227 WEST ST, Oakland, CA 94608</t>
  </si>
  <si>
    <t>DRX201383</t>
  </si>
  <si>
    <t>ADU @ 5221-5227 West St (MFD, CAT II, D)_x000D_
_x000D_
Demo of existing shed_x000D_
New Build Detacted CAT II - _x000D_
dug down - max height above grade is 16 ft at ridge_x000D_
footprint is 705 sq ft</t>
  </si>
  <si>
    <t>014 120100400</t>
  </si>
  <si>
    <t>5217 WEST ST, Oakland, CA 94608</t>
  </si>
  <si>
    <t>DRX201316</t>
  </si>
  <si>
    <t>ADU @ 5217 West (MFD, CAT !, A)_x000D_
_x000D_
CAT I ADU in basement of MFD.</t>
  </si>
  <si>
    <t>024 055401900</t>
  </si>
  <si>
    <t>4633 PARK BLVD, Oakland, CA 94602</t>
  </si>
  <si>
    <t>DRX200841</t>
  </si>
  <si>
    <t>ADU @ 4633 Park Blvd (SFD, CAT I, A)_x000D_
_x000D_
"conversion' of ground floor area 907 sq ft into CAT I ADU.</t>
  </si>
  <si>
    <t>014 123201703</t>
  </si>
  <si>
    <t>461 CAVOUR ST, Oakland, CA 94618</t>
  </si>
  <si>
    <t>DRX200935</t>
  </si>
  <si>
    <t>ADU @ 461 CAVOUR ST (SFD, CAT II, D)_x000D_
_x000D_
meets min 4 ft side and read setback, meets max hight of 16 ft above grade_x000D_
_x000D_
Parcel Number: 014 123201703_x000D_
Address: 461 CAVOUR ST_x000D_
Building Area Sq. Ft.:   1,148_x000D_
Lot Size Sq. Ft.:   3,936.00</t>
  </si>
  <si>
    <t>036 241201300</t>
  </si>
  <si>
    <t>4539 THOMPSON ST, Oakland, CA 94601</t>
  </si>
  <si>
    <t>DRX200797</t>
  </si>
  <si>
    <t>ADU @ 4539 Thompson St (SFD, JADU, A)_x000D_
_x000D_
385 sq ft JADU converted form attached garage (within the building envelope)_x000D_
_x000D_
change to siding/ new fenestration plan_x000D_
JADU will have own bathroom and entrance</t>
  </si>
  <si>
    <t>022 031002300</t>
  </si>
  <si>
    <t>452 NEWTON AVE, Oakland, CA 94606</t>
  </si>
  <si>
    <t>DRX200778</t>
  </si>
  <si>
    <t>ADU @ 452  NEWTON AVE  (JADU, A)_x000D_
_x000D_
JADU in basement/lower lever of SFD, _x000D_
+with own bathroom and ingrees/egress_x000D_
+change to exterior fenestration_x000D_
-NO change to primary SFD</t>
  </si>
  <si>
    <t>029 100802700</t>
  </si>
  <si>
    <t>4230 Linnet, OAKLAND, CA</t>
  </si>
  <si>
    <t>DRX201272</t>
  </si>
  <si>
    <t>ADU @ 4230 Linnet Ave (SFD, CAT II, D)_x000D_
_x000D_
new construction od detacted ADU in rear yard of SFD_x000D_
meets min requirments, at no point is ADU more than 16 ft above grade, and is more than 4 ft from PB</t>
  </si>
  <si>
    <t>029 107301300</t>
  </si>
  <si>
    <t>4150 MIDVALE AVE, Oakland, CA 94602</t>
  </si>
  <si>
    <t>DRX200919</t>
  </si>
  <si>
    <t>ADU @ 4150 Midvale Ave (SFD, CAT I, A)_x000D_
_x000D_
Conversion of lower level of SFD into 308 sq ft ADU CAT I</t>
  </si>
  <si>
    <t>024 053401300</t>
  </si>
  <si>
    <t>4121 GREENWOOD AVE, Oakland, CA 94602</t>
  </si>
  <si>
    <t>DRX200665</t>
  </si>
  <si>
    <t>ADU @ 4121 Greenwood Ave (MFD, CAT I)_x000D_
_x000D_
Adding 1 CAT I ADU to a 4 unit MFD._x000D_
_x000D_
+relocate shared laundry facilities,_x000D_
+ build elevated wood deck for access to ADU entrance</t>
  </si>
  <si>
    <t>033 215400800</t>
  </si>
  <si>
    <t>4106 E 12TH ST, Oakland, CA 94601</t>
  </si>
  <si>
    <t>DRX200840</t>
  </si>
  <si>
    <t>ADU @ 4106 East 12th Street, (SFD, CAT II, D)_x000D_
_x000D_
Detached 188 sq ft ADU, under 16 ft high and meets 4 ft side and rear setbacks._x000D_
Kitchen is miniumal drawn in as the space for the fridge and the counter top.</t>
  </si>
  <si>
    <t>048H790101602</t>
  </si>
  <si>
    <t>41 BAY FOREST CT, Oakland, CA 94611</t>
  </si>
  <si>
    <t>DRX201327</t>
  </si>
  <si>
    <t>ADU @ 41 Bay Forest (SFD, CAT I, A)_x000D_
_x000D_
ADU in the lower level/basement of a SFD - will have independent access to POW and internal access in primary Unit.</t>
  </si>
  <si>
    <t>048 686800702</t>
  </si>
  <si>
    <t>4050 SEQUOYAH RD, Oakland, CA 94605</t>
  </si>
  <si>
    <t>DRX201260</t>
  </si>
  <si>
    <t>ADU @ 4050 Sequoyah Rd (SFD, CAT I, D)_x000D_
_x000D_
Conversion of existing assessory structure to CAT I ADU for SFD</t>
  </si>
  <si>
    <t>012 098701600</t>
  </si>
  <si>
    <t>4048 PANAMA CT, Oakland, CA 94611</t>
  </si>
  <si>
    <t>DRX200923</t>
  </si>
  <si>
    <t>ADU @ 4048 Panama Court (SFD, CAT I, D)_x000D_
_x000D_
conversion of existing accessory dwelling in yard to  244 sq ft CAT I - ADU (12 sq ft expansion for ease of ingress/egress)_x000D_
_x000D_
FLAGGED AS CREEK FRONTING --- APPLICANT INFORMED AT TIME OF ZONING APPROVAL</t>
  </si>
  <si>
    <t>048 686800601</t>
  </si>
  <si>
    <t>4030 SEQUOYAH RD, Oakland, CA 94605</t>
  </si>
  <si>
    <t>DRX201266</t>
  </si>
  <si>
    <t>ADU @ 4030 Sequoyah (SFD, CAT II, D)_x000D_
_x000D_
new construction of Detached yurt-shape ADU in rear/side yard of SFD_x000D_
 _x000D_
property boundary to be confirmed on site_x000D_
no work to primary SFD</t>
  </si>
  <si>
    <t>030 198103900</t>
  </si>
  <si>
    <t>4027 REDDING ST, Oakland, CA 94619</t>
  </si>
  <si>
    <t>DRX200932</t>
  </si>
  <si>
    <t>ADU @ 4027 REDDING ST (SFD, CAT I, D)_x000D_
Conversion of existing accessory structure in rear yard into CAT I ADU _x000D_
_x000D_
Parcel Number: 030 198103900_x000D_
Address: 4027 REDDING ST</t>
  </si>
  <si>
    <t>037 253300600</t>
  </si>
  <si>
    <t>3921 ENOS AVE, Oakland, CA 94619</t>
  </si>
  <si>
    <t>DRX201380</t>
  </si>
  <si>
    <t>ADU @ 3921 Enos Ave (SFD, CAT II, D)_x000D_
_x000D_
400 sq ft ADU in rear yard on SFD, _x000D_
+ demo existing shed_x000D_
+ 40 sq ft attached stroage_x000D_
_x000D_
Is &gt; 4 ft from p. line_x000D_
is &lt; 16 ft above grade</t>
  </si>
  <si>
    <t>029A130902900</t>
  </si>
  <si>
    <t>3881 FOREST HILL AVE, Oakland, CA 94602</t>
  </si>
  <si>
    <t>DRX200579</t>
  </si>
  <si>
    <t>ADU @ 3881 Forest hill, SFD, CAT I_x000D_
_x000D_
Conversion of existing garage into CAT I, 350 sq ft ADU (existing garage to be demo-ed and ADU to be new construction is same location)_x000D_
_x000D_
MAX high shown on plans: 15 ft, 10 in</t>
  </si>
  <si>
    <t>037A278401600</t>
  </si>
  <si>
    <t>3759 DELMONT AVE, Oakland, CA 94605</t>
  </si>
  <si>
    <t>DRX201233</t>
  </si>
  <si>
    <t>ADU @ 3759 Delmont Ave (SFD, CAT II, A)_x000D_
_x000D_
Attached ADU CAT II on upper level.  Meets setback and height requirements of base zone._x000D_
_x000D_
Style is in-kind to existing SDF, no work on SFD, no increase of building footprint</t>
  </si>
  <si>
    <t>037 255202000</t>
  </si>
  <si>
    <t>3740 BUELL ST, Oakland, CA 94619</t>
  </si>
  <si>
    <t>DRX201385</t>
  </si>
  <si>
    <t>ADU @ 3740 Buell St (SFD, CAT II, D)_x000D_
_x000D_
detached CAT II in rear yard with 343 sq ft footprint.</t>
  </si>
  <si>
    <t>010 078700500</t>
  </si>
  <si>
    <t>373 WARWICK AVE, Oakland, CA 94610</t>
  </si>
  <si>
    <t>DRX201053</t>
  </si>
  <si>
    <t>ADU @ 373 Warwick (SFD, CAT I, D)_x000D_
_x000D_
Conversion of existing 314 sq ft accessory structure (garage) into CAT I ADU_x000D_
+ change to ADU CAT I's fensteration pattern._x000D_
_x000D_
 - no change in primary SFD</t>
  </si>
  <si>
    <t>012 096500300</t>
  </si>
  <si>
    <t>3725 M L KING JR WY, Oakland, CA 94609</t>
  </si>
  <si>
    <t>DRX200853</t>
  </si>
  <si>
    <t>ADU @ 3725 M L KING JR WAY (MFD, CAT II, D)_x000D_
_x000D_
Detached CAT II 613 sq ft ADU in rear yard_x000D_
meets min 4 ft setbacks _x000D_
is less than max 16 ft above grade height</t>
  </si>
  <si>
    <t>028 095801400</t>
  </si>
  <si>
    <t>3708 MIDVALE AVE, Oakland, CA 94602</t>
  </si>
  <si>
    <t>DRX200921</t>
  </si>
  <si>
    <t>ADU @ 3708 Midvale Ave (SFD, CAT I, D)_x000D_
_x000D_
Conversion of an existing accessory structure into a 577 sq ft CAT I ADU_x000D_
no change to primary SFD</t>
  </si>
  <si>
    <t>045 537004000</t>
  </si>
  <si>
    <t>369 WEST CT, Oakland, CA 94603</t>
  </si>
  <si>
    <t>DRX201228</t>
  </si>
  <si>
    <t>ADU @ 369 105th Ave (SFD, CAT II, A)_x000D_
Legal address:_x000D_
Parcel Number: 045 537004000_x000D_
Address: 369 WEST CT_x000D_
_x000D_
Attached CAT II ADU to SFD, new construction meets setbacks and height requirments._x000D_
***NO*** T-1-11 siding._x000D_
_x000D_
Style to match existing.</t>
  </si>
  <si>
    <t>032 206800400</t>
  </si>
  <si>
    <t>3530 BROOKDALE AVE, Oakland, CA 94619</t>
  </si>
  <si>
    <t>DRX200631</t>
  </si>
  <si>
    <t>ADU @ 3530 Brookdale Ave (JADU)_x000D_
_x000D_
495 sq ft JADU in understory of SFD _x000D_
-without internal connect_x000D_
+ with own bathroom_x000D_
+ rehab to existing siding_x000D_
+ letter to confirm owner occupancy of one of the units.</t>
  </si>
  <si>
    <t>029 099101600</t>
  </si>
  <si>
    <t>3511 LAGUNA AVE, OAKLAND, CA 94602</t>
  </si>
  <si>
    <t>DRX200723</t>
  </si>
  <si>
    <t>ADU @ 3511 Laguna Ave (SFD, CAT II, D)_x000D_
_x000D_
Detached CAT II ADU in rear garden of SFD._x000D_
Meets minimum 4 ft setbacks and 16 ft height max (ADU is about 15 ft heigh at peak gable)_x000D_
+Demo of existing garage</t>
  </si>
  <si>
    <t>013 112502400</t>
  </si>
  <si>
    <t>35 RAMONA AVE, Oakland, CA 94611</t>
  </si>
  <si>
    <t>DRX200845</t>
  </si>
  <si>
    <t>ADU @ 35 Ramona Ave (SFD, CAT I, D)_x000D_
_x000D_
Conversion of existing detached garage in rear yard into CAT I ADU._x000D_
No chages to primary SFD</t>
  </si>
  <si>
    <t>032 203201500</t>
  </si>
  <si>
    <t>3324 MAYBELLE WY, Oakland, CA 94619</t>
  </si>
  <si>
    <t>DRX201332</t>
  </si>
  <si>
    <t>ADU @ 3324 Maybelle Way (SFD, CAT I, D)_x000D_
_x000D_
Convert extisting assessory structure - rear garage - into ADU.  Access via drive way and rear yard garden gate.</t>
  </si>
  <si>
    <t>005 047400300</t>
  </si>
  <si>
    <t>3316 PERALTA ST, Oakland, CA 94608</t>
  </si>
  <si>
    <t>DRX200535</t>
  </si>
  <si>
    <t>ADU @ 3316 Peralta St, CAT I, SFD_x000D_
Ground Floor, CAT I, 496 sq ft, no changes to the exterior or work on the primary unit._x000D_
_x000D_
Notice of Violation sent on 03/16/2020</t>
  </si>
  <si>
    <t>036 250314200</t>
  </si>
  <si>
    <t>3226 MILLSVIEW AVE, Oakland, CA 94619</t>
  </si>
  <si>
    <t>DRX200605</t>
  </si>
  <si>
    <t>ADU @ 3226 Millsview Ave, JADU_x000D_
_x000D_
Junior ADU, convert 320 sq ft of the basement at the rear/north of SFD into JADU._x000D_
_x000D_
*08.28.2020* added required window, revised plans on file-KA</t>
  </si>
  <si>
    <t>004 010302100</t>
  </si>
  <si>
    <t>308 HENRY ST, Oakland, CA 94607</t>
  </si>
  <si>
    <t>DRX200763</t>
  </si>
  <si>
    <t>ADU @ 308 Henry St (SFD, CAT I, A)_x000D_
_x000D_
Convert lower level to 975 sq ft for ADU with 3 bedrooms and 1 bath._x000D_
+ Compatible (new style) fensteration change on Primary</t>
  </si>
  <si>
    <t>010 078500900</t>
  </si>
  <si>
    <t>305 MACARTHUR BLVD, Oakland, CA 94610</t>
  </si>
  <si>
    <t>DRX201299</t>
  </si>
  <si>
    <t>ADU @ 305 MacArthur Blvd (MFD, CAT II, D)_x000D_
_x000D_
Manufactured House_x000D_
_x000D_
Meets min setbacks &gt; 4 ft and Max height above grade &lt; 16 ft</t>
  </si>
  <si>
    <t>036 245601900</t>
  </si>
  <si>
    <t>2945 RAWSON ST, OAKLAND, CA 94619</t>
  </si>
  <si>
    <t>DRX200597</t>
  </si>
  <si>
    <t>ADU @ 2945 Rawson St.  SFD CAT II Detached_x000D_
_x000D_
Detached 698 sq ft ADU in rear garden._x000D_
14 ft at peak height_x000D_
meets 4 ft setbacks for walls, there is a small projection of the eve into the North-East/Side setback - this is permissible.</t>
  </si>
  <si>
    <t>005 045400800</t>
  </si>
  <si>
    <t>2921 FILBERT ST, Oakland, CA 94608</t>
  </si>
  <si>
    <t>DRX200634</t>
  </si>
  <si>
    <t>ADU @ 2921 Filbert St. (SFD, CAT II, detached )_x000D_
_x000D_
Detached CAT II ADU in Rear Garden, 782 sq ft, two bedrooms_x000D_
Meets minimum set-backs and Height maximums</t>
  </si>
  <si>
    <t>027 085100100</t>
  </si>
  <si>
    <t>2829 SUNSET AVE, Oakland, CA 94601</t>
  </si>
  <si>
    <t>DRX201250</t>
  </si>
  <si>
    <t>ADU @ 2829 Sunset Ave (SFD, CAT II, A)_x000D_
_x000D_
Attached CAT II, on second floor of SDF._x000D_
_x000D_
ALL siding and windows are in-kinad style.</t>
  </si>
  <si>
    <t>DRX201356</t>
  </si>
  <si>
    <t>ADU @ 2810 55th Ave (SFD, CAT II, D)_x000D_
_x000D_
demo extisiong garage in rear yard_x000D_
construct new  &lt;390 sq ft CAT II ADU in yard yard - meeting 4 ft side and rear setbacks.</t>
  </si>
  <si>
    <t>025 073101600</t>
  </si>
  <si>
    <t>2740 E 17TH ST, Oakland, CA 94601</t>
  </si>
  <si>
    <t>DRX200604</t>
  </si>
  <si>
    <t>ADU @ 2740 E 17th St, JADU_x000D_
_x000D_
Junior ADU, convert 306 sq ft of the street/south-west SFD into JADU.</t>
  </si>
  <si>
    <t>026 081402200</t>
  </si>
  <si>
    <t>2700 25TH AVE, Oakland, CA 94601</t>
  </si>
  <si>
    <t>DRX200975</t>
  </si>
  <si>
    <t>ADU @ 2700 25th (SFD, CAT I, D)_x000D_
_x000D_
Conversion of existing garage to CAT I ADU</t>
  </si>
  <si>
    <t>022 035104500</t>
  </si>
  <si>
    <t>2636 WAKEFIELD AVE, Oakland, CA 94606</t>
  </si>
  <si>
    <t>DRX201370</t>
  </si>
  <si>
    <t>ADU @ 2636 wakefield ave (SFD, CAT II, A)_x000D_
_x000D_
757 sq ft ADU CAT II attached to REAR elevation of SFD_x000D_
other assessory structures in rear yard are NOT dwelling units</t>
  </si>
  <si>
    <t>026 078402400</t>
  </si>
  <si>
    <t>2540 25TH AVE, Oakland, CA 94601</t>
  </si>
  <si>
    <t>DRX200766</t>
  </si>
  <si>
    <t>ADU @ 2540 25th Ave (SFD, CAT II, D)_x000D_
_x000D_
768 sq ft ADU in rear yard, with max height below 16 ft above grade_x000D_
_x000D_
No changes to the primary</t>
  </si>
  <si>
    <t>026 081400200</t>
  </si>
  <si>
    <t>2525 E 28TH ST, Oakland, CA 94601</t>
  </si>
  <si>
    <t>DRX200594</t>
  </si>
  <si>
    <t>ADU @ 2525 E 28th Street, SFD, CAT II_x000D_
_x000D_
Detached CAT II ADU in Rear/Side garden of a corner lot._x000D_
Meets 4 ft min setbacks &amp; in 12 ft 6 in in height form lowest point to peak of gable._x000D_
Style is inkind with existing house</t>
  </si>
  <si>
    <t>036 247500500</t>
  </si>
  <si>
    <t>2493 MAVIS ST, Oakland, CA 94601</t>
  </si>
  <si>
    <t>DRX201351</t>
  </si>
  <si>
    <t>ADU @ 2493 Mavis (SFD, CAT I, A)_x000D_
_x000D_
add 770 sq ft CAT I to lower level basement of SFD._x000D_
INGRESS on South East side elevation</t>
  </si>
  <si>
    <t>022 032703600</t>
  </si>
  <si>
    <t>2426 HIGHLAND AVE, Oakland, CA 94606</t>
  </si>
  <si>
    <t>DRX201294</t>
  </si>
  <si>
    <t>ADU @ 2426 Highland Ave (SFD, CAT II, A)_x000D_
_x000D_
Attached ADU CAT II added on second floor, new rear deck and new exterior stair to ADU._x000D_
_x000D_
+ Major remodel of Primary SFD on first Floor._x000D_
+ in-kind repair to exterior siding, stairs, porch, windows.</t>
  </si>
  <si>
    <t>013 113402000</t>
  </si>
  <si>
    <t>238 MATHER ST, Oakland, CA 94611</t>
  </si>
  <si>
    <t>DRX200755</t>
  </si>
  <si>
    <t>ADU @ 238 Mather St (SFD, CAT II, D)_x000D_
_x000D_
Detached CAT II ADU in rear garden meeting 4 ft side minimum setbacks and 16 ft height max above grade (ADU digs down 16 inches below grade)</t>
  </si>
  <si>
    <t>047 556801800</t>
  </si>
  <si>
    <t>2240 109TH AVE, Oakland, CA 94603</t>
  </si>
  <si>
    <t>DRX201285</t>
  </si>
  <si>
    <t>ADU @ 2240 109th Ave (SFD, CAT II, D)_x000D_
_x000D_
Detached ADU in rear yard, meets side and rear setbacks (&gt; 4ft) and height requirements (&lt; 16 ft above grade)_x000D_
_x000D_
16 FEB 2021 REVISION, remove window set from living room. Plans on file.</t>
  </si>
  <si>
    <t>032 204603000</t>
  </si>
  <si>
    <t>2218 HIGH ST, Oakland, CA 94601</t>
  </si>
  <si>
    <t>DRX200843</t>
  </si>
  <si>
    <t>ADU @ 2218 High Street (MFD, CAT I, A)_x000D_
_x000D_
Convert existing garage of duplex into CAT I ADU._x000D_
(Similar project with neighboring property/parcel - 2212 High Street DRX200842)_x000D_
_x000D_
Parcel is Flagged as Creek Fronting - Applicant informed at time of Approval.</t>
  </si>
  <si>
    <t>032 204602900</t>
  </si>
  <si>
    <t>2212 HIGH ST, Oakland, CA 94601</t>
  </si>
  <si>
    <t>DRX200842</t>
  </si>
  <si>
    <t>ADU @ 2212 High Street (MFD, CAT I, A)_x000D_
_x000D_
Convert existing garage of duplex into CAT I ADU._x000D_
(Similar project with neighboring property/parcel)_x000D_
_x000D_
Parcel is Flagged as Creek Fronting - Applicant informed at time of Approval.</t>
  </si>
  <si>
    <t>048C719203603</t>
  </si>
  <si>
    <t>2197 TRAFALGAR PL, Oakland, CA 94611</t>
  </si>
  <si>
    <t>DRX201320</t>
  </si>
  <si>
    <t>ADU @ 2197 TRAFALGAR PLACE (SFD, CAT II, A)
Attached CAT II ADU, outside of underlying zone's setbacks, 
NOT in S-9 overlay.
Additional New horizontal sq ft addition to SFD.
Interior rehab
Change to fensteration.</t>
  </si>
  <si>
    <t>032 211204102</t>
  </si>
  <si>
    <t>2126 BAXTER ST, Oakland, CA 94601</t>
  </si>
  <si>
    <t>DRX200832</t>
  </si>
  <si>
    <t>ADU @ 2126 Baxter St, (SFD, CAT II, D)_x000D_
_x000D_
CREEK FRONTING, APPLICANT INFORMED AT TIME OF ZONING STAMP_x000D_
_x000D_
CAT II in rear yard of SFD._x000D_
_x000D_
Must be no higher than 16 ft above grade._x000D_
Meets minium 4 ft setbacks</t>
  </si>
  <si>
    <t>044 506400300</t>
  </si>
  <si>
    <t>208 MAKIN RD, Oakland, CA 94603</t>
  </si>
  <si>
    <t>DRX201045</t>
  </si>
  <si>
    <t>ADU @ 208 Makin RD (SFD, CAT II, D)_x000D_
_x000D_
New construction of 700 sq ft detached ADU in rear yard._x000D_
Met min requirments of 4 ft side and rear setbacks, and 16 ft max height above grade._x000D_
T-1-11 is NOT Permissible as siding.</t>
  </si>
  <si>
    <t>043 459301000</t>
  </si>
  <si>
    <t>1933 AUSEON AVE, Oakland, CA 94621</t>
  </si>
  <si>
    <t>DRX200595</t>
  </si>
  <si>
    <t>ADU @ 1933 Auseon Ave, SFD, CAT II_x000D_
_x000D_
Detached 800 sq ft CAT II ADU in Rear garden of a corner lot._x000D_
Meets 4 ft min setbacks &amp; in 15 ft 8 in in height form lowest point to peak of gable._x000D_
Style is inkind with existing house</t>
  </si>
  <si>
    <t>022 034901600</t>
  </si>
  <si>
    <t>1920 E 25TH ST, Oakland, CA 94606</t>
  </si>
  <si>
    <t>DRX200810</t>
  </si>
  <si>
    <t>ADU @ 1920 E 25th St (SFD, CAT II, D)_x000D_
_x000D_
CAT II 642 sq ft 2-bedroom ADU in rear yard._x000D_
meets min 4 ft setbacks and 14' 11'' above grade_x000D_
_x000D_
+ interior rehap to primary SFD --- not changes to the exterior</t>
  </si>
  <si>
    <t>033 214201800</t>
  </si>
  <si>
    <t>1818 40TH AVE, Oakland, CA 94601</t>
  </si>
  <si>
    <t>DRX200937</t>
  </si>
  <si>
    <t>ADU @ 1818 40th Ave (SFD, CAT II, D)_x000D_
_x000D_
Demo existing garage/assesory structure in rear yard_x000D_
_x000D_
new construction of 229 sq ft  CAT II --_x000D_
meets min 4 ft side and rear  setback_x000D_
meets max height of 16 ft above grade_x000D_
_x000D_
no work to primary SFD</t>
  </si>
  <si>
    <t>006 002502700</t>
  </si>
  <si>
    <t>1740 11TH ST, Oakland, CA 94607</t>
  </si>
  <si>
    <t>DRX201352</t>
  </si>
  <si>
    <t>ADU @ 1740 11th Street (SFD, CAT II, D)_x000D_
_x000D_
339 sq ft L shaped CAT II in rear of SFD._x000D_
Siding can NOT be T-1-11_x000D_
Must have clear path of individual access to ADU_x000D_
must have rain gutters_x000D_
must have structures for recycle bins</t>
  </si>
  <si>
    <t>020 020901900</t>
  </si>
  <si>
    <t>1734 20TH AVE, Oakland, CA 94606</t>
  </si>
  <si>
    <t>DRX200873</t>
  </si>
  <si>
    <t>ADU @ 1734 20TH AVE (SFD, CAT I, D)_x000D_
_x000D_
Primary INGRESS on ground level --- ladder to storage loft is subsidiary and to meet building code_x000D_
_x000D_
Conversion of existing accessory structure - garage into CAT I ADU._x000D_
not currently used as liking space</t>
  </si>
  <si>
    <t>046 544201900</t>
  </si>
  <si>
    <t>1717 96TH AVE, Oakland, CA 94603</t>
  </si>
  <si>
    <t>DRX201388</t>
  </si>
  <si>
    <t>ADU @ 1717 96th Avenue (SFD, CAT II, D)_x000D_
_x000D_
detached 1000 sq ft - 3 bedroom CAT II in rear yard.</t>
  </si>
  <si>
    <t>006 002301100</t>
  </si>
  <si>
    <t>1715 10TH ST, Oakland, CA 94607</t>
  </si>
  <si>
    <t>DRX200839</t>
  </si>
  <si>
    <t>ADU @ 1715 10th Street (SFD, CAT II, D)_x000D_
_x000D_
725 sq ft ADU in rear yard of SFD._x000D_
No more the 16 ft above graade, and outside of miniium 4 ft side and rear setbacks_x000D_
_x000D_
no work to primary</t>
  </si>
  <si>
    <t>006 001104300</t>
  </si>
  <si>
    <t>1692 12TH ST, Oakland, CA 94607</t>
  </si>
  <si>
    <t>DRX201189</t>
  </si>
  <si>
    <t>ADU @ 1692 12th Street (MFD, CAT II, D)_x000D_
_x000D_
Detacted 3-bedroom, 797 ADU in rear yard on 4-plex._x000D_
NO T-I-II siding_x000D_
_x000D_
Meets minimum setbacks and height requirments_x000D_
_x000D_
No changes to MDF</t>
  </si>
  <si>
    <t>039 331200400</t>
  </si>
  <si>
    <t>1680 70TH AVE, Oakland, CA 94621</t>
  </si>
  <si>
    <t>DRX200690</t>
  </si>
  <si>
    <t>ADU @ 1680 70th Ave (SFD, CAT II, Detached)_x000D_
_x000D_
Meets size, height and setback requirements._x000D_
2 bedroom ADU in rear yard, with pitched roof - peak height 16 ft.</t>
  </si>
  <si>
    <t>047 551201400</t>
  </si>
  <si>
    <t>1622 102ND AVE, Oakland, CA 94603</t>
  </si>
  <si>
    <t>DRX201229</t>
  </si>
  <si>
    <t>ADU @ 1622 102nd Ave (SFD, CAT II , D)_x000D_
_x000D_
CAT II ADU in rear yard, meets setbacks and height requirments._x000D_
No work on primary SFD.</t>
  </si>
  <si>
    <t>039 324700100</t>
  </si>
  <si>
    <t>1550 HAVENSCOURT BLVD, Oakland, CA 94621</t>
  </si>
  <si>
    <t>DRX200888</t>
  </si>
  <si>
    <t>ADU @ 1550 HAVENSCOURT BLVD (SFD, CAT II, D)_x000D_
_x000D_
demo existing accessory structure_x000D_
build new CAT II ADU,  roof peak is 15ft above grade_x000D_
meets 4th setback</t>
  </si>
  <si>
    <t>024 054902600</t>
  </si>
  <si>
    <t>1538 EVERETT AVE, Oakland, CA 94602</t>
  </si>
  <si>
    <t>DRX201399</t>
  </si>
  <si>
    <t>ADU @ 1538 Everett Ave  (SFD, CAT I, D)_x000D_
_x000D_
Convert existing garage into CAT I.  No work to primary.</t>
  </si>
  <si>
    <t>005 037800100</t>
  </si>
  <si>
    <t>1532 MAGNOLIA ST, Oakland, CA 94607</t>
  </si>
  <si>
    <t>DRX201389</t>
  </si>
  <si>
    <t>ADU @ 1532 Magnolia St (SFD, CAT I, A)_x000D_
_x000D_
Existing Attached Garage - to be converted to CAT I._x000D_
Replace garage door with ADU enterance + plus window, plus siding._x000D_
Other minor compatible changes to exterior are OK</t>
  </si>
  <si>
    <t>020 017101600</t>
  </si>
  <si>
    <t>1524 11TH AVE, Oakland, CA 94606</t>
  </si>
  <si>
    <t>DRX200779</t>
  </si>
  <si>
    <t>ADU @ 1524 11th Ave (MFD, CAT I, A)_x000D_
_x000D_
"Conversion" of ground floor storage space into ONE CAT I ADU for a MFD_x000D_
2 bedrooms and 816 sq ft_x000D_
-No expansion of B.E._x000D_
-only 1 ADU approved with this record</t>
  </si>
  <si>
    <t>011 092504500</t>
  </si>
  <si>
    <t>1488 TRESTLE GLEN RD, Oakland, CA 94610</t>
  </si>
  <si>
    <t>DRX201267</t>
  </si>
  <si>
    <t>ADU @ 1488 Trestle Glen (SFD, CAT I, D)_x000D_
_x000D_
Convert existing non-conforming assessory structure in rear yard to CAT I ADU._x000D_
No change to primary SFD</t>
  </si>
  <si>
    <t>033 213605600</t>
  </si>
  <si>
    <t>1439 38TH AVE, Oakland, CA 94601</t>
  </si>
  <si>
    <t>DRX200586</t>
  </si>
  <si>
    <t>ADU @ 1439 38th Ave (MFD, CAT II)_x000D_
_x000D_
408 sq ft Cat II ADU in read garden of Duplex._x000D_
Meets 4 ft setbacks and is 12 ft 11 inches at gable peak height.</t>
  </si>
  <si>
    <t>020 013400900</t>
  </si>
  <si>
    <t>1436 5TH AVE, Oakland, CA 94606</t>
  </si>
  <si>
    <t>DRX200762</t>
  </si>
  <si>
    <t>ADU @ 1436 5th (MFD, CAT I, D)_x000D_
_x000D_
Convert accessory structure into ADU _x000D_
-accessory structure existed prior to Jan 1, 2020 (files in documents)</t>
  </si>
  <si>
    <t>039 324802400</t>
  </si>
  <si>
    <t>1408 67TH AVE, Oakland, CA 94621</t>
  </si>
  <si>
    <t>DRX201231</t>
  </si>
  <si>
    <t>ADU @ 1408 67th Ave (MFD, CAT II, A)_x000D_
_x000D_
CAT I adu coversion of existing garage within building.</t>
  </si>
  <si>
    <t>005 039500304</t>
  </si>
  <si>
    <t>1408 16TH ST, Oakland, CA 94607</t>
  </si>
  <si>
    <t>DRX200805</t>
  </si>
  <si>
    <t>ADU @ 1408 16th (SFD, CAT I, D)_x000D_
_x000D_
Conversion of existing detached accessory structure / garage to make 659 sq ft ADU to SFD</t>
  </si>
  <si>
    <t>024 056501700</t>
  </si>
  <si>
    <t>1374 HOLMAN RD, Oakland, CA 94610</t>
  </si>
  <si>
    <t>DRX201095</t>
  </si>
  <si>
    <t>ADU @ 1374 Holman Rd (SFD, JADU, A)_x000D_
_x000D_
JADU created in lower unconditioned storage area of SFD_x000D_
_x000D_
+ New fenestration pattern_x000D_
+ in-kind siding repair_x000D_
-No change to primary SDF</t>
  </si>
  <si>
    <t>041 405002700</t>
  </si>
  <si>
    <t>1370 64TH AVE, Oakland, CA 94621</t>
  </si>
  <si>
    <t>DRX200877</t>
  </si>
  <si>
    <t>ADU @ 1370 64th Ave (SFD, CAT II, D)_x000D_
_x000D_
Detacted 1000 sq ft 2+ bedroom ADU in rear yard of SFD_x000D_
meets min requirments</t>
  </si>
  <si>
    <t>037A315802700</t>
  </si>
  <si>
    <t>13685 CAMPUS DR, Oakland, CA 94605</t>
  </si>
  <si>
    <t>DRX200934</t>
  </si>
  <si>
    <t>ADU @ 13685 CAMPUS DR (SFD, CAT II, D)_x000D_
_x000D_
new construction of 785 sq ft detached ADU in rear yard_x000D_
_x000D_
Parcel Number: 037A315802700_x000D_
Address: 13685 CAMPUS DR_x000D_
Building Area Sq. Ft.:   3,534_x000D_
Lot Size Sq. Ft.:   35,200.00</t>
  </si>
  <si>
    <t>024 054900400</t>
  </si>
  <si>
    <t>1307 EL CENTRO AVE, Oakland, CA 94602</t>
  </si>
  <si>
    <t>DRX201365</t>
  </si>
  <si>
    <t>ADU @ 1307 El Centro Ave (SFD, CAT I, D)_x000D_
_x000D_
CAT I in rear garage of 1915 SFD, no changes to SFD, no expansion of garage BE, Changes to fenestration on accessory stucture</t>
  </si>
  <si>
    <t>034 227504300</t>
  </si>
  <si>
    <t>1242 53RD AVE, Oakland, CA 94601</t>
  </si>
  <si>
    <t>DRX201289</t>
  </si>
  <si>
    <t>ADU @ 1242 53rd Ave (SFD, CAT I, A)_x000D_
_x000D_
ADU conversion of lower floor of SFD.</t>
  </si>
  <si>
    <t>023 039101500</t>
  </si>
  <si>
    <t>1128 BELLA VISTA AVE, Oakland, CA 94610</t>
  </si>
  <si>
    <t>DRX200802</t>
  </si>
  <si>
    <t>ADU @ 1128 Bella Vista (MFD, CAT II, D)_x000D_
_x000D_
one CAT II  769 sq ft ADU in rear yard of a 4-flex MFD_x000D_
Meet minium requirmentsz: 4 ft setbacks &amp; 16ft max height</t>
  </si>
  <si>
    <t>045 537303001</t>
  </si>
  <si>
    <t>11156 ROBLEDO DR, Oakland, CA 94603</t>
  </si>
  <si>
    <t>DRX200931</t>
  </si>
  <si>
    <t>ADU @ 11156 Robledo (SFD, CAT II, D)
new construction 450 sq ft CAT II in rear yard.
meets min 4 ft setback and max 16 ft above grade
FLAGGED AS CREEK FRONTING -- APPLICANT INFOMRED AT TIME OF ZONING APPROVAL</t>
  </si>
  <si>
    <t>048 623102701</t>
  </si>
  <si>
    <t>10880 ETTRICK ST, Oakland, CA 94605</t>
  </si>
  <si>
    <t>DRX201191</t>
  </si>
  <si>
    <t>ADU @ 10880 Ettrick (SFD, CAT II, A)_x000D_
_x000D_
Attached CAT II ADU to rear elevation of SFD, with unconditioned storage in lower level._x000D_
+ change to fenestration pattern_x000D_
-not is S-9_x000D_
+ there is an existing JADU</t>
  </si>
  <si>
    <t>047 554300100</t>
  </si>
  <si>
    <t>10601 BEVERLY AVE, Oakland, CA 94603</t>
  </si>
  <si>
    <t>DRX201235</t>
  </si>
  <si>
    <t>ADU @ 10601 Beverly Ave (SFD, CAT I, A)_x000D_
_x000D_
Conversion of 732 sq ft of SFD to ADU, rehab of existing SFD._x000D_
-no expansion of BE nor footprint</t>
  </si>
  <si>
    <t>015 130600600</t>
  </si>
  <si>
    <t>1054 AILEEN ST, Oakland, CA 94608</t>
  </si>
  <si>
    <t>DRX201387</t>
  </si>
  <si>
    <t>ADU @ 1054 Aileen St (SFD, CAT II, D)
292 SQ FT DETACHED CAT II in rear yard - walls are 4 ft from property line.  Parcel is not in S-9 overlay.</t>
  </si>
  <si>
    <t>013 118803100</t>
  </si>
  <si>
    <t>1039 54TH ST, Oakland, CA 94608</t>
  </si>
  <si>
    <t>DRX200806</t>
  </si>
  <si>
    <t>ADU @ 1039 54th (SFD, CATII, D)_x000D_
_x000D_
552 sq ft CAT II ADU in rear yard of SFD, meets 4 ft setbacks and 16 ft height max.</t>
  </si>
  <si>
    <t>016 144201300</t>
  </si>
  <si>
    <t>1012 61ST ST, Oakland, CA 94608</t>
  </si>
  <si>
    <t>DRX201368</t>
  </si>
  <si>
    <t>ADU @ 1012 61st Street (SFD, CAT II)
Demo of existing assessory shed in rear of SFD
New Construction of CAT II - meets &gt; 4 ft setback and &lt; 16 ft height requirments 
change to rear fensteration pattern on primary 1930 SFD
landscaping</t>
  </si>
  <si>
    <t>004 009102200</t>
  </si>
  <si>
    <t>1004 PERALTA ST, Oakland, CA 94607</t>
  </si>
  <si>
    <t>DRX201130</t>
  </si>
  <si>
    <t>ADU @ 1004 PERALTA ST (MFD, CAT II, D)_x000D_
_x000D_
CAT II ADU IN rear yard of 6 Unit MFD,_x000D_
meets setback and height requirments</t>
  </si>
  <si>
    <t>DRX201143</t>
  </si>
  <si>
    <t>ADU @ 1004 PERALTA ST (MFD, CAT I, A)_x000D_
_x000D_
CAT I ADU in lower level / basement created by conditioning 999 sq ft of non-living space.</t>
  </si>
  <si>
    <t>048E731802102</t>
  </si>
  <si>
    <t>10 VILLANOVA DR, Oakland, CA 94611</t>
  </si>
  <si>
    <t>DRX201367</t>
  </si>
  <si>
    <t>ADU @ 10 VILLANOVA DR (SFD, CAT I, A)_x000D_
_x000D_
cat 1 on lower level of SFD, enterence on side elevation through common enterance hall to SFD exercise room._x000D_
_x000D_
Internal stairwell between levels to be closed.</t>
  </si>
  <si>
    <t>044 498203201</t>
  </si>
  <si>
    <t>9306 C ST, Oakland, CA 94603</t>
  </si>
  <si>
    <t>DRX201397</t>
  </si>
  <si>
    <t>ADU @ : 9306 C Street (SFD, CAT II, D)_x000D_
_x000D_
new construction of 976 sq ft CAT II in rear yard - behind/attached to existing garage.</t>
  </si>
  <si>
    <t>029A131900602</t>
  </si>
  <si>
    <t>4066 HARDING WY, Oakland, CA 94602</t>
  </si>
  <si>
    <t>DRX201394</t>
  </si>
  <si>
    <t>ADU @ : 4066 Harding Way (SFD, CAT I, A)
conversion of West area of contemporary SFD.
new primary is 800 sq ft
new ADU is 766 sq ft --- is two stories.</t>
  </si>
  <si>
    <t>016 145501800</t>
  </si>
  <si>
    <t>6233 SAN PABLO AVE, Oakland, CA 94608</t>
  </si>
  <si>
    <t>DRX201354</t>
  </si>
  <si>
    <t>ADU @  6233 SAN PABLO AVE (MFD, CAT II, D)_x000D_
_x000D_
740 sq ft CAT II in rear yard_x000D_
Siding can NOT be T-1-11_x000D_
Must have a clear path of individual access to ADU_x000D_
must have rain gutters_x000D_
must have structures for recycle bins</t>
  </si>
  <si>
    <t>037A277002202</t>
  </si>
  <si>
    <t>6198 OVERDALE AVE, Oakland, CA 94605</t>
  </si>
  <si>
    <t>DRX201366</t>
  </si>
  <si>
    <t>ADU @  6198 OVERDALE AVE (SFD, CAT II, D)_x000D_
_x000D_
detacted CAT in rear yard</t>
  </si>
  <si>
    <t>037A314300600</t>
  </si>
  <si>
    <t>5660 FERNHOFF RD, Oakland, CA 94619</t>
  </si>
  <si>
    <t>DRX200933</t>
  </si>
  <si>
    <t>ADU @  5660 FERNHOFF RD (SFD, CAT I, D)_x000D_
_x000D_
RH-1 (NOT in S-9)_x000D_
_x000D_
Converion of existing barn into CAT I ADU_x000D_
_x000D_
Addition of deck and stair_x000D_
Well outside of setbacks._x000D_
_x000D_
_x000D_
Parcel Number: 037A314300600_x000D_
Address: 5660 FERNHOFF RD</t>
  </si>
  <si>
    <t>029 126100600</t>
  </si>
  <si>
    <t>5065 KEARNEY AVE, Oakland, CA 94602</t>
  </si>
  <si>
    <t>DRX201319</t>
  </si>
  <si>
    <t>ADU @  5065 Kearney (SFD, CAT I, D)_x000D_
_x000D_
convert exiting detached garage to CAT I ADU in same footprint.</t>
  </si>
  <si>
    <t>028 097102700</t>
  </si>
  <si>
    <t>3063 CALIFORNIA ST, Oakland, CA 94602</t>
  </si>
  <si>
    <t>DRX201325</t>
  </si>
  <si>
    <t>ADU @  3063 California Street (SFD, CAT II, D)_x000D_
_x000D_
CAT II ADU in rear yard</t>
  </si>
  <si>
    <t>021 029002601</t>
  </si>
  <si>
    <t>2138 19TH AVE, Oakland, CA 94606</t>
  </si>
  <si>
    <t>DRX201398</t>
  </si>
  <si>
    <t>ADU @  2138 19TH AVE (MFD, CAT I, A)_x000D_
new CAT in basement of MFD.</t>
  </si>
  <si>
    <t>024 056001900</t>
  </si>
  <si>
    <t>1015 GLENDORA AVE, Oakland, CA 94602</t>
  </si>
  <si>
    <t>DRX201333</t>
  </si>
  <si>
    <t>ADU @   1015 GLENDORA AVE (SDF, CAT II, A)_x000D_
_x000D_
Attached CAT II ADU on lower rear elevation. Siding to be board &amp; baton._x000D_
_x000D_
Related to Creek Protection Permit - CP20114</t>
  </si>
  <si>
    <t>013 116900500</t>
  </si>
  <si>
    <t>5105 GENOA ST, Oakland, CA 94608</t>
  </si>
  <si>
    <t>DRX200345</t>
  </si>
  <si>
    <t>ADU (Category 2):  576 sqft Detached ADU. The detached ADU will be 576 sqft and be 14 feet high. The space will include two bedrooms, kitchen, living room, and bathroom.</t>
  </si>
  <si>
    <t>047 556900200</t>
  </si>
  <si>
    <t>2447 DURANT AVE, Oakland, CA 94603</t>
  </si>
  <si>
    <t>DRX200349</t>
  </si>
  <si>
    <t>ADU - DRX for Category 2, 994 sq. ft. ADU at rear of corner lot. The existing detached garage will be demolished and the new detached ADU will have 3 bedrooms and a composition shingle roof with stucco siding.</t>
  </si>
  <si>
    <t>048H750602400</t>
  </si>
  <si>
    <t>6020 SKYLINE BLVD, Oakland, CA 94611</t>
  </si>
  <si>
    <t>DRX200533</t>
  </si>
  <si>
    <t>ADU  DRX ADU CAT 1 SFD @ 6020 Skyline Blvd_x000D_
Conversion of existing studio space to an ADU. No change or addition to the_x000D_
exterior of the building. Category One_x000D_
_x000D_
*Popup notice on parcel: NEED TO CONFIRM CONNECTION TO SANITARY SEWER</t>
  </si>
  <si>
    <t>048H762302600</t>
  </si>
  <si>
    <t>7126 MARLBOROUGH TR, Oakland, CA 94705</t>
  </si>
  <si>
    <t>DRX200187</t>
  </si>
  <si>
    <t>ADU - 100% within existing envelop / no expansion - cat one. to legalize pre-existing adu.-OK via ABR</t>
  </si>
  <si>
    <t>040A345200100</t>
  </si>
  <si>
    <t>8000 WINTHROPE ST, Oakland, CA 94605</t>
  </si>
  <si>
    <t>DRX200554</t>
  </si>
  <si>
    <t>ADU  @ 8000 Winthrope St (SFD CAT II)_x000D_
_x000D_
Detached 800 sq ft CAT II ADU in the rear and side-side garden (corner lot)._x000D_
Demo of exiting garage._x000D_
_x000D_
Tree permit is required for removal of Maple Tree.</t>
  </si>
  <si>
    <t>015 136801800</t>
  </si>
  <si>
    <t>5910 DOVER ST, Oakland, CA 94609</t>
  </si>
  <si>
    <t>DRX200382</t>
  </si>
  <si>
    <t>5910 Dover Street - Cat 2 ADU - 400 SF 12'-0" in the rear of a single family home, Shed roof and 8" horizontal siding.</t>
  </si>
  <si>
    <t>020014901400</t>
  </si>
  <si>
    <t>PLN20061</t>
  </si>
  <si>
    <t>Conversion of an existing manager's office to one affordable dwelling unit within an existing low and very low income restricted affordable housing development for a total of 21 units.</t>
  </si>
  <si>
    <t>021 028803101</t>
  </si>
  <si>
    <t>1495 E 22ND ST, Oakland, CA 94606</t>
  </si>
  <si>
    <t>PLN20060</t>
  </si>
  <si>
    <t>Conversion of an existing manager's office to a one new affordable dwelling unit within an existing 23 moderate incomeaffordable housing development.</t>
  </si>
  <si>
    <t>A2_1_Prior</t>
  </si>
  <si>
    <t>A2_1_Current</t>
  </si>
  <si>
    <t>A2_1_Address</t>
  </si>
  <si>
    <t>A2_1_Name</t>
  </si>
  <si>
    <t>A2_1_ID</t>
  </si>
  <si>
    <t>A2_2_Unit</t>
  </si>
  <si>
    <t>A2_3_Tenure</t>
  </si>
  <si>
    <t>A2_4_vLowDeed</t>
  </si>
  <si>
    <t>A2_4_vLowNone</t>
  </si>
  <si>
    <t>A2_4_LowDeed</t>
  </si>
  <si>
    <t>A2_4_LowNone</t>
  </si>
  <si>
    <t>A2_4_ModDeed</t>
  </si>
  <si>
    <t>A2_4_ModNone</t>
  </si>
  <si>
    <t>A2_4_Above</t>
  </si>
  <si>
    <t>A2_5_Date</t>
  </si>
  <si>
    <t>A2_6_Units</t>
  </si>
  <si>
    <t>A2_7_vLowDeed</t>
  </si>
  <si>
    <t>A2_7_vLowNone</t>
  </si>
  <si>
    <t>A2_7_LowDeed</t>
  </si>
  <si>
    <t>A2_7_LowNone</t>
  </si>
  <si>
    <t>A2_7_ModDeed</t>
  </si>
  <si>
    <t>A2_7_ModNone</t>
  </si>
  <si>
    <t>A2_7_Above</t>
  </si>
  <si>
    <t>A2_8_Date</t>
  </si>
  <si>
    <t>A2_9_Units</t>
  </si>
  <si>
    <t>A2_10_vLowDeed</t>
  </si>
  <si>
    <t>A2_10_vLowNone</t>
  </si>
  <si>
    <t>A2_10_LowDeed</t>
  </si>
  <si>
    <t>A2_10_LowNone</t>
  </si>
  <si>
    <t>A2_10_ModDeed</t>
  </si>
  <si>
    <t>A2_10_ModNone</t>
  </si>
  <si>
    <t>A2_10_Above</t>
  </si>
  <si>
    <t>A2_10_Date</t>
  </si>
  <si>
    <t>A2_10_Units</t>
  </si>
  <si>
    <t>A2_13_xLow</t>
  </si>
  <si>
    <t>A2_14_Stream</t>
  </si>
  <si>
    <t>A2_15_Infill</t>
  </si>
  <si>
    <t>A2_16_Assist</t>
  </si>
  <si>
    <t>A2_17_Deed</t>
  </si>
  <si>
    <t>A2_18_Affordable</t>
  </si>
  <si>
    <t>A2_19_Terms</t>
  </si>
  <si>
    <t>A2_20_Units</t>
  </si>
  <si>
    <t>A2_20_Dest</t>
  </si>
  <si>
    <t>A2_20_Demo</t>
  </si>
  <si>
    <t>A2_21_Notes</t>
  </si>
  <si>
    <t>Table A2</t>
  </si>
  <si>
    <t>Annual Building Activity Report Summary - New Construction, Entitled, Permits and Completed Units</t>
  </si>
  <si>
    <t>Affordability by Household Incomes - Completed Entitlement</t>
  </si>
  <si>
    <t>Affordability by Household Incomes - Building Permits</t>
  </si>
  <si>
    <t>Affordability by Household Incomes - Certificates of Occupancy</t>
  </si>
  <si>
    <t>Infill</t>
  </si>
  <si>
    <t>Housing with Financial Assistance and/or Deed Restrictions</t>
  </si>
  <si>
    <t>Housing without Financial Assistance or Deed Restrictions</t>
  </si>
  <si>
    <t>Term of Affordability or Deed Restriction</t>
  </si>
  <si>
    <t>Demolished/Destroyed Units</t>
  </si>
  <si>
    <r>
      <t>Prior APN</t>
    </r>
    <r>
      <rPr>
        <b/>
        <vertAlign val="superscript"/>
        <sz val="10"/>
        <color theme="1"/>
        <rFont val="Arial"/>
        <family val="2"/>
      </rPr>
      <t>+</t>
    </r>
  </si>
  <si>
    <r>
      <t>Project Name</t>
    </r>
    <r>
      <rPr>
        <b/>
        <vertAlign val="superscript"/>
        <sz val="10"/>
        <color theme="1"/>
        <rFont val="Arial"/>
        <family val="2"/>
      </rPr>
      <t>+</t>
    </r>
  </si>
  <si>
    <r>
      <t>Local Jurisdiction Tracking ID</t>
    </r>
    <r>
      <rPr>
        <b/>
        <vertAlign val="superscript"/>
        <sz val="10"/>
        <color theme="1"/>
        <rFont val="Arial"/>
        <family val="2"/>
      </rPr>
      <t>+</t>
    </r>
  </si>
  <si>
    <r>
      <t xml:space="preserve">Unit Category               </t>
    </r>
    <r>
      <rPr>
        <sz val="10"/>
        <color theme="1"/>
        <rFont val="Arial"/>
        <family val="2"/>
      </rPr>
      <t>(SFA,SFD,2 to 4,5+,ADU,MH)</t>
    </r>
  </si>
  <si>
    <t>Very Low- Income Deed Restricted</t>
  </si>
  <si>
    <t>Very Low- Income   Non Deed Restricted</t>
  </si>
  <si>
    <t>Low- Income Deed Restricted</t>
  </si>
  <si>
    <t>Low- Income   Non Deed Restricted</t>
  </si>
  <si>
    <t>Moderate- Income Deed Restricted</t>
  </si>
  <si>
    <t>Moderate- Income Non Deed Restricted</t>
  </si>
  <si>
    <r>
      <t xml:space="preserve">Entitlement
</t>
    </r>
    <r>
      <rPr>
        <b/>
        <u/>
        <sz val="10"/>
        <color theme="1"/>
        <rFont val="Arial"/>
        <family val="2"/>
      </rPr>
      <t>Date Approved</t>
    </r>
    <r>
      <rPr>
        <b/>
        <sz val="10"/>
        <color theme="1"/>
        <rFont val="Arial"/>
        <family val="2"/>
      </rPr>
      <t xml:space="preserve">
</t>
    </r>
  </si>
  <si>
    <t># of Units issued Entitlements</t>
  </si>
  <si>
    <r>
      <t xml:space="preserve">Building Permits </t>
    </r>
    <r>
      <rPr>
        <b/>
        <u/>
        <sz val="10"/>
        <color theme="1"/>
        <rFont val="Arial"/>
        <family val="2"/>
      </rPr>
      <t>Date Issued</t>
    </r>
  </si>
  <si>
    <t xml:space="preserve"># of Units Issued Building Permits </t>
  </si>
  <si>
    <r>
      <t xml:space="preserve">Certificates of Occupancy or other forms of readiness          (see instructions)    </t>
    </r>
    <r>
      <rPr>
        <b/>
        <u/>
        <sz val="10"/>
        <color theme="1"/>
        <rFont val="Arial"/>
        <family val="2"/>
      </rPr>
      <t>Date Issued</t>
    </r>
  </si>
  <si>
    <t># of  Units issued Certificates of Occupancy or other forms of readiness</t>
  </si>
  <si>
    <r>
      <t>How many of the units were Extremely Low Income?</t>
    </r>
    <r>
      <rPr>
        <b/>
        <vertAlign val="superscript"/>
        <sz val="10"/>
        <color theme="1"/>
        <rFont val="Arial"/>
        <family val="2"/>
      </rPr>
      <t>+</t>
    </r>
  </si>
  <si>
    <r>
      <t xml:space="preserve">Was Project    </t>
    </r>
    <r>
      <rPr>
        <b/>
        <u/>
        <sz val="10"/>
        <color theme="1"/>
        <rFont val="Arial"/>
        <family val="2"/>
      </rPr>
      <t>APPROVED</t>
    </r>
    <r>
      <rPr>
        <b/>
        <sz val="10"/>
        <color theme="1"/>
        <rFont val="Arial"/>
        <family val="2"/>
      </rPr>
      <t xml:space="preserve"> using GC 65913.4(b)?  
(SB 35 Streamlining)            Y/N</t>
    </r>
  </si>
  <si>
    <r>
      <t>Infill Units?
Y/N</t>
    </r>
    <r>
      <rPr>
        <b/>
        <vertAlign val="superscript"/>
        <sz val="10"/>
        <color theme="1"/>
        <rFont val="Arial"/>
        <family val="2"/>
      </rPr>
      <t>+</t>
    </r>
  </si>
  <si>
    <t>Assistance Programs for Each Development         (see instructions)</t>
  </si>
  <si>
    <t>Deed Restriction Type
(see instructions)</t>
  </si>
  <si>
    <t xml:space="preserve">For units affordable without financial assistance or deed restrictions, explain how the locality determined the units were affordable
(see instructions)
  </t>
  </si>
  <si>
    <r>
      <t xml:space="preserve">Term of Affordability or Deed Restriction (years) </t>
    </r>
    <r>
      <rPr>
        <sz val="10"/>
        <color theme="1"/>
        <rFont val="Arial"/>
        <family val="2"/>
      </rPr>
      <t>(if affordable in perpetuity enter 1000)</t>
    </r>
    <r>
      <rPr>
        <b/>
        <vertAlign val="superscript"/>
        <sz val="10"/>
        <color theme="1"/>
        <rFont val="Arial"/>
        <family val="2"/>
      </rPr>
      <t xml:space="preserve">+ </t>
    </r>
  </si>
  <si>
    <r>
      <t>Number of Demolished/Destroyed Units</t>
    </r>
    <r>
      <rPr>
        <b/>
        <vertAlign val="superscript"/>
        <sz val="10"/>
        <color theme="1"/>
        <rFont val="Arial"/>
        <family val="2"/>
      </rPr>
      <t>+</t>
    </r>
  </si>
  <si>
    <r>
      <t>Demolished or Destroyed Units</t>
    </r>
    <r>
      <rPr>
        <b/>
        <vertAlign val="superscript"/>
        <sz val="10"/>
        <color theme="1"/>
        <rFont val="Arial"/>
        <family val="2"/>
      </rPr>
      <t>+</t>
    </r>
  </si>
  <si>
    <r>
      <t>Demolished/Destroyed Units    Owner or Renter</t>
    </r>
    <r>
      <rPr>
        <b/>
        <vertAlign val="superscript"/>
        <sz val="10"/>
        <color theme="1"/>
        <rFont val="Arial"/>
        <family val="2"/>
      </rPr>
      <t xml:space="preserve">+ </t>
    </r>
  </si>
  <si>
    <t>008 064700100</t>
  </si>
  <si>
    <t>2125 TELEGRAPH AVE, Oakland, CA 94612</t>
  </si>
  <si>
    <t>The Eliza</t>
  </si>
  <si>
    <t>PLN19288</t>
  </si>
  <si>
    <t>Y</t>
  </si>
  <si>
    <t>Other</t>
  </si>
  <si>
    <t>DB</t>
  </si>
  <si>
    <t>Construction of an eight-story 97 unit 100% Affordable residential senior housing project. Other funding sources: state funds, details unknown. Deed Restriction Type: Regulatory Agreement</t>
  </si>
  <si>
    <t>004 007100300</t>
  </si>
  <si>
    <t>1451 7TH ST, Oakland, CA 94607</t>
  </si>
  <si>
    <t>West Oakland Station</t>
  </si>
  <si>
    <t>PLN18490-R01-PUDF03</t>
  </si>
  <si>
    <t>N</t>
  </si>
  <si>
    <t>AHSC</t>
  </si>
  <si>
    <t>T3 FDP. Final Development Plan for development of area T3, an affordable housing project with 240 affordable residential units, 15,957 sf of retail, and 50 parking spaces. Deed Restriction Type: Regulatory Agreement</t>
  </si>
  <si>
    <t>Agnes Memorial</t>
  </si>
  <si>
    <t>MHP, LIHTC, Other</t>
  </si>
  <si>
    <t>Regular Design Review for a new 4-story, 60-unit, 100% affordable senior housing facility. This project will utilize SB35. Other funding sources: Local bond funds (City); Deed Restriction Type: Regulatory Agreement</t>
  </si>
  <si>
    <t>95-residential units with component of supportive housing for emancipated youth, 100 percent affordable. Deed Restriction Type: Regulatory Agreement</t>
  </si>
  <si>
    <t>009 068401100</t>
  </si>
  <si>
    <t>2600 TELEGRAPH AVE, Oakland, CA 94612</t>
  </si>
  <si>
    <t>PLN19283</t>
  </si>
  <si>
    <t>Scope of work will construct 225 units. Includes affordability component to incorporate very low income affordable unit(s) approximately 8% of units. Includes 166 parking spaces and associated site improvements. Deed Restriction Type: Regulatory Agreement</t>
  </si>
  <si>
    <t>008 065600100</t>
  </si>
  <si>
    <t>88 GRAND AVE, OAKLAND, CA</t>
  </si>
  <si>
    <t>PLN18406</t>
  </si>
  <si>
    <t>Proposal to develop 275 new dwelling units above ground level retail. The proposal will be taking advantage of the affordable housing density bonus by including 12 very-low income units. Deed Restriction Type: Regulatory Agreement</t>
  </si>
  <si>
    <t>Minor Conditional Use Permit (CUP) to establish 21 Joint Live Work Quarters (JLWQ). Other funding sources: Local bond funds (City); Deed Restriction Type: Regulatory Agreement</t>
  </si>
  <si>
    <t>To construct a new 8-story, 38-unit multi-family building that includes three affordable units on an existing parking lot. Project is requesting two concessions per the State Density Bonus Law. Deed Restriction Type: Regulatory Agreement</t>
  </si>
  <si>
    <t>The proposal is to add five additional units within an existing rear building envelope. Four of the units will be market rate and one will be low income affordable housing units.   Deed Restriction Type: Regulatory Agreement.</t>
  </si>
  <si>
    <t>PLN18490-R01-PUDF01</t>
  </si>
  <si>
    <t>T1 Final Development Plan for West Oakland BART TOD high-rise tower at site T-1 (522-residential units, 14,207 sf retail and 320’ tall). Includes 125 parking spaces</t>
  </si>
  <si>
    <t>018046501700</t>
  </si>
  <si>
    <t xml:space="preserve"> 8th AVE, #Lot H</t>
  </si>
  <si>
    <t>Brooklyn Basin</t>
  </si>
  <si>
    <t>PUD06010-PUDF010</t>
  </si>
  <si>
    <t>BB Parcel H. Proposal to build a mixed-use development with 380 apartment units and 18,000 square-feet of retail.</t>
  </si>
  <si>
    <t>008 062301300</t>
  </si>
  <si>
    <t>1750 BROADWAY, Oakland, CA 94612</t>
  </si>
  <si>
    <t>PLN18369</t>
  </si>
  <si>
    <t>To construct a 385,436-sf, 37-story building containing 307 residential units, 5,000-sf of ground floor retail area and five levels of parking garage accessed from 19th Street in downtown. The existing commercial three-story building will be demolished.</t>
  </si>
  <si>
    <t>046 549101301</t>
  </si>
  <si>
    <t>9869 MACARTHUR BLVD, Oakland, CA 94605</t>
  </si>
  <si>
    <t>PLN19277</t>
  </si>
  <si>
    <t>Scope of work will removal all existing Nursery Facilities to allow for the construction of 29 three-story townhomes.</t>
  </si>
  <si>
    <t>012 100001500</t>
  </si>
  <si>
    <t>330 40TH ST, Oakland, CA 94609</t>
  </si>
  <si>
    <t>PLN19159</t>
  </si>
  <si>
    <t>To merge two parcels into one and construct a four-story mixed use development consisting of 21 residential units above a 1,360 sq. ft. ground floor commercial space and parking garage.</t>
  </si>
  <si>
    <t>020 010400800</t>
  </si>
  <si>
    <t>1218 MILLER AVE, Oakland, CA 94601</t>
  </si>
  <si>
    <t>PLN19166</t>
  </si>
  <si>
    <t>Regular Design Review and Minor Conditional Use Permit to increase the number of live/work units by converting four existing storage units for a total of 15 live/work units.</t>
  </si>
  <si>
    <t>005 039700100</t>
  </si>
  <si>
    <t>PLN19219</t>
  </si>
  <si>
    <t>005 042602201</t>
  </si>
  <si>
    <t>2242 MAGNOLIA ST, Oakland, CA 94607</t>
  </si>
  <si>
    <t>PLN19223</t>
  </si>
  <si>
    <t>DR to construct 13 new town house, by providing 7 parking spaces on a vacant 16,031sq/ft parcel</t>
  </si>
  <si>
    <t>Convert entire commercial building to live/work units - Construct the adaptable bathroom in suite 200. Rebuild rear stairs. Maintain accessible to ground floor units. Remove and rebuild new walls at bathroom for suite 200.</t>
  </si>
  <si>
    <t>005 044500601</t>
  </si>
  <si>
    <t>2619 MAGNOLIA ST, Oakland, CA 94607</t>
  </si>
  <si>
    <t>PLN19153</t>
  </si>
  <si>
    <t>The proposal is to convert an existing 105,000 square-feet warehouse into 12 work/live units and 40,539 square feet of industrial space. The project will provide 29 parking spaces on site and retain a 739 square-foot café.</t>
  </si>
  <si>
    <t>015 129400100</t>
  </si>
  <si>
    <t>919 STANFORD AVE, Oakland, CA 94608</t>
  </si>
  <si>
    <t>PLN19220</t>
  </si>
  <si>
    <t>To construct a nine-unit multi-family residential building on an approximately 9,128 sq. ft. lot</t>
  </si>
  <si>
    <t>046 549000300</t>
  </si>
  <si>
    <t>9811 MacArthur BLVD, OAKLAND, CA</t>
  </si>
  <si>
    <t>PLN19039</t>
  </si>
  <si>
    <t>Regular Design Review for the construction of a three-story mixed use building containing one 1,200 square-foot commercial space and eight residential townhouses.</t>
  </si>
  <si>
    <t>033 216800700</t>
  </si>
  <si>
    <t>919 39TH AVE, Oakland, CA 94601</t>
  </si>
  <si>
    <t>PLN19258</t>
  </si>
  <si>
    <t>To demolish an existing vacant one-unit dwelling and construct six condominium dwelling units on a 6,250 sq. ft. lot</t>
  </si>
  <si>
    <t>016 144401900</t>
  </si>
  <si>
    <t>1048 62nd ST, OAKLAND, CA</t>
  </si>
  <si>
    <t>PLN19312</t>
  </si>
  <si>
    <t>To create five residential condominium units on a single parcel</t>
  </si>
  <si>
    <t>To convert five parking spaces under a multifamily residential building into five (5) Accessory Dwelling Units (ADU)-type 1.</t>
  </si>
  <si>
    <t>Convert 5 existing ground floor commercial spaces into five (5) work &amp; live spaces with no exterior alterations.</t>
  </si>
  <si>
    <t>012 096402900</t>
  </si>
  <si>
    <t>733 APGAR ST, Oakland, CA 94609</t>
  </si>
  <si>
    <t>PLN19050</t>
  </si>
  <si>
    <t>The project is consist of 5 mini-lot subdivision development, one mixed use structure (540 commercial space and one residential above); 4 new detached SFD structures.</t>
  </si>
  <si>
    <t>ADU @ 1148 E. 18th St (MFD, CAT I, A)</t>
  </si>
  <si>
    <t>Scope of work will construct four Accessory Dwelling Units located within the three garage parking stalls, a storage room and a boiler room.</t>
  </si>
  <si>
    <t>030 193301300</t>
  </si>
  <si>
    <t>3820 MAYBELLE AVE, Oakland, CA 94619</t>
  </si>
  <si>
    <t>PLN19254</t>
  </si>
  <si>
    <t>Scope of work includes the construction of four attached two-story, townhomes style apartment units with a total of 1,258 sf of living area per unit and 720 square feet of new covered carport to accommodate 4 cars.</t>
  </si>
  <si>
    <t>013 112900500</t>
  </si>
  <si>
    <t>4521 HOWE ST, Oakland, CA 94611</t>
  </si>
  <si>
    <t>PLN17084</t>
  </si>
  <si>
    <t>The proposal is to merge two existing lots into one and subdivide into four (4) Mini-Lot development; Demolish an existing house and construct four (4) new detached single family dwellings on new parcels.</t>
  </si>
  <si>
    <t>036 241500400</t>
  </si>
  <si>
    <t>4631 CONGRESS AVE, Oakland, CA 94601</t>
  </si>
  <si>
    <t>PLN19252</t>
  </si>
  <si>
    <t>The proposal is to demolish an illegal structure and construct three-story Tri-plex  residential structure at the rear portion of parcel. There are four parking spaces provided on site</t>
  </si>
  <si>
    <t>010 078502102</t>
  </si>
  <si>
    <t>369 MACARTHUR BLVD, Oakland, CA 94610</t>
  </si>
  <si>
    <t>PLN19289</t>
  </si>
  <si>
    <t>The project will convert a Single Family Residence into a to a 4 unit mutli-family building. Tentative Parcel Map to create 4-unit condominiums.  Minor Variance to allow a 1:1 parking ratio (allow 4 parking spaces where 6 are required).</t>
  </si>
  <si>
    <t>009 069600200</t>
  </si>
  <si>
    <t>2925 M L KING JR WY, Oakland, CA 94609</t>
  </si>
  <si>
    <t>PLN19140</t>
  </si>
  <si>
    <t>Regular Design Review for the construction of a detached triplex on a lot with an existing PDHP duplex, resulting in a total of five (5) dwelling units.</t>
  </si>
  <si>
    <t>022 031800900</t>
  </si>
  <si>
    <t>2318 9TH AVE, Oakland, CA 94606</t>
  </si>
  <si>
    <t>PLN19285</t>
  </si>
  <si>
    <t>Regular Design Review and Minor Conditional Use Permit to allow for the expansion of an existing duplex to add 3 additional units and structured parking for a total of 5-residential units.</t>
  </si>
  <si>
    <t>Convert the existing single-family residence on Lot 1 which faces Hillsborough Street into four new residential units.</t>
  </si>
  <si>
    <t>ADU @ 303 VAN BUREN AVE (MFD, CAT I, CAT II, A &amp; D)</t>
  </si>
  <si>
    <t>PLN17044</t>
  </si>
  <si>
    <t>A Mini-lot Development to subdivide single parcel that contains an existing front two-story duplex and construct three (3) new three-story dwelling units, into 4 separate parcels with a share driveway.</t>
  </si>
  <si>
    <t xml:space="preserve">Scope of work also includes conversion of existing ground floor commercial offices to two live/work units (units will provide a 1/3, 2/3 layout). </t>
  </si>
  <si>
    <t xml:space="preserve">Two New ADUs for a duplex. </t>
  </si>
  <si>
    <t>Small Project Design Review Track Three for a 816 sq. ft. second floor addition, JADU and a new Category Two ADU.</t>
  </si>
  <si>
    <t>Scope of work involves the construction of two detached Accessory Dwelling Units (ADU's).</t>
  </si>
  <si>
    <t>022 033200101</t>
  </si>
  <si>
    <t>2443 13TH AVE, Oakland, CA 94606</t>
  </si>
  <si>
    <t>PLN19085</t>
  </si>
  <si>
    <t>New residential duplex on and existing vacant lot.</t>
  </si>
  <si>
    <t>007 059503201</t>
  </si>
  <si>
    <t>3278 HELEN ST, Oakland, CA 94608</t>
  </si>
  <si>
    <t>PLN19276</t>
  </si>
  <si>
    <t>Mini-lot development to construct two new detached single family dwellings on a  parcel with existing duplex, and create two mini-lots (TPM11045) so that each unit is on a separate lot.</t>
  </si>
  <si>
    <t>DRX - CAT 1 ADU. Convert rear building basement under garage into a 1000 sf 2 bedroom and 2 bath ADU.</t>
  </si>
  <si>
    <t>Design Review Exemption at 310 Lee Street for a Category 1 ADU and JADU within an existing single-family dwelling.</t>
  </si>
  <si>
    <t>Convert a basement into a 740 square feet Category I secondary unit and construct a new 800 square feet Category II secondary unit at the rear of the yard</t>
  </si>
  <si>
    <t xml:space="preserve">ADU @ 778 20th St (SFD, CAT I + JADU, A)
</t>
  </si>
  <si>
    <t>ADU @ 220 Grand Ave (MFD, CAT I, A)</t>
  </si>
  <si>
    <t>ADU @ 1031 62ND ST (2x MFD, CAT II, D) Two CAT II ADUs in rear yard of MFD</t>
  </si>
  <si>
    <t>ADU @ 7141 Pinehaven Rd (SFD, CAT I + JADU, A</t>
  </si>
  <si>
    <t>Conversion of an existing manager's office to one affordable dwelling unit within an existing low and very low income restricted affordable housing development for a total of 21 units. Deed Restriction Type: Regulatory Agreement</t>
  </si>
  <si>
    <t>Conversion of an existing manager's office to a one new affordable dwelling unit within an existing 23 moderate incomeaffordable housing development. Deed Restriction Type: Regulatory Agreement.</t>
  </si>
  <si>
    <t>Zoning ok to allow for a ground floor live / work space in an existing commercial space. ( check Certificate  of Occupancy and existing 3R Report).</t>
  </si>
  <si>
    <t xml:space="preserve">To remove rear detached one car garage, and construct a new rear detached two-level 16 foot tall ADU of 640-sf on a single parcel that contains a single family residence. </t>
  </si>
  <si>
    <t>005 045501900</t>
  </si>
  <si>
    <t>2805 LINDEN ST, Oakland, CA 94608</t>
  </si>
  <si>
    <t>PLN18237</t>
  </si>
  <si>
    <t>To remodel existing non-residential structure that formerly served as a church, and convert it into a new single family dwelling and demo an existing associated accessory structure.</t>
  </si>
  <si>
    <t>To convert rear accessory one-story building into a Category 2 ADU (INLAW UNIT)</t>
  </si>
  <si>
    <t xml:space="preserve">To convert lower level of single family residence (existing 937-sf) into a 937-sf ADU. </t>
  </si>
  <si>
    <t>029 108100800</t>
  </si>
  <si>
    <t>0 MAPLE AVE, Oakland, CA 94608</t>
  </si>
  <si>
    <t>PLN19243</t>
  </si>
  <si>
    <t xml:space="preserve">To construct a single-unit dwelling and an attached accessory dwelling unit (ADU) on a vacant up-slope parcel. </t>
  </si>
  <si>
    <t>To construct a single-unit dwelling and an attached accessory dwelling unit (ADU) on a vacant up-slope parcel.</t>
  </si>
  <si>
    <t>029A130800300</t>
  </si>
  <si>
    <t>0 WHITTLE AVE, Oakland, CA 94608</t>
  </si>
  <si>
    <t>PLN19105</t>
  </si>
  <si>
    <t>To construct a new, approximately 2,303-square-foot, two-story single-family residence and a detached 658-square-foot accessory dwelling unit on a vacant parcel.</t>
  </si>
  <si>
    <t xml:space="preserve">To construct a new, approximately 2,303-square-foot, two-story single-family residence and a detached 658-square-foot accessory dwelling unit on a vacant parcel. </t>
  </si>
  <si>
    <t xml:space="preserve">To construct a new, approximately 1,934-square-foot, single-family dwelling and an attached 579-square-foot garage on a vacant 19,691-square-foot hillside parcel. </t>
  </si>
  <si>
    <t>040A341002400</t>
  </si>
  <si>
    <t>2825 PARKER AVE, Oakland, CA 94605</t>
  </si>
  <si>
    <t>PLN19196</t>
  </si>
  <si>
    <t xml:space="preserve">To construct a new two-story, one-family dwelling unit at the rear of a lot containing an existing single family residence (SFR). The project results in two units located on the parcel. </t>
  </si>
  <si>
    <t>003 002901800</t>
  </si>
  <si>
    <t>869 22ND ST, Oakland, CA 94607</t>
  </si>
  <si>
    <t>PLN18485</t>
  </si>
  <si>
    <t>To construct a new two-story 2,027-square-foot single-unit residence on a vacant parcel.</t>
  </si>
  <si>
    <t>048H761001800</t>
  </si>
  <si>
    <t>920 ALVARADO RD, Oakland, CA 94705</t>
  </si>
  <si>
    <t>PLN17190</t>
  </si>
  <si>
    <t>To construct a new single-family residence, with approximately 3,112 sq. ft. of floor area on an approximately 6,354 sq. ft. vacant lot</t>
  </si>
  <si>
    <t>026 075701300</t>
  </si>
  <si>
    <t>2222 23RD AVE, Oakland, CA 94606</t>
  </si>
  <si>
    <t>PLN19189</t>
  </si>
  <si>
    <t>To construct a new single-family dwelling and attached secondary unit.</t>
  </si>
  <si>
    <t>048G744400503</t>
  </si>
  <si>
    <t>0 THORNDALE DR, Oakland, CA 94603</t>
  </si>
  <si>
    <t>PLN18167</t>
  </si>
  <si>
    <t xml:space="preserve">To construct a new 2,744 sq. ft. single-family dwelling with an attached 319 sq. ft. garage and construct a 414 sq. ft. detached 2-car garage on a down-sloping Creekside property.  </t>
  </si>
  <si>
    <t>048H761603002</t>
  </si>
  <si>
    <t>0 DEVON WY, Oakland, CA 94603</t>
  </si>
  <si>
    <t>PLN19191</t>
  </si>
  <si>
    <t>To construct a 4,700 s.f. new single family dwelling with two car garage on a 9,402 s.f. down sloped vacant parcel. The site is located adjacent to 7067 Devon Way .</t>
  </si>
  <si>
    <t>048A711200600</t>
  </si>
  <si>
    <t>0 MARGARIDO DR, Oakland, CA 94603</t>
  </si>
  <si>
    <t>PLN19193</t>
  </si>
  <si>
    <t>To construct a  5,443 s.f. new  single family dwelling/ADU with two-car garage on a 6,250 vacant downslope parcel.</t>
  </si>
  <si>
    <t>024 052004001</t>
  </si>
  <si>
    <t>4042 EVERETT AVE, Oakland, CA 94602</t>
  </si>
  <si>
    <t>PLN18344</t>
  </si>
  <si>
    <t>The proposal is to subdivide a 9,514 sq.ft parcel into a (three) Mini-Lot development; remove an existing duplex, and construct three detached single-family dwellings.</t>
  </si>
  <si>
    <t>005 045801002</t>
  </si>
  <si>
    <t>2911 MAGNOLIA ST, Oakland, CA 94608</t>
  </si>
  <si>
    <t>PLN19251</t>
  </si>
  <si>
    <t>The proposal is to demolish an existing SFD and construct two detached two-story single family dwelling on 5,054 sq/ft parcel. Tentative Parcel Map to create two new condominiums and a lot line adjustment between two existing parcel. TPM10991</t>
  </si>
  <si>
    <t>041 413502800</t>
  </si>
  <si>
    <t>1148 71ST AVE, Oakland, CA 94621</t>
  </si>
  <si>
    <t>PLN19281</t>
  </si>
  <si>
    <t>The proposal is to construct one-story (1060 sq/ft) single family dwelling located on a 3000 sq/ft vacant parcel.</t>
  </si>
  <si>
    <t>015 134600701</t>
  </si>
  <si>
    <t>905 61ST ST, Oakland, CA</t>
  </si>
  <si>
    <t>PLN17090</t>
  </si>
  <si>
    <t>The project involves subdivision one lot with an existing duplex into a two Mini-Lot development; demolish an existing garage and construct one new detached two-story single family dwelling with one parking space on new parcel.</t>
  </si>
  <si>
    <t>015 127900100</t>
  </si>
  <si>
    <t>5699 Shattuck AVE, OAKLAND, CA 94609</t>
  </si>
  <si>
    <t>PLN19188</t>
  </si>
  <si>
    <t xml:space="preserve">Convert an existing two-story church structure with two dwelling units located on the side corner property line into a residential facility by adding an additional unit, for a total of three dwelling units. </t>
  </si>
  <si>
    <t>Small Project Design Review Track 1 for a 320-square-foot addition to an existing single-family residence, including a partial upper-floor addition</t>
  </si>
  <si>
    <t>Small Project Design Review to allow for a new ADU  (in-lieu of DRX for processing, a 6-inch structure lift (less than one foot max), a new front entry door at the ground floor (for new commercial space)</t>
  </si>
  <si>
    <t>048H760401203</t>
  </si>
  <si>
    <t>41 VICENTE PL, Oakland, CA 94603</t>
  </si>
  <si>
    <t>PLN19161</t>
  </si>
  <si>
    <t>Scope of work will construct a three-story 4,913 square-feet single family residence on a hillside within 100' feet of a creek. S</t>
  </si>
  <si>
    <t>023 048000500</t>
  </si>
  <si>
    <t>3635 13TH AVE, Oakland, CA 94610</t>
  </si>
  <si>
    <t>PLN19103</t>
  </si>
  <si>
    <t>Scope of work involves the construction of a two-story single family residence on a vacant corner parcel. Proposed residence is a 2,900 square-foot residence with an attached 438 square-foot attached garage on a 3,700 square foot parcel.</t>
  </si>
  <si>
    <t>022 035001500</t>
  </si>
  <si>
    <t>2514 21ST AVE, Oakland, CA 94606</t>
  </si>
  <si>
    <t>PLN19147</t>
  </si>
  <si>
    <t>Scope of work involves the construction of a detached two-story 1,470 square-foot second unit at the rear of a lot containing a Single Family Residence. Project results in two units on the parcel, two parking spaces and site improvements.</t>
  </si>
  <si>
    <t>005 041000300</t>
  </si>
  <si>
    <t>2049 MARKET ST, Oakland, CA 94607</t>
  </si>
  <si>
    <t>PLN19197</t>
  </si>
  <si>
    <t>Scope of work includes the construction of a two-story 1,399 square-foot residence. Results in two-units on the parcel. The proposed residence is at the rear of a lot containing a detached single family residence (SFR).</t>
  </si>
  <si>
    <t>048H765202101</t>
  </si>
  <si>
    <t>1090 AMITO AVE, Oakland, CA 94603</t>
  </si>
  <si>
    <t>PLN19231</t>
  </si>
  <si>
    <t>Regular Design Review to construct a new approximately 4,319 square-foot single family dwelling and attached secondary unit on a vacant 7,770 square-foot uplsope hillside parcel.</t>
  </si>
  <si>
    <t>Regular Design Review for the construction of a two-story 3,925 square-foot Single-Family Residence.</t>
  </si>
  <si>
    <t>048A710701800</t>
  </si>
  <si>
    <t>6268 ACACIA AVE, Oakland, CA 94618</t>
  </si>
  <si>
    <t>PLN19241</t>
  </si>
  <si>
    <t>Regular Design Review for the construction of a three-story 3,641square-foot single-family residence on a vacant upslope parcel with approximate 40% slope. Parcel is 7,334-square foot lot in between two existing single-family residences.</t>
  </si>
  <si>
    <t xml:space="preserve">Regular Design Review for the construction of a three-story 3,641square-foot single-family residence on a vacant upslope parcel with approximate 40% slope. </t>
  </si>
  <si>
    <t>048E732202502</t>
  </si>
  <si>
    <t>0 SKYLINE BLVD, Oakland, CA 94603</t>
  </si>
  <si>
    <t>PLN19034</t>
  </si>
  <si>
    <t>Regular Design Review for the construction of a three-story 3,285 square-foot Single Family Residence.</t>
  </si>
  <si>
    <t>048H751001010</t>
  </si>
  <si>
    <t>0 TUNNEL RD, Oakland, CA 94611</t>
  </si>
  <si>
    <t>PLN18025</t>
  </si>
  <si>
    <t>Regular Design Review for construction of a new 1,702 s.f. single family residence on a vacant flag lot.</t>
  </si>
  <si>
    <t>Regular Design review for a new 1,310 square-foot  single family dwelling (SFD) located at 808 Pine Street (APN: 006-035-058-00).</t>
  </si>
  <si>
    <t>Regular Design Review for a new 1,310 single family dwelling located at 812 Pine Street (APN: 006-0035-059-00).</t>
  </si>
  <si>
    <t>Regular Design Review and Minor Variance to create a new single family dwelling  (SFD) located within a property containing an existing SFD, and a Tentative Parcel Map (TPM11094) to create the new SFD as a condominium.</t>
  </si>
  <si>
    <t>Add a 617 sq ft ADU CAT I  by conditioning the existing basement area. Expand Building Envelope by adding 261 sq ft  to a 964 sq ft footprint of SFD.</t>
  </si>
  <si>
    <t xml:space="preserve">Preliminary approval for a new detached one-story ADU of 480-sf with an attached grade deck to the rear of an existing single family residence. </t>
  </si>
  <si>
    <t xml:space="preserve">Addition of new ADU on north-east half of ground floor + expansion into existing attached garage area and Addition of about 522 sq ft of conditioned floor area on south-west half of ground floor for join primary SFD
</t>
  </si>
  <si>
    <t xml:space="preserve">Addition of new ADU on north half of ground floor and addition of about 550 sq ft of conditioned floor area on south half of ground floor for "workshop" - not a dwelling unit.
</t>
  </si>
  <si>
    <t xml:space="preserve">
Lower level with wet bar - to become JADU. Conditioning Attic to make 627 sq ft of new habitable space WITHOUT expanding Building Envelope
</t>
  </si>
  <si>
    <t>Add 360SF to an unconditioned basement &amp; convert to an ADU with kitchen, bathroom &amp; 1 bdrm.  The existing detached garage will have a 91SF addition &amp; attached to main residence.</t>
  </si>
  <si>
    <t>ADU SFD CAT II DETACHED, 982 sq ft, 2 bedrooms, in rear garden.</t>
  </si>
  <si>
    <t>ADU conversion of existing detached accessory structure in rear yard and Addition of 339 sqft floor area to first floor of SFD</t>
  </si>
  <si>
    <t>DRX@8000 CREST AVE for Cat 1 ADU (712sf). Applicant to convert existing basement into 712sf Cat I ADU.</t>
  </si>
  <si>
    <t>DRX@2307 17TH AVE for Cat I ADU in Duplex.</t>
  </si>
  <si>
    <t>DRX to convert rear garage located on rear and side property line into 385 sf ADU.</t>
  </si>
  <si>
    <t>DRX to convert (legalize) an existing rear garage structure into Cat#1 ADU (331 sq/ft) on a duplex property.</t>
  </si>
  <si>
    <t>DRX to allow for a 330 square-foot category I ADU conversion of a rear detached structure connected to the Primary dwelling by an approximately 4-foot wide breezeway.</t>
  </si>
  <si>
    <t>DRX for 740 SF Cat.1 ADU within existing envelope of SFR.</t>
  </si>
  <si>
    <t>DRX at 9837 B Street for the construction of a detached (category 2) ADU of 660 square feet accessory to existing 900sf SFD.</t>
  </si>
  <si>
    <t>DRX ADU @ 6429 Colby St</t>
  </si>
  <si>
    <t xml:space="preserve">DRX @ 4663 TYRRELL ST (LEGALIZE ADU CAT II SECONDARY UNIT IN SFD ATTACHED GARAGE) </t>
  </si>
  <si>
    <t>DRX - ADU - CAT 1 at 7235 Hamilton street. Existing duplex has a 20x20 detach rear garage.</t>
  </si>
  <si>
    <t>009 070901902</t>
  </si>
  <si>
    <t>3008 WEST ST, Oakland, CA 94608</t>
  </si>
  <si>
    <t>PLN19226</t>
  </si>
  <si>
    <t>Design Review to raise the building by 10" to create a second residential unit with 8'-0" ceiling height at lower level. The existing parcel is 5,750 sq/ft. Two parking spaces are provided on site</t>
  </si>
  <si>
    <t>Design Review Exemption for a detached 3 bedroom ADU in the rear of an existing 5 unit Multifamily building.</t>
  </si>
  <si>
    <t>Convert Basement into an Accessory Dwelling Unit.</t>
  </si>
  <si>
    <t>Convert an existing uninhabited basement area into a 945 sf Category I ADU in conjunction with a multi-family facility currently under construction per PLN18328, ok by HAK.</t>
  </si>
  <si>
    <t>037A315601900</t>
  </si>
  <si>
    <t>13526 CAMPUS DR, Oakland, CA 94605</t>
  </si>
  <si>
    <t>PLN19106</t>
  </si>
  <si>
    <t>Construction of an approximately 6,804 square-foot detached Single-Family Residence and Accessory Dwelling Unit on a vacant 20,040 square foot downslope parcel. Conditional Use Permit for additional wall height (32 is permitted and 34' is requested)</t>
  </si>
  <si>
    <t>048D730206000</t>
  </si>
  <si>
    <t>PLN18156</t>
  </si>
  <si>
    <t>Construct a new 24'-2" tall 3,554.8 square feet single family dwelling on a vacant hillside property.  Variance for proposal of 0'-2" front yard setback where 5' is required because of steep slope.  (APN: 048D-7302-060-00)</t>
  </si>
  <si>
    <t>Category 1 ADU (878 sq. feet) within existing footprint of SFR located at 6245 Brookside Ave.</t>
  </si>
  <si>
    <t>CAT 1 ADU with Garage Conversion.</t>
  </si>
  <si>
    <t>ADU: A DRX to convert an existing garage to an ADU at 3671, 3673 Grand Ave, a two-family dwelling.</t>
  </si>
  <si>
    <t>ADU in the basement of a duplex.</t>
  </si>
  <si>
    <t>ADU- converted attached garage of a 4-plex.</t>
  </si>
  <si>
    <t>ADU @ 966 62nd Street (SFD, CAT II, D)</t>
  </si>
  <si>
    <t xml:space="preserve">ADU @ 9416 Lawlor Ave (SFD, JADU, A </t>
  </si>
  <si>
    <t>ADU @ 941 26th Street (MFD, CAT II, D</t>
  </si>
  <si>
    <t>ADU @ 93 Echo CAT I, SFD</t>
  </si>
  <si>
    <t>DRX201395</t>
  </si>
  <si>
    <t>ADU @ 914 44th St (SDF, CAT II, D</t>
  </si>
  <si>
    <t>ADU @ 885 43rd St, (SFD, CAT I, A</t>
  </si>
  <si>
    <t>ADU @ 873 Apgar St (SFD, CAT II, D</t>
  </si>
  <si>
    <t>ADU @ 8722 Thermal St (SFD, CAT I</t>
  </si>
  <si>
    <t>ADU @ 860 37th ST (MFD, CAT II, D</t>
  </si>
  <si>
    <t>ADU @ 856 Trestle Glen, (SFD, CAT I, DETACHED</t>
  </si>
  <si>
    <t>ADU @ 824 Vermont (SFD, CAT I, A</t>
  </si>
  <si>
    <t>ADU @ 815 Paloma Ave (SFD, CAT I, A</t>
  </si>
  <si>
    <t>ADU @ 810 Walker Ave (MFD, CAT I, A</t>
  </si>
  <si>
    <t>ADU @ 8097 Greenridge Drive (MFD, CATI, A</t>
  </si>
  <si>
    <t>ADU @ 805 SANTA RAY AVE (SFD, CAT II, A</t>
  </si>
  <si>
    <t>ADU @ 8000 Greenly Dr (SFD, CAT II, D</t>
  </si>
  <si>
    <t>ADU @ 7863 Plymouth St (SFD, CAT II, D</t>
  </si>
  <si>
    <t>ADU @ 7821 Plymouth Ave (SFD, CAT II, A</t>
  </si>
  <si>
    <t>ADU @ 7732 Sunkist Drive (SFD, CAT I, A</t>
  </si>
  <si>
    <t>ADU @ 755 Warfield Avenue (SFD, CAT I, A</t>
  </si>
  <si>
    <t>ADU @ 750 54th St (MFD, CAT II, D</t>
  </si>
  <si>
    <t>ADU @ 739 JEAN ST (MFD, CAT II, D</t>
  </si>
  <si>
    <t>ADU @ 7181 Thorndale Dr (SFD, CAT I, A</t>
  </si>
  <si>
    <t>ADU @ 7 Veteran Way (SFD, CAT I, D</t>
  </si>
  <si>
    <t>ADU @ 694 36th St (SFD, CAT I, D</t>
  </si>
  <si>
    <t>ADU @ 6850 CHARING CROSS RD. (SFD, CAT I, A</t>
  </si>
  <si>
    <t>ADU @ 6828 Pinehaven Rd (JADU, A</t>
  </si>
  <si>
    <t>ADU @ 6645 EASTLAWN ST (SFD, CAT I, D</t>
  </si>
  <si>
    <t>ADU @ 664 Tyler St (SFD, CAT II, D</t>
  </si>
  <si>
    <t>ADU @ 650 62nd St/ MDF CATII</t>
  </si>
  <si>
    <t>ADU @ 6415 Brann St (SFD, CAT II, D</t>
  </si>
  <si>
    <t>ADU @ 6366 Valley View Rd (SFD, CAT I, A</t>
  </si>
  <si>
    <t>ADU @ 6343 Melville Drive (SFD, CAT I, A</t>
  </si>
  <si>
    <t>ADU @ 6315 Valley View Road (SFD, CAT I, A</t>
  </si>
  <si>
    <t>ADU @ 6315 Bancroft (SFD, CAT II, D</t>
  </si>
  <si>
    <t>ADU @ 6308 Hillmont Dr (JADU</t>
  </si>
  <si>
    <t>ADU @ 6241 San Pablo (MFD, CAT II, D</t>
  </si>
  <si>
    <t>ADU @ 6225 HILLEGASS AVENUE (SFD, CAT II, A</t>
  </si>
  <si>
    <t>ADU @ 6220 Hillegass Ave (SFD, CAT II, Detached</t>
  </si>
  <si>
    <t>ADU @ 621 23RD ST  (MFD, CAT II, D</t>
  </si>
  <si>
    <t>ADU @ 6133 Estates, SFD, CAT I</t>
  </si>
  <si>
    <t>ADU @ 6100 Taft Ave (SFD, CAT II, D</t>
  </si>
  <si>
    <t>ADU @ 6100 Broadway Terrace (SFD, CAT I, A</t>
  </si>
  <si>
    <t>ADU @ 6028 MLK Jr Way (MFD, CAT II, D</t>
  </si>
  <si>
    <t>ADU @ 600 Haddon (SFD, CAT I, A</t>
  </si>
  <si>
    <t>ADU @ 5995 Chabolyn Terrace (SFD, CAT I, D</t>
  </si>
  <si>
    <t>ADU @ 5932 Whitney St (SFD, CAT II, D</t>
  </si>
  <si>
    <t>ADU @ 5916 Hayes (SFD, CAT II, D</t>
  </si>
  <si>
    <t>ADU @ 5804 Ocean View Drive (SFD, CAT I, D</t>
  </si>
  <si>
    <t>ADU @ 5624 Kales Ave (SFD, CAT II, Detached</t>
  </si>
  <si>
    <t>ADU @ 5620 Broadway (SFD, CAT I, D</t>
  </si>
  <si>
    <t>ADU @ 5576 Vallejo St (SFD, JADU</t>
  </si>
  <si>
    <t>ADU @ 5539 Holway St. (SFD CATII Detached</t>
  </si>
  <si>
    <t>ADU @ 5416 Market St (MFD, CAT I, D</t>
  </si>
  <si>
    <t>ADU @ 5326 DOVER (SFD, CAT II, D</t>
  </si>
  <si>
    <t>ADU @ 5237 Lawton Ave (SFD, CATI, D</t>
  </si>
  <si>
    <t>ADU @ 5228 Broadway Terrace (SFD, CAT 1, D</t>
  </si>
  <si>
    <t>ADU @ 5221-5227 West St (MFD, CAT II, D</t>
  </si>
  <si>
    <t>ADU @ 5217 West (MFD, CAT !, A</t>
  </si>
  <si>
    <t>ADU @ 4864 PARK BLVD (MFD, CAT I, A</t>
  </si>
  <si>
    <t>ADU @ 4770 Redding St (SFD, CAT I, A</t>
  </si>
  <si>
    <t>ADU @ 4633 Park Blvd (SFD, CAT I, A</t>
  </si>
  <si>
    <t>ADU @ 4616 Park Blvd (SFD, CAT I</t>
  </si>
  <si>
    <t>ADU @ 461 CAVOUR ST (SFD, CAT II, D</t>
  </si>
  <si>
    <t>ADU @ 4539 Thompson St (SFD, JADU, A</t>
  </si>
  <si>
    <t>ADU @ 452  NEWTON AVE  (JADU, A</t>
  </si>
  <si>
    <t>ADU @ 44 Bieha Ct (ADU SFD CAT II  - ATTACHED</t>
  </si>
  <si>
    <t>ADU @ 4230 Linnet Ave (SFD, CAT II, D</t>
  </si>
  <si>
    <t>ADU @ 4179 Shafter (CAT I, ASS.STURCTURE/DETACHED</t>
  </si>
  <si>
    <t>ADU @ 4150 Midvale Ave (SFD, CAT I, A</t>
  </si>
  <si>
    <t>ADU @ 4121 Greenwood Ave (MFD, CAT I</t>
  </si>
  <si>
    <t>ADU @ 4106 East 12th Street, (SFD, CAT II, D</t>
  </si>
  <si>
    <t>ADU @ 41 Bay Forest (SFD, CAT I, A</t>
  </si>
  <si>
    <t>ADU @ 4050 Sequoyah Rd (SFD, CAT I, D</t>
  </si>
  <si>
    <t>ADU @ 4048 Panama Court (SFD, CAT I, D</t>
  </si>
  <si>
    <t>ADU @ 4030 Sequoyah (SFD, CAT II, D</t>
  </si>
  <si>
    <t>ADU @ 4027 REDDING ST (SFD, CAT I, D</t>
  </si>
  <si>
    <t>ADU @ 3940 Gardenia Place (SFD, CAT II, D</t>
  </si>
  <si>
    <t>ADU @ 3325 San Leandro St (SFD, CAT I, A</t>
  </si>
  <si>
    <t>ADU @ 3324 Maybelle Way (SFD, CAT I, D</t>
  </si>
  <si>
    <t>ADU @ 3316 Peralta St, CAT I, SFD</t>
  </si>
  <si>
    <t>ADU @ 3226 Millsview Ave, JADU</t>
  </si>
  <si>
    <t>ADU @ 3218 ELMWOOD AVE (MFD, CAT II, A</t>
  </si>
  <si>
    <t>ADU @ 308 Henry St (SFD, CAT I, A</t>
  </si>
  <si>
    <t>ADU @ 305 MacArthur Blvd (MFD, CAT II, D</t>
  </si>
  <si>
    <t>ADU @ 2945 Rawson St.  SFD CAT II Detached</t>
  </si>
  <si>
    <t xml:space="preserve">ADU @ 2921 Filbert St. (SFD, CAT II, detached </t>
  </si>
  <si>
    <t>ADU @ 2829 Sunset Ave (SFD, CAT II, A</t>
  </si>
  <si>
    <t>ADU @ 2810 55th Ave (SFD, CAT II, D</t>
  </si>
  <si>
    <t>ADU @ 2740 E 17th St, JADU</t>
  </si>
  <si>
    <t>ADU @ 2700 25th (SFD, CAT I, D</t>
  </si>
  <si>
    <t>ADU @ 27 BELL WAVER WAY (SFD, CAT I, A</t>
  </si>
  <si>
    <t>ADU @ 2636 wakefield ave (SFD, CAT II, A</t>
  </si>
  <si>
    <t>ADU @ 2540 25th Ave (SFD, CAT II, D</t>
  </si>
  <si>
    <t>ADU @ 2525 E 28th Street, SFD, CAT II</t>
  </si>
  <si>
    <t>ADU @ 2493 Mavis (SFD, CAT I, A</t>
  </si>
  <si>
    <t>ADU @ 2481 61st (SFD, CAT I, D</t>
  </si>
  <si>
    <t>ADU @ 2426 Highland Ave (SFD, CAT II, A</t>
  </si>
  <si>
    <t>ADU @ 238 Mather St (SFD, CAT II, D</t>
  </si>
  <si>
    <t>ADU @ 2349 E 24th St - SFD JADU</t>
  </si>
  <si>
    <t>ADU @ 2240 109th Ave (SFD, CAT II, D</t>
  </si>
  <si>
    <t>ADU @ 2218 High Street (MFD, CAT I, A</t>
  </si>
  <si>
    <t>ADU @ 2212 High Street (MFD, CAT I, A</t>
  </si>
  <si>
    <t>ADU @ 2208 13TH AVE (MFD, CAT I, D</t>
  </si>
  <si>
    <t>ADU @ 2197 TRAFALGAR PLACE (SFD, CAT II, A</t>
  </si>
  <si>
    <t>ADU @ 2172 Andrews St  (SFD, CAT II, D</t>
  </si>
  <si>
    <t>ADU @ 2126 Baxter St, (SFD, CAT II, D</t>
  </si>
  <si>
    <t>ADU @ 21 Murdock (SFD CAT II DETACHED</t>
  </si>
  <si>
    <t>ADU @ 208 Makin RD (SFD, CAT II, D</t>
  </si>
  <si>
    <t>ADU @ 1933 Auseon Ave, SFD, CAT II</t>
  </si>
  <si>
    <t>ADU @ 1920 E 25th St (SFD, CAT II, D</t>
  </si>
  <si>
    <t>ADU @ 1818 40th Ave (SFD, CAT II, D</t>
  </si>
  <si>
    <t>ADU @ 1772 8th Street (SFD, CAT II, D</t>
  </si>
  <si>
    <t>ADU @ 175 Pershing (SFD, CAT I, D</t>
  </si>
  <si>
    <t>ADU @ 1740 11th Street (SFD, CAT II, D</t>
  </si>
  <si>
    <t>ADU @ 1734 20TH AVE (SFD, CAT I, D</t>
  </si>
  <si>
    <t>ADU @ 1717 96th Avenue (SFD, CAT II, D</t>
  </si>
  <si>
    <t>ADU @ 1716 14th St. SFD, CAT I</t>
  </si>
  <si>
    <t>ADU @ 1715 10th Street (SFD, CAT II, D</t>
  </si>
  <si>
    <t>ADU @ 1692 12th Street (MFD, CAT II, D</t>
  </si>
  <si>
    <t>ADU @ 1690 Trestle Glen Rd (SFD, CAT II, A</t>
  </si>
  <si>
    <t>ADU @ 1680 70th Ave (SFD, CAT II, Detached</t>
  </si>
  <si>
    <t>ADU @ 1633 64th Ave (SFD, CAT I, D</t>
  </si>
  <si>
    <t>ADU @ 1622 102nd Ave (SFD, CAT II , D</t>
  </si>
  <si>
    <t>ADU @ 1606 Trestle Glen Rd (SFD, CAT II, D</t>
  </si>
  <si>
    <t>ADU @ 1506 Peralta (SFD, CAT I, A)</t>
  </si>
  <si>
    <t>ADU @ 1432 12th St (SFD, CAT I, A). Conversion of lower level CAT I ADU in SFD (legalization of work already build)</t>
  </si>
  <si>
    <t>ADU @ 1432 12th Ave (MFD, CAT I, A). New ADU CAT I in non-living space of 3rd floor attic. Rehab of existing 6 unit MFD</t>
  </si>
  <si>
    <t>ADU @ 1157 55th St (SFD, CAT II, D</t>
  </si>
  <si>
    <t>ADU @ 11310 Golf Links RD (SFD, CAT II, D</t>
  </si>
  <si>
    <t>ADU @ 1128 Bella Vista (MFD, CAT II, D</t>
  </si>
  <si>
    <t>ADU @ 11156 Robledo (SFD, CAT II, D</t>
  </si>
  <si>
    <t>ADU @ 10880 Ettrick (SFD, CAT II, A</t>
  </si>
  <si>
    <t>ADU @ 10601 Beverly Ave (SFD, CAT I, A</t>
  </si>
  <si>
    <t>ADU @ 1059 WARFIELD AVE (SFD, CAT I, A</t>
  </si>
  <si>
    <t>ADU @ 1054 Aileen St (SFD, CAT II, D</t>
  </si>
  <si>
    <t>ADU @ 1039 54th (SFD, CATII, D</t>
  </si>
  <si>
    <t>ADU @ 1018 UNDERHILLS RD (SFD, CAT I, A</t>
  </si>
  <si>
    <t xml:space="preserve">ADU @ 1015 9th AVE, SFD CAT I, </t>
  </si>
  <si>
    <t>ADU @ 1012 61st Street (SFD, CAT II</t>
  </si>
  <si>
    <t>ADU @ 1004 PERALTA ST (MFD, CAT II, D</t>
  </si>
  <si>
    <t>ADU @ 1004 PERALTA ST (MFD, CAT I, A</t>
  </si>
  <si>
    <t>ADU @ 10 VILLANOVA DR (SFD, CAT I, A</t>
  </si>
  <si>
    <t>ADU @ : 9306 C Street (SFD, CAT II, D</t>
  </si>
  <si>
    <t>ADU @ : 4066 Harding Way (SFD, CAT I, A</t>
  </si>
  <si>
    <t>ADU @  716 37TH ST (MFD, CAT II, D</t>
  </si>
  <si>
    <t>ADU @  6233 SAN PABLO AVE (MFD, CAT II, D</t>
  </si>
  <si>
    <t>ADU @  6198 OVERDALE AVE (SFD, CAT II, D</t>
  </si>
  <si>
    <t>ADU @  5660 FERNHOFF RD (SFD, CAT I, D</t>
  </si>
  <si>
    <t>ADU @  5065 Kearney (SFD, CAT I, D</t>
  </si>
  <si>
    <t>ADU @  405 E 20th St (MFD, CAT II, D</t>
  </si>
  <si>
    <t>ADU @  2928 MAGNOLIA ST (SFD, CAT I, A)</t>
  </si>
  <si>
    <t>ADU @  2138 19TH AVE (MFD, CAT I, A)</t>
  </si>
  <si>
    <t>ADU @  1642 82ND AVE (SFD, CAT II, D</t>
  </si>
  <si>
    <t>ADU (Cat 1) within an existing duplex.</t>
  </si>
  <si>
    <t xml:space="preserve">ADU - DRX for new 330 sq. ft., Cat. One ADU at basemen levelt. </t>
  </si>
  <si>
    <t>ADU - CAT1 - Conversion of existing 1st floor unconditioned space in existing duplex into 1 ADU (515.36 sf).</t>
  </si>
  <si>
    <t>1920 BROADWAY, Oakland, CA 94612</t>
  </si>
  <si>
    <t>B1802889</t>
  </si>
  <si>
    <t>New construction for a 39 story mixed-use building with 452 residential dwelling units.</t>
  </si>
  <si>
    <t>311 9TH AVE, #A1, OAKLAND, CA 94607</t>
  </si>
  <si>
    <t>Foon Lok West</t>
  </si>
  <si>
    <t>B1904850</t>
  </si>
  <si>
    <t>LIHTC, PBS8, Other</t>
  </si>
  <si>
    <t>Construction of 130 units (all of which are to be affordable units). Currently project name to be: Foon Lok West. PUD06010. Other funding sources: Local bond funds (City), Local bond funds (County); Deed Restriction Type: Regulatory Agreement</t>
  </si>
  <si>
    <t>1888 M L KING JR WY, Oakland, CA 94607</t>
  </si>
  <si>
    <t>B1901911</t>
  </si>
  <si>
    <t>Construction of a 6 story residential building on existing parking lot with 5 levels of type IIIA construction over type IA podium consisting of 88 residential units (9 of which are to be affordable units).  Deed Restriction Type: Regulatory Agreement</t>
  </si>
  <si>
    <t>3300 HAWLEY ST, Oakland, CA 94621</t>
  </si>
  <si>
    <t>Coliseum Place</t>
  </si>
  <si>
    <t>B1901898</t>
  </si>
  <si>
    <t>LIHTC, IIG, AHSC, Other</t>
  </si>
  <si>
    <t>Construction of 59 residential units (all of which are to be affordable units). Other funding sources: Local bond funds (City), Local bond funds (County); Deed Restriction Type: Regulatory Agreement</t>
  </si>
  <si>
    <t>240 W MACARTHUR BLVD, Oakland, CA 94611</t>
  </si>
  <si>
    <t>230-240 W.MacArthur Blvd</t>
  </si>
  <si>
    <t>B1804090</t>
  </si>
  <si>
    <t>To construct 6 story mixed-use building consisting of 57 residential units (3 of which are to be affordable units). Deed Restriction Type: Regulatory Agreement</t>
  </si>
  <si>
    <t>657 W MACARTHUR BLVD, Oakland, CA 94609</t>
  </si>
  <si>
    <t>Aurora Apartments</t>
  </si>
  <si>
    <t>B1900469</t>
  </si>
  <si>
    <t>LIHTC, PBS8, HOME, Other</t>
  </si>
  <si>
    <t>To construct 5 story mixed-use building consisting of 44 residential units (100% affordable units.) "Aurora Apartments." Other funding sources: Local bond funds (City), Local bond funds (County); Deed Restriction Type: Regulatory Agreement</t>
  </si>
  <si>
    <t>B1901159</t>
  </si>
  <si>
    <t xml:space="preserve">Convert existing building into live/work. 7 units ground floor and 6 units second floor. </t>
  </si>
  <si>
    <t>7964 HILLSIDE ST, Oakland, CA 94605</t>
  </si>
  <si>
    <t>B1905853</t>
  </si>
  <si>
    <t>Convert 6838 SF of existing church into 12 Live/Work units per PLN19184. Reconfigure another portion of church (882 SF) to relocate existing kitchen and fellowship hall. Exterior work includes replacing windows and stucco. No change to bldg. footprint.</t>
  </si>
  <si>
    <t>037A316614000</t>
  </si>
  <si>
    <t>6785 SKYVIEW DR, BLDG 3, OAKLAND, CA 94605</t>
  </si>
  <si>
    <t>B1905911</t>
  </si>
  <si>
    <t>New 6-plex R-2 condo with total living area of 18,752 s.f. with 24 bedrooms, 22 bathrooms. Total garage is 2,230 s.f.  Units will be addressed 6785, 6787, 6789, 6791, 6793 and 6795 Skyview Dr.</t>
  </si>
  <si>
    <t>6773 SKYVIEW DR, BLDG 4, OAKLAND, CA 94605</t>
  </si>
  <si>
    <t>B1903529</t>
  </si>
  <si>
    <t>New 6-plex R-2 condo with total living area of 18,752 s.f. with 24 bedrooms, 22 bathrooms. Total garage is 2,230 s.f.  Units will be addressed 6773, 6775, 6777, 6779, 6781 and 6783 Skyview Dr.</t>
  </si>
  <si>
    <t>B2001509</t>
  </si>
  <si>
    <t>To convert five parking spaces under a multifamily residential building into five (5) Accessory Dwelling Units (ADU)-type 1 per Planning File DRX200482.</t>
  </si>
  <si>
    <t>704 BROADWAY, Oakland, CA 94607</t>
  </si>
  <si>
    <t>B1904574</t>
  </si>
  <si>
    <t>Convert existing 2nd floor office space of mixed use bldg. into 4 JLWQ units. Ground floor commercial space to remain. Units to be assigned as 201, 202, 203 &amp; 204.</t>
  </si>
  <si>
    <t>1821 FRUITVALE AVE, Oakland, CA 94601</t>
  </si>
  <si>
    <t>B2000114</t>
  </si>
  <si>
    <t>3/6/20 Correct permit # to be completed is B1401025._x000D_
Complete permit B1401892 - Construct new 7749 SF three story 4 unit apartment building  (two 2 bedroom units &amp; two 3 bedroom units)    DV13221</t>
  </si>
  <si>
    <t>1014 CHESTER ST, Oakland, CA 94607</t>
  </si>
  <si>
    <t>RB1903152</t>
  </si>
  <si>
    <t>New 1271 sqft 2 story 3 unit building with 412 sqft attached 2 car garage, 3 new bedrooms. Unit A at first floor and units B &amp;C at second floor. MEPs under separate permits. DRX190101.</t>
  </si>
  <si>
    <t>2927 M L KING JR WY, OAKLAND, CA 94609</t>
  </si>
  <si>
    <t>RB1905982</t>
  </si>
  <si>
    <t xml:space="preserve">Construct new 2518 sf. detached triplex at existing lot. </t>
  </si>
  <si>
    <t>517 25TH ST, OAKLAND, CA 94612</t>
  </si>
  <si>
    <t>RBC2001519</t>
  </si>
  <si>
    <t>To construct (2) new (1) bedroom, 263sf ADUs (526 total sq. ft.) at front of  the front of the property. To include related mep's(Addresses to be generated)  (New address 517 - 519 25th St)</t>
  </si>
  <si>
    <t>043A464200312</t>
  </si>
  <si>
    <t>2693 ALVINGROOM CT, Oakland, CA 94605</t>
  </si>
  <si>
    <t>B1905708</t>
  </si>
  <si>
    <t>Replace 5 windows at ground floor, convert (e) community room into 2 dwelling units; 1685sf of new habitable space + 5 new bedrooms_x000D_
#1A 709sf/2bedrooms,#1B 976sf/3 bedrooms; new kitchens, bathrooms.</t>
  </si>
  <si>
    <t>RBC2001065</t>
  </si>
  <si>
    <t>Reconfigure upper lever of SFD. Construct new ADU and JADU at lower level of existing SFD. New ADU to be addressed at 308 Lee Street. To include related mechanical, electrical, and plumbing.</t>
  </si>
  <si>
    <t>2601 38TH AVE, Oakland, CA 94619</t>
  </si>
  <si>
    <t>RBC1804816</t>
  </si>
  <si>
    <t>Convert existing commercial space to residential unit including 4 new bedrooms, 1 new bath at main level.   ZW1801180   (Includes Mech, Elec, Plumb)     To abate CE #1800369</t>
  </si>
  <si>
    <t>048D728803100</t>
  </si>
  <si>
    <t>6571 ASCOT DR, Oakland, CA 94611</t>
  </si>
  <si>
    <t>RBC1904064</t>
  </si>
  <si>
    <t xml:space="preserve">To convert lower level unconditioned space in existing SFD into 582 sq. ft. ADU.  </t>
  </si>
  <si>
    <t>048G744202800</t>
  </si>
  <si>
    <t>6407 HEATHER RIDGE WY, Oakland, CA 94611</t>
  </si>
  <si>
    <t>RBC1905787</t>
  </si>
  <si>
    <t>To convert lower level of existing SFD into 1010 sq. ft. 2 bedroom, ADU.</t>
  </si>
  <si>
    <t>2473 65TH AVE, OAKLAND, CA 94605</t>
  </si>
  <si>
    <t>RBC1902750</t>
  </si>
  <si>
    <t>To convert garage into approx. 324 sq. ft. secondary unit at rear of existing SFD. To include windows and MEP's: (wall furnace, water heater, etc.)  Located behind 2475 65th Ave</t>
  </si>
  <si>
    <t>037A316701900</t>
  </si>
  <si>
    <t>13639 CAMPUS DR, OAKLAND, CA 94608</t>
  </si>
  <si>
    <t>RBC1905954</t>
  </si>
  <si>
    <t>To construct a new 4,624 SF single-family dwelling on a vacant downsloping parcel with 4 bedrooms, 4 baths, unfinished basement and attached 3 car garage. PLN18163</t>
  </si>
  <si>
    <t>938 60TH ST, Oakland, CA 94608</t>
  </si>
  <si>
    <t>RBC2000126</t>
  </si>
  <si>
    <t>To construct a new 1,180 square foot single-family residence on an existing vacant lot; 2bedrooms, 2.5 bathrooms. Permit includes mechanical, electrical and plumbing.</t>
  </si>
  <si>
    <t>21 MANDANA CIR, Oakland, CA 94610</t>
  </si>
  <si>
    <t>RBC1905960</t>
  </si>
  <si>
    <t>To construct a 799 s/f ADU at rear of SFD. New ADU will consist of 2 bedrooms, 1.5 bathrooms, kitchen and living area. All related MEPs to be included. New ADU to be addressed as 21 Mandana Circle.</t>
  </si>
  <si>
    <t>10733 PIPPIN ST, Oakland, CA 94603</t>
  </si>
  <si>
    <t>RBC1904486</t>
  </si>
  <si>
    <t>To construct a 2,185 sq. ft. 2 story (3 bed rm) SFD, with an attached 798 sq. ft. (2 bed rm) secondary unit, and 185 sq. ft. common area.  To include ,mep's. (secondary unit to be addressed 10731 Pippin Street) 3,176 sq. ft. total</t>
  </si>
  <si>
    <t>3041 WEST ST, Oakland, CA 94608</t>
  </si>
  <si>
    <t>RBC1902954</t>
  </si>
  <si>
    <t>To construct 2 story 1,998 sqft SFD with 3 bedrooms, 2.5 bathrooms and 211 sqft attached garage located on vacant lot.  MEP included. (200amp, FAU, WH)</t>
  </si>
  <si>
    <t>048D729602600</t>
  </si>
  <si>
    <t>8888 SKYLINE BLVD, Oakland, CA 94611</t>
  </si>
  <si>
    <t>RBC1903842</t>
  </si>
  <si>
    <t>To complete RB1401918, RE1600162, RP1602698 &amp; RM1600102 per DR12-160 for a 2,300 sq. ft. single family residential facility.</t>
  </si>
  <si>
    <t>RBC2001435</t>
  </si>
  <si>
    <t>To abate CE2001738 / Raise sfd 12" to create 495sf 2bedroom JADU, new foundation. Permit includes mep's.  Proposed address for new unit 3528 Brookdale Av. 94619</t>
  </si>
  <si>
    <t>RBC2001786</t>
  </si>
  <si>
    <t>TO ABATE CE1804078 / Legalize unapproved 590sf, one bedroom attached ADU at rear of sfd. Permit includes mechanical, electrical and plumbing._x000D_
Proposed address for new unit: 7823 Plymouth Av</t>
  </si>
  <si>
    <t>903 VERMONT ST, Oakland, CA 94610</t>
  </si>
  <si>
    <t>RB1905581</t>
  </si>
  <si>
    <t>To abate CE1802462; Legalize unpermitted construction at lower level to create unit #905 a 570sf 1bedroom unit.</t>
  </si>
  <si>
    <t>048F736700200</t>
  </si>
  <si>
    <t>1829 GASPAR DR, Oakland, CA 94611</t>
  </si>
  <si>
    <t>RBC2000722</t>
  </si>
  <si>
    <t>To abate CE #2000139. Create additional dwelling unit for SFD. Construct new stairs and deck. Install new EV Charging station. Related electrical included.</t>
  </si>
  <si>
    <t>048H766202800</t>
  </si>
  <si>
    <t>7360 CLAREMONT AVE, Oakland, CA 94705</t>
  </si>
  <si>
    <t>RBC1905798</t>
  </si>
  <si>
    <t>To abate CE #1901021 related to permit #RB8903667.. To legalize ADU at ground floor level of SFD. Convert lower floor into ADU (324 sq/ft) within existing SFD. The existing garage will remain for the main dwelling unit. Related MEPs included.</t>
  </si>
  <si>
    <t>820 ATHENS AVE, Oakland, CA 94607</t>
  </si>
  <si>
    <t>RB1902847</t>
  </si>
  <si>
    <t>New 3rd unit to be 820 C Athens Ave.</t>
  </si>
  <si>
    <t>1327 93RD AVE, Oakland, CA 94603</t>
  </si>
  <si>
    <t>RBC1905117</t>
  </si>
  <si>
    <t>811 sf ADU with 1 bed and 1.5 bath. (ADU to be addressed as 1325 93rd Ave).</t>
  </si>
  <si>
    <t>3251 LINDEN ST, Oakland, CA 94608</t>
  </si>
  <si>
    <t>RBC1905251</t>
  </si>
  <si>
    <t>Relocate front porch &amp; stairway to left side of existing SFD including install (3) new windows.</t>
  </si>
  <si>
    <t>2825 SCHOOL ST, #Rear Right, Oakland, CA 94602</t>
  </si>
  <si>
    <t>RBC1905612</t>
  </si>
  <si>
    <t>Rear right: Convert 370 sqft existing accessary structure into new ADU at rear 2823 school St. Plans shared with RBC 1905611  To abate #1902655 MEP included.</t>
  </si>
  <si>
    <t>2838 HELEN ST, #Front, Oakland, CA 94608</t>
  </si>
  <si>
    <t>RBC1903874</t>
  </si>
  <si>
    <t>Raise (e) 804sf 2 bedroom sfd to create 2 story 1848 SF 3 bedroom 2.5 bath SFD with attached garage.  Address to change from 2840 Helen St to 2838 Helen St.  Includes related MEP work</t>
  </si>
  <si>
    <t>2844 HELEN ST, #Front, Oakland, CA 94608</t>
  </si>
  <si>
    <t>RBC1903870</t>
  </si>
  <si>
    <t>Raise (e) 2 bedroom 568sf SFD to create 2 story 1742 SF 3 bedroom &amp; 2.5 bath SFD with attached garage.  and 2 bathrooms at upper level.   Address of SFD to change from 2842 Helen St to 2844 Helen St.  Includes related MEP work</t>
  </si>
  <si>
    <t>1167 63RD ST, Oakland, CA 94608</t>
  </si>
  <si>
    <t>RB1803217</t>
  </si>
  <si>
    <t>New sfd in rear of (e) sfd. New 2 story 2,247 sfd, 3 bedrooms/2.5 bathrooms. New building to be addressed: 1167 63rd Street</t>
  </si>
  <si>
    <t>236 MATHER ST, OAKLAND, CA 94611</t>
  </si>
  <si>
    <t>RBC2001785</t>
  </si>
  <si>
    <t>New detached CAT II ADU in rear garden; Excavate +/-16" to construct 828sf, 2 bedroom ADU. Permit includes mechanical, electrical and plumbing.  _x000D_
Proposed address for new unit: 236 Mather St.</t>
  </si>
  <si>
    <t>3818 WISCONSIN ST, Oakland, CA 94619</t>
  </si>
  <si>
    <t>RBC1905882</t>
  </si>
  <si>
    <t>New detached 800 SF 2bdrm ADU with 2 car garage alongside existing SFD located at 3810 Wisconsin St per DRX180615.</t>
  </si>
  <si>
    <t>RBC1906005</t>
  </si>
  <si>
    <t>New construction of a three-story 2,960sf 4 bedroom single-family residence with 440sf garage and 386sf unfinished basement and an attached 681sf attached 1 bedroom ADU on a vacant upslope parcel  PLN19241</t>
  </si>
  <si>
    <t>2133 88TH AVE, Oakland, CA 94621</t>
  </si>
  <si>
    <t>RBC2000535</t>
  </si>
  <si>
    <t>New 660sf 2bedroom detached ADU at rear of sfd.  Proposed address 2133 88th Ave. All related mechanical, electrical and plumbing included.</t>
  </si>
  <si>
    <t>2615 OLIVER AVE, Oakland, CA 94605</t>
  </si>
  <si>
    <t>RBC1901593</t>
  </si>
  <si>
    <t xml:space="preserve">New 482 Sq. Ft. Secondary Unit(1 bedroom) from conversion of 318sqsft of legal addition and use 164sqft of the existing 1,030sqft SFD Category 1, located entirely within the existing building envelope - 2615 Oliver Avenue. </t>
  </si>
  <si>
    <t>048H765601900</t>
  </si>
  <si>
    <t>1028 RISPIN DR, OAKLAND, CA 94705</t>
  </si>
  <si>
    <t>RB1602641</t>
  </si>
  <si>
    <t>New 3-story, 3,246 s.f., 5 bedroom, 4 bath SFD with 567 s.f. attached garage on a sloped lot.</t>
  </si>
  <si>
    <t>854 MEAD AVE, OAKLAND, CA 94607</t>
  </si>
  <si>
    <t>RBC1903822</t>
  </si>
  <si>
    <t>New 2-story, 2,169 sq.ft., 5 bed/4 bath SFD on vacant lot with 800 sq.ft., 2 bed/1 bath Accessory Dwelling Unit at lower level.</t>
  </si>
  <si>
    <t>New 2-story, 2,169 sq.ft., 5 bed/4 bath SFD on vacant lot with 800 sq.ft., 2 bed/1 bath Accessory Dwelling Unit at lower level &amp; 248 sq. ft. attached garage.</t>
  </si>
  <si>
    <t>RBC2002121</t>
  </si>
  <si>
    <t>Legalize ground floor conversion of SFD into 856 SF ADU.</t>
  </si>
  <si>
    <t>2565 63RD AVE, OAKLAND, CA</t>
  </si>
  <si>
    <t>RBC1902701</t>
  </si>
  <si>
    <t>Legalize garage conversion to 538 sf. detached secondary unit at rear of SFD.   DRX190561   (Includes Mech, Elec, Plumb)     (New address will be 2565 63rd Ave) 7/28/20:  Garage to be demolished.  New ADU to be built in its place.</t>
  </si>
  <si>
    <t>1078 63RD ST, OAKLAND, CA 94608</t>
  </si>
  <si>
    <t>RBC1903230</t>
  </si>
  <si>
    <t>Legalize existing garage conversion into 469 SF detached secondary unit. To abate CE# 1900089.  Electrical and Plumbing included. New unit to be addressed as 1078 63rd St.</t>
  </si>
  <si>
    <t>1426 98TH AVE, Oakland, CA 94603</t>
  </si>
  <si>
    <t>RBC1904706</t>
  </si>
  <si>
    <t>Legalize Existing Basement Conversion into ADU. Convert illegal habitable unit in basement level to ADU with 3 bedrooms, 1 bath, approximately 924 s/f. To partially abate CE#1900678. To include MEPs.</t>
  </si>
  <si>
    <t>RBC2001531</t>
  </si>
  <si>
    <t>Legalize existing basement conversion into 666 SF ADU of SFD.</t>
  </si>
  <si>
    <t>4655 DAVENPORT AVE, OAKLAND, CA 94619</t>
  </si>
  <si>
    <t>RBC1904351</t>
  </si>
  <si>
    <t>Legalize detached garage conversion in rear of 4653 Davenport Ave. into 775 SF secondary unit.</t>
  </si>
  <si>
    <t>9960 MACARTHUR BLVD, Oakland, CA 94605</t>
  </si>
  <si>
    <t>B1902851</t>
  </si>
  <si>
    <t>Legalize conversion of ground-floor commercial space (salon and storage rooms) into (1) 835sqft. Live/Work unit. To abate #1900404</t>
  </si>
  <si>
    <t>698 36TH ST, Oakland, CA 94609</t>
  </si>
  <si>
    <t>RBC2002111</t>
  </si>
  <si>
    <t>Legalize conversion of existing detached accessory structure to 560 sf. ADU at rear of existing duplex. DRX200826  To abate CE #2002079  Located behind 694 34th St</t>
  </si>
  <si>
    <t>829 30TH ST, Oakland, CA 94608</t>
  </si>
  <si>
    <t>RBC2001036</t>
  </si>
  <si>
    <t>Legalize conversion of existing accessory structure to 593 sf. secondary unit with (2) new bedrooms at rear of SFD. DRX200194 (Includes Mech- wall furnace, Elec, Plumb- water heater)</t>
  </si>
  <si>
    <t>3834 WEST ST, Oakland, CA 94608</t>
  </si>
  <si>
    <t>RBC1903612</t>
  </si>
  <si>
    <t>Legalize conversion of basement to 740 sf. secondary unit at existing SFD.</t>
  </si>
  <si>
    <t>040A342600902</t>
  </si>
  <si>
    <t>7609 SUNKIST DR, Oakland, CA 94605</t>
  </si>
  <si>
    <t>RBC1902658</t>
  </si>
  <si>
    <t>Legalize conversion of basement to 600 sf. secondary unit at existing SFD.  DRX191160   (Includes Mech, Elec. Plumb)  To abate CE #1901065    (New address will be 7611 Sunkist Drive)</t>
  </si>
  <si>
    <t>1927 108TH AVE, Oakland, CA 94603</t>
  </si>
  <si>
    <t>RBC1903607</t>
  </si>
  <si>
    <t>Legalize basement conversion to 1416 sf. secondary unit at existing single family home. (Includes Mech, Elec, Plumb)   DRX191575   To abate CE #1901995    (New address will be 1929 108th Ave)</t>
  </si>
  <si>
    <t>RBC2001305</t>
  </si>
  <si>
    <t>Legalize attached 496 SF ADU at ground floor of SFD (garage conversion), with 1 bed and 1 bath. To be addressed as 3318 Peralta St. To abate 2000963. Mechanical, Plumbing &amp; Electrical included.</t>
  </si>
  <si>
    <t>879 71ST AVE, OAKLAND, CA</t>
  </si>
  <si>
    <t>RBC2000652</t>
  </si>
  <si>
    <t>Legalize 737 sf. detached secondary unit at rear of SFD. DRX200261   To abate CE #1902713</t>
  </si>
  <si>
    <t>3276 LYNDE ST, OAKLAND, CA</t>
  </si>
  <si>
    <t>RBC2000875</t>
  </si>
  <si>
    <t>Legalize 684 sf. detached secondary unit at rear of existing SFD.   DRX200333  (Includes Mech, Elec, Plumb)  To abate CE #1903879</t>
  </si>
  <si>
    <t>RBC2001916</t>
  </si>
  <si>
    <t>Legalize 590 SF ADU at basement level of SFD, to include 1 bed, bath, office, kitchen and living rm. _x000D_
New unit to be addressed as 887 43rd St._x000D_
MEP work included.</t>
  </si>
  <si>
    <t>1136 88TH AVE, Oakland, CA 94621</t>
  </si>
  <si>
    <t>RBC1906003</t>
  </si>
  <si>
    <t>Installation of pre-manufactured 669 sq. ft. ADU (state approved/certified) at rear of SFD. New unit to be address as 1136 - 88th Avenue. Related MEPs included. Rev #1 5/21/20: Revised Structural design.</t>
  </si>
  <si>
    <t>1012 CHESTER ST, Oakland, CA 94607</t>
  </si>
  <si>
    <t>RB1903151</t>
  </si>
  <si>
    <t>Will add one additional unit total of three units by structurally altering the layout of the first floor.</t>
  </si>
  <si>
    <t>8004 WINTHROPE ST, Oakland, CA 94605</t>
  </si>
  <si>
    <t>RBC2001294</t>
  </si>
  <si>
    <t>Foundation for ADU; 800sf 2bedroom manufactured home at location of previous detached garage.  Address to be assigned as 8004 Winthrope St.</t>
  </si>
  <si>
    <t>726 30TH ST, Oakland, CA 94609</t>
  </si>
  <si>
    <t>RBC2001684</t>
  </si>
  <si>
    <t>Expand existing detached accessory building by 735 SF at rear of duplex (722 30th St) to create a 3-bedroom 980 SF ADU. MEP work included.</t>
  </si>
  <si>
    <t>5316 MARKET ST, #A&amp;B, Oakland, CA 94608</t>
  </si>
  <si>
    <t>RBC1905615</t>
  </si>
  <si>
    <t>Excavate existing basement by 3' and raise floor of (E) SFD by 1'to create new 800 sqft ADU with 2 bedrooms and 2 bathrooms and 398 sqft unconditioned workshop/ storage.</t>
  </si>
  <si>
    <t>9893 THERMAL ST, Oakland, CA 94605</t>
  </si>
  <si>
    <t>RBC1904472</t>
  </si>
  <si>
    <t>Detached Category 2 ADU (728 square feet) at rear of existing 978 s/f SFD .
Update 9/25/20-Revision to add sewer ejector pump.</t>
  </si>
  <si>
    <t>RBC2002375</t>
  </si>
  <si>
    <t>Create 325sf JrADU by converting unconditioned storage/basement area of SFD into a one bedroom unit. Permit includes plumbing, mechanical and electrical.</t>
  </si>
  <si>
    <t>RBC2001457</t>
  </si>
  <si>
    <t>Covert 498sf of lower level rumpus room into JADU.</t>
  </si>
  <si>
    <t>5347 JAMES AVE, Oakland, CA 94618</t>
  </si>
  <si>
    <t>RBC1904581</t>
  </si>
  <si>
    <t>Converting existing garage to ADU. Adding master bedroom/bathroom addition to rear of SFD. Replace 1 existing rear French door at rear of SFD. Includes related MEPs. ADU to be addressed as 5345 James Ave.</t>
  </si>
  <si>
    <t>048B716400500</t>
  </si>
  <si>
    <t>5850 AMY DR, Oakland, CA 94618</t>
  </si>
  <si>
    <t>RBC1904028</t>
  </si>
  <si>
    <t>Convert secondary unit in existing 390sqft detached garage structure.</t>
  </si>
  <si>
    <t>5910 GENOA ST, Oakland, CA 94608</t>
  </si>
  <si>
    <t>RBC2000845</t>
  </si>
  <si>
    <t>Convert rear detached garage of 5912 Genoa St. into 385 SF ADU. MEPs included._x000D_
Revision #1: New slab to replace existing damaged concrete slab, existing footing remains. Replace damage wall framing along property line. 7/6/2020.</t>
  </si>
  <si>
    <t>RBC2001925</t>
  </si>
  <si>
    <t>Convert portion of sfd to attached 2story, 2bedroom, 1071sf ADU.</t>
  </si>
  <si>
    <t>4419 TULIP AVE, UNIT 4417 Tulip, Oakland, CA 94619</t>
  </si>
  <si>
    <t>RBC1905683</t>
  </si>
  <si>
    <t>Convert portion of basement storage and crawlspace into 240 SF ADU.</t>
  </si>
  <si>
    <t>RBC2000219</t>
  </si>
  <si>
    <t>Convert portion of basement of front SFD into 785 sf ADU with a studio and bath. To include related MEP work. (New address to be 2924 E 19th St. Lot currently has two SFDs).</t>
  </si>
  <si>
    <t>RBC2000716</t>
  </si>
  <si>
    <t>Convert lower level of SFD into 937 sf ADU with 3 bed and 1.5 bath (2 bed and 1 bath existing at lower level).</t>
  </si>
  <si>
    <t>RB2000639</t>
  </si>
  <si>
    <t>Convert lower level of (e) two-story church into 1230sf 4bedroom 2bathroom dwelling unit.</t>
  </si>
  <si>
    <t>4474 HYACINTH AVE, Oakland, CA 94619</t>
  </si>
  <si>
    <t>RBC1905748</t>
  </si>
  <si>
    <t>Convert lower floor of existing SFD by lowering floor into a 500 S/F ADU.</t>
  </si>
  <si>
    <t>RBC2001156</t>
  </si>
  <si>
    <t>Convert garage attached at the rear of SFD into 408 sf ADU with 1 bed and 1 bath including creating new laundry/ utility closets in each unit.</t>
  </si>
  <si>
    <t>029A136700331</t>
  </si>
  <si>
    <t>4282 WHITTLE AVE, Oakland, CA 94602</t>
  </si>
  <si>
    <t>RBC1905661</t>
  </si>
  <si>
    <t>Convert garage and storage area at ground floor of SFD into new 986 sf ADU consisting of 2 bed and 2 bath. To include related MEP work for new furnace and tankless water heater. (New address to be 4280 Whittle Ave).</t>
  </si>
  <si>
    <t>3250 WYMAN ST, Oakland, CA 94619</t>
  </si>
  <si>
    <t>RBC1905745</t>
  </si>
  <si>
    <t>Convert garage and basement area of SFD to 740 sf ADU with 1 bed and 1 bath. To include related MEP work including new furnace and water heater for existing SFD. (New address to be 3248 Wyman St).</t>
  </si>
  <si>
    <t>048D729802903</t>
  </si>
  <si>
    <t>6887 EXETER DR, Oakland, CA 94611</t>
  </si>
  <si>
    <t>RBC1905298</t>
  </si>
  <si>
    <t>Convert existing storage space at lower level of SFD into 430 SF studio ADU with 1 bath. To include related MEP work for new electrical service, wall heater, and tankless water heater. (New address to be 6885 Exeter Dr.)</t>
  </si>
  <si>
    <t>1156 BAYVIEW AVE, OAKLAND, CA</t>
  </si>
  <si>
    <t>RBC1902478</t>
  </si>
  <si>
    <t>Convert existing garage to 410 sf. secondary unit with 272 sf. attached 1-car garage located at rear of 1154 Bayview Ave.   DRX190397  (Includes Mech, Elec, Plumb)</t>
  </si>
  <si>
    <t>4128 EMERALD ST, OAKLAND, CA</t>
  </si>
  <si>
    <t>RBC1904110</t>
  </si>
  <si>
    <t>Convert existing garage to 308 sf. secondary unit at rear of SFD.  DRX191775  (Includes Mech, Elec, Plumb)</t>
  </si>
  <si>
    <t>2218 HIGH ST, #F, Oakland, CA 94601</t>
  </si>
  <si>
    <t>B2001970</t>
  </si>
  <si>
    <t>Convert existing garage of 5-unit apartment into 580 sqft ADU with 2 bedroom and 2 bathrooms. New 6th unit to be Unit #F</t>
  </si>
  <si>
    <t>2212 HIGH ST, #H, Oakland, CA 94601</t>
  </si>
  <si>
    <t>B2002011</t>
  </si>
  <si>
    <t>Convert existing front garage of 7 unit apartment into 580sqft  ADU  with 2 bedrooms/ 2 bathrooms. 8th units to be Unit H.</t>
  </si>
  <si>
    <t>RBC2001331</t>
  </si>
  <si>
    <t>Convert existing finished attic space with bathroom of SFD into 466 sf JADU with an open sleeping area, bathroom, kitchen, and laundry.</t>
  </si>
  <si>
    <t>129 GLENEDEN AVE, OAKLAND, CA</t>
  </si>
  <si>
    <t>RBC1905704</t>
  </si>
  <si>
    <t>Convert existing detached structure to 240 sf. ADU at rear of SFD.   DRX192542  (Includes Mech, Elec, Plumb)   NEW ADDRESS 129 GLEN EDEN AVE</t>
  </si>
  <si>
    <t>4029 REDDING ST, Oakland, CA 94619</t>
  </si>
  <si>
    <t>RBC2002267</t>
  </si>
  <si>
    <t>Convert existing detached garage/storage bldg. in rear of 4027 Redding St. into 680 SF ADU w/ 2 bedrooms. MEP work included.</t>
  </si>
  <si>
    <t>2798 FRAZIER AVE, Oakland, CA 94605</t>
  </si>
  <si>
    <t>RBC1905901</t>
  </si>
  <si>
    <t>Convert existing detached garage to an ADU. Results in a 415 square-foot secondary unit. To include related MEPs. New unit to be address as 2798 Frazier Ave.</t>
  </si>
  <si>
    <t>5418 MARKET ST, OAKLAND, CA 94608</t>
  </si>
  <si>
    <t>RBC2001963</t>
  </si>
  <si>
    <t>Convert existing detached garage to 589 sqft to ADU at rear of 5416/ 5414 Market St. (Duplex) Original garage was constructed RB1801959. Includes MEP</t>
  </si>
  <si>
    <t>37 RAMONA AVE, OAKLAND, CA</t>
  </si>
  <si>
    <t>RBC2002054</t>
  </si>
  <si>
    <t>Convert existing detached garage into 375 SFQT ADU at the rear of SFD located at 35 Ramona Ave. Includes MEP.</t>
  </si>
  <si>
    <t>RBC2001779</t>
  </si>
  <si>
    <t>Convert existing basement of SFD into 531 SF ADU, to be addressed as 620 Aileen St. MEPs included. _x000D_
Foundation replacement and excavation of basement under active building permit (RBC1905902, DRX192627).</t>
  </si>
  <si>
    <t>8004 CREST AVE, OAKLAND, CA</t>
  </si>
  <si>
    <t>RBC2000939</t>
  </si>
  <si>
    <t>Convert existing basement area to 712 sf. secondary unit at existing SFD.</t>
  </si>
  <si>
    <t>RBC2001866</t>
  </si>
  <si>
    <t>Convert existing attached garage to new 471sqft ADU.  Includes MEP  The unit will share the same address as the house</t>
  </si>
  <si>
    <t>RBC2001328</t>
  </si>
  <si>
    <t>Convert existing attached garage of SFD  into 744 SF ADU and 69 SF storage space. To be addressed as 8726 Thermal St. Plumbing, mechanical &amp; electrical included.</t>
  </si>
  <si>
    <t>RBC2001968</t>
  </si>
  <si>
    <t>Convert existing attached 2 car garage into 505 sqft ADU addressed as 817 Paloma Ave.  Includes MEP.</t>
  </si>
  <si>
    <t>RBC2001317</t>
  </si>
  <si>
    <t>Convert existing 648 sf 2-story rear addition consisting of 1 bed, 1 bath, and living room into 1 bed and 1 bath ADU.</t>
  </si>
  <si>
    <t>7233 HAMILTON ST, OAKLAND, CA 94621</t>
  </si>
  <si>
    <t>RBC2000292</t>
  </si>
  <si>
    <t>Convert existing 400 SF detached storage bldg. at rear of duplex (7235 Hamilton St.) into 2-bedroom ADU. MEPs included.</t>
  </si>
  <si>
    <t>048A705201800</t>
  </si>
  <si>
    <t>5807 OCEAN VIEW DR, Oakland, CA 94618</t>
  </si>
  <si>
    <t>RBC1905535</t>
  </si>
  <si>
    <t>Convert existing 361 sq. ft. detached accessory structure with half bath at rear of SFD (addressed as 5809 Ocean View Dr) to 1-bed, 1 bath Accessory Dwelling Unit to be addressed as 5807 Ocean View Dr. MEP's included.</t>
  </si>
  <si>
    <t>8820 PLYMOUTH ST, OAKLAND, CA</t>
  </si>
  <si>
    <t>RBC2000447</t>
  </si>
  <si>
    <t>Convert existing 216 sf. detached garage to 499 sf. secondary unit at rear of SFD.  DRX200143  (Includes Mech, Elec, Plumb)   To abate CE #1903519</t>
  </si>
  <si>
    <t>1935 104TH AVE, OAKLAND, CA 94603</t>
  </si>
  <si>
    <t>RBC2000543</t>
  </si>
  <si>
    <t>Convert detached unconditioned 480 SF studio in rear of 1937 104th Ave into secondary unit. MEPs included. To abate CE# 1700003</t>
  </si>
  <si>
    <t>040A344501500</t>
  </si>
  <si>
    <t>7599 VALENTINE ST, Oakland, CA 94605</t>
  </si>
  <si>
    <t>RBC2000302</t>
  </si>
  <si>
    <t>Convert detached garage at the rear of SFD into 320 sf ADU with 1 bed and 1 bath. To include related MEP work including new subpanel, water heater, and wall heater. (ADU to be located behind SFD at 7601 Valentine St).DRX192376</t>
  </si>
  <si>
    <t>1430 5TH AVE, Oakland, CA 94606</t>
  </si>
  <si>
    <t>RBC2001781</t>
  </si>
  <si>
    <t>Convert detached accessory structure in rear of triplex, 1436 5th St., into 2-bedroom 480 SF ADU. New unit to be addressed as 1434 5th St. MEPs included.  10/1/20 - ADU address changed to 1430 5th Ave</t>
  </si>
  <si>
    <t>3825 OPAL ST, Oakland, CA 94609</t>
  </si>
  <si>
    <t>RBC2000909</t>
  </si>
  <si>
    <t>Convert detached accessory structure at the rear of duplex into 456 sf ADU.</t>
  </si>
  <si>
    <t>RBC2001466</t>
  </si>
  <si>
    <t>Convert basement with (e) bathroom into one bedroom ADU, permit includes mechanical, electrical and plumbing.  Proposed address for new unit 1714 14th St.</t>
  </si>
  <si>
    <t>1844 INTERNATIONAL BLVD, UNIT B, Oakland, CA 94606</t>
  </si>
  <si>
    <t>RBC1905096</t>
  </si>
  <si>
    <t>Convert basement of SFD to new 800 SF 2 bed and 1 bath ADU by excavating down 1'-2' for a minimum ceiling height of 7'. Kitchen reconfiguration and additional new bathroom to be added to SFD at main floor.</t>
  </si>
  <si>
    <t>2319 FILBERT ST, Oakland, CA 94607</t>
  </si>
  <si>
    <t>RBC1903283</t>
  </si>
  <si>
    <t>Convert basement of SFD to 1126 s/f 3 bedroom &amp; 2 bath ADU including new floor slab. Includes related MEP work. Unit to be addressed as 2317 Filbert Street.</t>
  </si>
  <si>
    <t>RBC2001340</t>
  </si>
  <si>
    <t>Convert basement of SFD into 706 SF ADU at rear of house, to include 1 bedroom. Mechanical, electrical and plumbing included. Scope includes existing kitchen and bath remodel for main house. New unit to be addressed as 1065 Glendora Ave.</t>
  </si>
  <si>
    <t>2321 FRUITVALE AVE, Oakland, CA 94601</t>
  </si>
  <si>
    <t>RBC1905264</t>
  </si>
  <si>
    <t>Convert basement level of SFD into 885 SF secondary unit within existing footprint, to be addressed as 2325 Fruitvale Ave. Scope includes 3 bedrooms, bath, kitchen/dining. MEPs included</t>
  </si>
  <si>
    <t>3024 RAWSON ST, Oakland, CA 94619</t>
  </si>
  <si>
    <t>RBC1905099</t>
  </si>
  <si>
    <t>Convert basement level of existing SFD to 935 sf. secondary unit including replace (1) window.</t>
  </si>
  <si>
    <t>037A313401800</t>
  </si>
  <si>
    <t>23 KINGWOOD RD, Oakland, CA 94619</t>
  </si>
  <si>
    <t>RBC2000521</t>
  </si>
  <si>
    <t>Convert basement into an 782 sf ADU with 1 bedroom and 1 bath in the lower level of the main residence including a new rear attached lower deck. New ADU to be addressed 23A Kingwood Ave.  DRX200141</t>
  </si>
  <si>
    <t>5121 FLEMING AVE, Oakland, CA 94619</t>
  </si>
  <si>
    <t>RBC1804835</t>
  </si>
  <si>
    <t>Convert basement into 623 SF 2 bedroom &amp; 1 bath ADU unit.  Unit to be addressed as 5123 Fleming Ave.  includes related MEP work..... 11-17-20 includes service upgrade with 2 meters</t>
  </si>
  <si>
    <t>11764 CRANFORD WY, Oakland, CA 94605</t>
  </si>
  <si>
    <t>RBC1905344</t>
  </si>
  <si>
    <t>Convert basement area of existing SFD to 1308 sf. ADU.  DRX192380  (Includes Mech, Elec, Plumb)  NEW ADDRESS WILL BE 11768 CRANFORD WAY  2/2020:  Convert Lower Level (NOT basement).</t>
  </si>
  <si>
    <t>RBC2002937</t>
  </si>
  <si>
    <t>Convert attached garage of SFD to 408sf ADU.</t>
  </si>
  <si>
    <t>RBC2002120</t>
  </si>
  <si>
    <t>Convert attached garage of SFD into 484 SF ADU w/ 1 bedroom within existing footprint. Scope includes new partition walls and openings for doors and windows, and changes to siding. _x000D_
MEP work included. New unit to be addressed as 5578 Vallejo St.</t>
  </si>
  <si>
    <t>2800 FRYE ST, Oakland, CA 94602</t>
  </si>
  <si>
    <t>RBC1905910</t>
  </si>
  <si>
    <t>Convert attached 2 car garage at lower level of existing SFD into 640 sq. ft. 1 bedroom ADU.   To include windows and mep's (tankless water heater, ductless mini split, sub-panel, circuits, etc) To be addressed 2802 Frye Street.</t>
  </si>
  <si>
    <t>3675 GRAND AVE, Oakland, CA 94610</t>
  </si>
  <si>
    <t>RBC2000530</t>
  </si>
  <si>
    <t>Convert an existing detahced garage to a 363 sq. ft. ADU at rear of duplex.
Revision #2: Provide new electric meter and a new gas meter project description and install  new AC unit will be located on a concrete pad next to the south wall. 11/3/2020.</t>
  </si>
  <si>
    <t>5418 DOVER ST, OAKLAND, CA 94609</t>
  </si>
  <si>
    <t>RBC1904829</t>
  </si>
  <si>
    <t>Convert accessory structure at rear of existing SFD into 369 sq. ft. detached secondary unit. To include related MEP's (sub-panel, water heater, radiant heat, etc.)</t>
  </si>
  <si>
    <t>RBC2000080</t>
  </si>
  <si>
    <t>Convert 974 SF of SFD's basement into 1-bedroom ADU.</t>
  </si>
  <si>
    <t>5139 CAMDEN ST, Oakland, CA 94619</t>
  </si>
  <si>
    <t>RBC1905975</t>
  </si>
  <si>
    <t>Convert 454sqft of basement of a 1148sqft single family dwelling into new ADU (total of 1602sqft) and replacing foundation. Remodel/reconfigure upstairs to turn 3 bedrooms into 2 bedrooms and new deck. MEPs included. New address to be 5141 Camden Street.</t>
  </si>
  <si>
    <t>RBC2001359</t>
  </si>
  <si>
    <t>Convert 320 SF of SFD's basement into habitable space for Junior ADU, to be addressed as 3228 Millsview Ave. Scope includes converting basement powder room into full bath and relocating bathroom wall. Mechanical, Plumbing and Electrical included.</t>
  </si>
  <si>
    <t>RBC2002815</t>
  </si>
  <si>
    <t>Convert 245 SF detached garage into ADU. MEP work included.</t>
  </si>
  <si>
    <t>5420 BROOKDALE AVE, Oakland, CA 94619</t>
  </si>
  <si>
    <t>RB1704476</t>
  </si>
  <si>
    <t>Convert 1-story, 417 sq. ft. detached garage at rear of SFD (5418 Brookdale Ave) into 1 bedroom &amp; 1 bathroom secondary dwelling unit to be addressed as 5420 Brookdale Ave.</t>
  </si>
  <si>
    <t>RBC2000959</t>
  </si>
  <si>
    <t>Convert (e) structure (attached via breeze way) into 330sf ADU at rear of primary sfd.</t>
  </si>
  <si>
    <t>2016 7TH AVE, Oakland, CA 94606</t>
  </si>
  <si>
    <t>RBC1902413</t>
  </si>
  <si>
    <t>Convert (e) basement to 642sf; 3 bedroom, 2 bathroom secondary dwelling unit to be addressed 2014 7th Ave. Permit includes related mep's including; main service.</t>
  </si>
  <si>
    <t>RBC2000790</t>
  </si>
  <si>
    <t>Conversion of existing 438sf detached garage into a 1 bedroom ADU with 1 bath. The garage door will be removed and 1 window to be replaced for egress, permit to include M/E/P.  New ADU to be addressed 3530 Boston Ave. DRX200306</t>
  </si>
  <si>
    <t>2455 RAMPART ST, OAKLAND, CA 94602</t>
  </si>
  <si>
    <t>RBC1905396</t>
  </si>
  <si>
    <t>Conversion of 243 sq .ft. (e) detached garage to 1 bed, 1 bath Accessory Dwelling Unit to be addressed as 2455 Rampart St. Located at rear of (e) SFD addressed as 2457 Rampart St. MEP's included._x000D_
08/03/20 REV # 1 change Moisture Barrier Brand</t>
  </si>
  <si>
    <t>820 46TH ST, OAKLAND, CA</t>
  </si>
  <si>
    <t>RBC2000791</t>
  </si>
  <si>
    <t>Construction of new 800 sf. 2-story detached ADU at rear of existing SFD.</t>
  </si>
  <si>
    <t>7303 CHABOT RD, OAKLAND, CA 94618</t>
  </si>
  <si>
    <t>RBC2000367</t>
  </si>
  <si>
    <t>Construct split-level 683 SF detached ADU with 2 bed/2 bath, adjacent to SFD (7305 Chabot Rd). MEPs included.</t>
  </si>
  <si>
    <t>1094 65TH ST, Oakland, CA 94608</t>
  </si>
  <si>
    <t>RBC1905709</t>
  </si>
  <si>
    <t>Construct new two story, 3 bedroom 1550 sf. SFD at front of existing lot.  PLN19137  (Includes Mech, Elec, Plumb)</t>
  </si>
  <si>
    <t>1096 65TH ST, OAKLAND, CA</t>
  </si>
  <si>
    <t>RBC1905710</t>
  </si>
  <si>
    <t>Construct new two story, 1 bedroom 726 sf. secondary unit at rear of 1094 65th Street.   PLN19137  (Includes Mech, Elec, Plumb)</t>
  </si>
  <si>
    <t>2638 79th AVE, OAKLAND, CA 94605</t>
  </si>
  <si>
    <t>RBC2001440</t>
  </si>
  <si>
    <t>Construct new detached 982sf 2bedroom adu at rear yard of sfd, permit includes mechanical, electrical and plumbing, proposed address 2638 79th Av Oakland 94605.</t>
  </si>
  <si>
    <t>974 53RD ST, Oakland, CA 94608</t>
  </si>
  <si>
    <t>RBC2001423</t>
  </si>
  <si>
    <t>Construct new detached 842 SF ADU in rear of 976 53rd St. with 2 bedrooms, kitchen, laundry, bath, living and dining room. Mechanical, plumbing and electrical included.</t>
  </si>
  <si>
    <t>2923 FILBERT ST, Oakland, CA 94608</t>
  </si>
  <si>
    <t>RBC2001563</t>
  </si>
  <si>
    <t>Construct new detached 782 SF ADU in rear of SFD-2921 Filbert St. with 2 bedrooms</t>
  </si>
  <si>
    <t>2103 103RD AVE, Oakland, CA 94603</t>
  </si>
  <si>
    <t>RBC2001392</t>
  </si>
  <si>
    <t>Construct new detached 684 SF ADU in rear of 2101 103rd Ave, to include 2 bedrooms, bath, kitchen, living and laundry. MEPs included.</t>
  </si>
  <si>
    <t>048E732703902</t>
  </si>
  <si>
    <t>7482 WOODROW DR, Oakland, CA 94611</t>
  </si>
  <si>
    <t>RBC1904632</t>
  </si>
  <si>
    <t>Construct new detached 569 SF ADU consisting of 1 bed and 1 bath at the rear of SFD (located at 7480 Woodrow Dr.). To include related MEP work for F.A.U., flash water heater, and subpanel.</t>
  </si>
  <si>
    <t>4402 EVANS AVE, Oakland, CA 94602</t>
  </si>
  <si>
    <t>RBC2001337</t>
  </si>
  <si>
    <t>Construct new detached 336 SF factory-built ADU at rear of 4400 Evans Ave, to be addressed as 4402 Evans Ave. Mechanical, plumbing and electrical included</t>
  </si>
  <si>
    <t>4122 MARKET ST, Oakland, CA 94608</t>
  </si>
  <si>
    <t>RBC2001259</t>
  </si>
  <si>
    <t>Construct new detached 2-story 3388SF SFD with 3 bedrooms, to be built at rear of 4120 Market St._x000D_
Mechanical, Plumbing and Electrical included.</t>
  </si>
  <si>
    <t>RBC2001381</t>
  </si>
  <si>
    <t>Construct new 845sf (781sf conditioned) 2 bedroom/1.5 bath detached ADU._x000D_
Proposed address: Readdress (e) sfd to 2941 Rawson and address ADU 2945 Rawson.</t>
  </si>
  <si>
    <t>037A277901400</t>
  </si>
  <si>
    <t>6819 SIMSON ST, OAKLAND, CA 94605</t>
  </si>
  <si>
    <t>RBC1905956</t>
  </si>
  <si>
    <t>Construct new 800 SF detached secondary unit at rear of 6817 Simson St, to include 2 bedrooms, living, kitchen, bath and laundry. New retaining wall proposed at front of unit. MEPs included.</t>
  </si>
  <si>
    <t>2508 LINDEN ST, Oakland, CA 94607</t>
  </si>
  <si>
    <t>RBC2001154</t>
  </si>
  <si>
    <t>Construct new 789 sf. secondary unit at rear of existing SFD.  DRX200505 (Includes Mech, Elec, Plumb- new wall furnace, water heater, sub panel)</t>
  </si>
  <si>
    <t>2542 25TH AVE, Oakland, CA 94601</t>
  </si>
  <si>
    <t>RBC2001854</t>
  </si>
  <si>
    <t>Construct new 768 sqft detached ADU with 2 bedrooms and 2 bathroom at rear of SFD (2540 25th Ave) Includes MEP.</t>
  </si>
  <si>
    <t>7109 HOLLY ST, Oakland, CA 94621</t>
  </si>
  <si>
    <t>RBC2000619</t>
  </si>
  <si>
    <t>Construct new 745 sf detached ADU with 2 bed and 1 bath at the rear of SFD. To include related MEP work for additional electrical meter, 100 amp main service, water heater, and mini split system. (ADU to be located behind SFD at 7107 Holly St).</t>
  </si>
  <si>
    <t>1835 108TH AVE, Oakland, CA 94603</t>
  </si>
  <si>
    <t>RBC2000444</t>
  </si>
  <si>
    <t>Construct new 713 sf detached ADU with 2 bed and 1 bath at the rear of SFD. To include related MEP work. (ADU to be located behind SFD at 1833 108th Ave).</t>
  </si>
  <si>
    <t>1763 81ST AVE, OAKLAND, CA 94621</t>
  </si>
  <si>
    <t>RBC1905218</t>
  </si>
  <si>
    <t>Construct new 710 SF detached secondary unit at rear of SFD (1761 81st Ave), to include 3 bedrooms, living, kitchen and bath. MEPs included.</t>
  </si>
  <si>
    <t>1749 103RD AVE, OAKLAND, CA</t>
  </si>
  <si>
    <t>RBC1905135</t>
  </si>
  <si>
    <t>Construct new 650 sf. secondary unit at rear of existing SFD. DRX191927 (Includes Mech, Elec, Plumb)</t>
  </si>
  <si>
    <t>1922 E 25TH ST, Oakland, CA 94606</t>
  </si>
  <si>
    <t>RBC2001380</t>
  </si>
  <si>
    <t>Construct new 642 sf. detached ADU at rear of 1920 E 25th Street. (Includes MEP)  DRX200810</t>
  </si>
  <si>
    <t>341 PORTLAND AVE, OAKLAND, CA</t>
  </si>
  <si>
    <t>RBC2000644</t>
  </si>
  <si>
    <t>Construct new 640 sf. detached secondary unit at rear of existing SFD.  DRX200274   (Includes Mech, Elec, Plumb)</t>
  </si>
  <si>
    <t>3926 PENNIMAN AVE, OAKLAND, CA 94619</t>
  </si>
  <si>
    <t>RBC1905821</t>
  </si>
  <si>
    <t>Construct new 600 SF detached ADU at rear of 3924 Penniman Ave. with 2 bedrooms,1 bath, kitchen and living room. MEPs included: water heater, mini-split system.</t>
  </si>
  <si>
    <t>037A315708600</t>
  </si>
  <si>
    <t>4986 STONERIDGE CT, Oakland, CA 94605</t>
  </si>
  <si>
    <t>RB1802016</t>
  </si>
  <si>
    <t>Construct new 5,802 SF SFD w/ 5 bedrooms, unfinished basement and attached 3-car garage</t>
  </si>
  <si>
    <t>048D730308700</t>
  </si>
  <si>
    <t>6454 WESTOVER DR, OAKLAND, CA 94603</t>
  </si>
  <si>
    <t>RBC1904496</t>
  </si>
  <si>
    <t>Construct new 4-story 3020 SF SFD on vacant lot. Scope includes 588 SF garage and crawlspace with 3 stories above for 3 bed, 3.5 bath, laundry, kitchen, dining, family and mechanical room. MEPs included. New house to be addressed as 6454 Westover Drive</t>
  </si>
  <si>
    <t>2951 SCHOOL ST, Oakland, CA 94602</t>
  </si>
  <si>
    <t>RBC1905744</t>
  </si>
  <si>
    <t>Construct new 498 s/f  1 bedroom, 1 bathroom ADU at rear of SFD. New unit to be address as 2953 School Street. To include related MEPs._x000D_
11/12/20-REV#1: REVISED CF1R</t>
  </si>
  <si>
    <t>6431 COLBY ST, OAKLAND, CA 94618</t>
  </si>
  <si>
    <t>RBC2001363</t>
  </si>
  <si>
    <t>Construct new 480sf ADU at rear of 2story sfd. Permit includes mechanical, electrical and plumbing._x000D_
Proposed address 6431 Coby St. Oakland, Ca 96618</t>
  </si>
  <si>
    <t>11158 ROBLEDO DR, Oakland, CA 94603</t>
  </si>
  <si>
    <t>RBC2002122</t>
  </si>
  <si>
    <t>Construct new 450 SF detached ADU at rear of SFD (11156 Robledo Dr.). MEP work included.</t>
  </si>
  <si>
    <t>3057 GEORGIA ST, Oakland, CA 94602</t>
  </si>
  <si>
    <t>RBC2001343</t>
  </si>
  <si>
    <t>Construct new 441 sf. detached 1-bedroom ADU are rear of existing SFD.  DRX200499  Includes Mech,Elec,Plumb    (New address of 3057 Georgia Street)</t>
  </si>
  <si>
    <t>2523 WILBUR ST, OAKLAND, CA</t>
  </si>
  <si>
    <t>RBC1905846</t>
  </si>
  <si>
    <t>Construct new 440 sf. secondary unit at rear of existing SFD.  DRX192184  (Includes Mech, Elec, Plumb)_x000D_
08/26/20 REV # 1 change woord floor framing to concrete slab.</t>
  </si>
  <si>
    <t>1439 38TH AVE, #C, Oakland, CA 94601</t>
  </si>
  <si>
    <t>RBC2001867</t>
  </si>
  <si>
    <t>Construct new 408 sq ft ADU in read garden of Duplex. New address to be 1439 38TH Unit #C. Includes MEP</t>
  </si>
  <si>
    <t>RBC2002275</t>
  </si>
  <si>
    <t>Construct new 350sf ADU in same location as previously demolished detached garage, permit included mechanical, electrical and plumbing.</t>
  </si>
  <si>
    <t>8002 GREENLY DR, OAKLAND, CA</t>
  </si>
  <si>
    <t>RBC2001957</t>
  </si>
  <si>
    <t>Construct new 350 sq ft detached ADU in rear yard of SFD at  8000 Greenly Dr. Includes MEP. 12/7/20 Rev#1 - Relocate ADU due to site condition</t>
  </si>
  <si>
    <t>4828 CONGRESS AVE, Oakland, CA 94601</t>
  </si>
  <si>
    <t>RBC1905073</t>
  </si>
  <si>
    <t>Construct new 341 SF 1.5-story detached ADU, bathroom at left side of SFD. To include related MEP work for radiant heat, tankless water heater, and lights. (SFD located at 4830 Congress Ave).</t>
  </si>
  <si>
    <t>RBC2000981</t>
  </si>
  <si>
    <t>Construct new 330 s/f ADU at basemen level of SFD.</t>
  </si>
  <si>
    <t>2874 MONTANA ST, OAKLAND, CA</t>
  </si>
  <si>
    <t>RBC1905923</t>
  </si>
  <si>
    <t>Construct new 300 sf. one-story detached secondary. unit at rear of existing SFD.  DRX192231   (Includes Mech, Elec, Plumb)</t>
  </si>
  <si>
    <t>048C717902300</t>
  </si>
  <si>
    <t>6307 WOOD DR, Oakland, CA 94603</t>
  </si>
  <si>
    <t>RBC2001758</t>
  </si>
  <si>
    <t>Construct new 3,157sf, 4 bedroom sfd w/attached garage on vacant downslope parcel. MEP included._x000D_
Proposed address for new sfd 6307 Wood Drive</t>
  </si>
  <si>
    <t>048F737601800</t>
  </si>
  <si>
    <t>7309 SNAKE RD, OAKLAND, CA</t>
  </si>
  <si>
    <t>RBC1902270</t>
  </si>
  <si>
    <t>Construct new 3,140 sf. three-story SFD single family dwelling w/ 2-car garage at down-sloped vacant lot.  PLN17406   (Includes Mech, Elec, Plumb)</t>
  </si>
  <si>
    <t>2840 HELEN ST, #Rear, Oakland, CA 94608</t>
  </si>
  <si>
    <t>RBC1903875</t>
  </si>
  <si>
    <t>Construct new 252 sf detached studio ADU at rear of 2832 Helen St.  Includes related MEP work</t>
  </si>
  <si>
    <t>1679 12TH ST, Oakland, CA 94607</t>
  </si>
  <si>
    <t>RBC1904453</t>
  </si>
  <si>
    <t>Construct new 2024 sf. two-story SFD at rear of existing lot. PLN18420  (Includes Mech, Elec, Plumb)</t>
  </si>
  <si>
    <t>048E731700901</t>
  </si>
  <si>
    <t>171 VILLANOVA DR, OAKLAND, CA 94611</t>
  </si>
  <si>
    <t>RBC1905266</t>
  </si>
  <si>
    <t>Construct new 2,799 SF 3-story SFD with 439 SF garage and 336 SF roof deck at vacant lot. 1st floor to include 1 bed, 1.5 bath, and study room. 2nd floor to have 3 bed, 2 bath, laundry room, and floor deck. To include related MEP work.</t>
  </si>
  <si>
    <t>870 20TH ST, Oakland, CA 94607</t>
  </si>
  <si>
    <t>RBC2003390</t>
  </si>
  <si>
    <t>Construct new 2 story,752sf ADU with 1 bedroom and 1.5 bathrooms at rear of vacant lot at 868 20th St (new 1,577sf SFD at front of lot under separate permit).  PLN19314</t>
  </si>
  <si>
    <t>621 CLEVELAND ST, OAKLAND, CA 94606</t>
  </si>
  <si>
    <t>RBC1903598</t>
  </si>
  <si>
    <t>Construct new 2 story 2533sf sfd, with attached garage, 4 bedrooms and 3 bathrooms on lot with (e) sfd.</t>
  </si>
  <si>
    <t>834 PINE ST, Oakland, CA 94607</t>
  </si>
  <si>
    <t>RBC1904303</t>
  </si>
  <si>
    <t>Construct new 1986 sf. two-story SFD w/ 215 sf. garage at vacant lot. PLN18301  (Includes Mech, Elec, Plumb)</t>
  </si>
  <si>
    <t>2941 CARLSEN ST, Oakland, CA 94602</t>
  </si>
  <si>
    <t>RBC1804060</t>
  </si>
  <si>
    <t>Construct new 1946 SF 3-story SFD (3 bed, 2.5 bath) with 480 SF 2-car garage 238 SF 1-car garage, both attached. Includes MEP. No secondary unit proposed.  To abate CE# 1600935</t>
  </si>
  <si>
    <t>RBC2001547</t>
  </si>
  <si>
    <t>Construct new 1809 sf detached 2-story single family dwelling at new mini-lot. PLN19276  (Includes MEPs)</t>
  </si>
  <si>
    <t>5600 GENOA ST, Oakland, CA 94608</t>
  </si>
  <si>
    <t>RBC1903850</t>
  </si>
  <si>
    <t>Construct new 1783 sf. two-story (4) bedroom SFD including new 527 sf. secondary unit at main level.  DS170186   (Includes Mech, Elec, Plumb)  To abate CE #1901636   NEW ADDRESS FOR SECONDARY UNIT WILL BE 848 56TH STREET</t>
  </si>
  <si>
    <t>3280 HELEN ST, Oakland, CA 94608</t>
  </si>
  <si>
    <t>RBC2001549</t>
  </si>
  <si>
    <t>Construct new 1770 sf detached 2-story single family dwelling at new mini-lot. PLN19276  (Includes MEPs)</t>
  </si>
  <si>
    <t>1677 12TH ST, OAKLAND, CA</t>
  </si>
  <si>
    <t>RBC1904452</t>
  </si>
  <si>
    <t>Construct new 1693 sf. two-story SFD at rear of existing lot.  PLN18420  (Includes Mech, Elec, Plumb) 7/6/20 Rev#1 Change to foundation detail (Shared plans)</t>
  </si>
  <si>
    <t>745 APGAR ST, Oakland, CA 94609</t>
  </si>
  <si>
    <t>RBC1905857</t>
  </si>
  <si>
    <t>Construct new 1457 s/f three-story SDF with 3 bedrooms and 2 bathrooms. Related MEPs included. New dwelling to be addressed as 745 Apgar Street</t>
  </si>
  <si>
    <t>743 APGAR ST, Oakland, CA 94609</t>
  </si>
  <si>
    <t>RBC1905856</t>
  </si>
  <si>
    <t>Construct new 1457 s/f three-story SDF with 3 bedrooms and 2 bathrooms. Related MEPs included. New dwelling to be addressed as 743 Apgar Street</t>
  </si>
  <si>
    <t>741 APGAR ST, Oakland, CA 94609</t>
  </si>
  <si>
    <t>RBC1905855</t>
  </si>
  <si>
    <t>Construct new 1457 s/f three-story SDF with 3 bedrooms and 2 bathrooms. Related MEPs included. New dwelling to be addressed as 741 Apgar Street.</t>
  </si>
  <si>
    <t>357 MACARTHUR BLVD, #B, Oakland, CA 94610</t>
  </si>
  <si>
    <t>RBC1903202</t>
  </si>
  <si>
    <t>Construct foundation to install detached 640 SF (Factory Built Housing) Pre-Fab 2 bedroom-secondary unit in rear of SFD. Mechanical, Plumbing and Electrical included. New unit to be addressed as 357B MacArthur Blvd.</t>
  </si>
  <si>
    <t>1038 62ND ST, Oakland, CA 94608</t>
  </si>
  <si>
    <t>RBC2001208</t>
  </si>
  <si>
    <t>Construct detached 799 SF ADU in rear of 5-unit apartment bldg. (1036 62nd St). New unit to be addressed as 1038 62nd St. MEPs included for 3 bed, 2 bath, living, kitchen &amp; laundry</t>
  </si>
  <si>
    <t>426 VERNON ST, Oakland, CA 94610</t>
  </si>
  <si>
    <t>RBC2003219</t>
  </si>
  <si>
    <t>Construct detached 798 SF ADU at the rear of duplex (424 &amp; 422 Vernon St.). MEP work included.</t>
  </si>
  <si>
    <t>1682 70TH AVE, Oakland, CA 94621</t>
  </si>
  <si>
    <t>RBC2001725</t>
  </si>
  <si>
    <t>Construct detached 2 bedroom 498 sf ADU at the rear of SFD addressed as 1680 70th Ave. To include related MEP work.</t>
  </si>
  <si>
    <t>2018 86TH AVE, Oakland, CA 94621</t>
  </si>
  <si>
    <t>RBC1905189</t>
  </si>
  <si>
    <t>Construct a new detached ADU of 638 sqft at rear of existing SFD. New ADU to be address as 2018 - 86th Avenue. ADU to contain living room/kitchen, 2 bedrooms, and bathroom. MEPs included.</t>
  </si>
  <si>
    <t>9841 B ST, Oakland, CA 94603</t>
  </si>
  <si>
    <t>RBC2000392</t>
  </si>
  <si>
    <t>Construct a detached (category 2) ADU of 660 square feet accessory to existing 900sf SFD. Related plumbing, mechanical, and electrical included. New ADU to be addressed as 9841 B Street.DRX2000392</t>
  </si>
  <si>
    <t>1923 E 24TH ST, Oakland, CA 94606</t>
  </si>
  <si>
    <t>RBC1905995</t>
  </si>
  <si>
    <t>Construct a 510 sq. ft. detached ADU at rear of existing SFD. To include windows and mep's. (New address 1923 E 24th Street)</t>
  </si>
  <si>
    <t>2116 64TH AVE, UNIT 2114, OAKLAND, CA 94621</t>
  </si>
  <si>
    <t>RBC1905949</t>
  </si>
  <si>
    <t>Construct a 2-story, 798 sq.ft., 2 bed, 1.5 bath Secondary Dwelling Unit to be addressed as 2114 64th Ave attached at rear of (e) SFD (2116 64th Ave). Includes MEP's: water heater, main service &amp; F.A.U.</t>
  </si>
  <si>
    <t>907 90TH AVE, OAKLAND, CA 94603</t>
  </si>
  <si>
    <t>RBC2000872</t>
  </si>
  <si>
    <t>Construct 850 SF detached secondary unit in rear of 905 90th Ave, to include 3 bedrooms, kitchen, bath and laundry. MEPS included.</t>
  </si>
  <si>
    <t>1985 38TH AVE, OAKLAND, CA</t>
  </si>
  <si>
    <t>RBC1904479</t>
  </si>
  <si>
    <t>Construct 800 sf. secondary unit at rear of existing SFD. Customer is also removing (8) trees.  DRX192000  (Includes Mech, Elec, Plumb)</t>
  </si>
  <si>
    <t>23 MURDOCK CT, Oakland, CA 94605</t>
  </si>
  <si>
    <t>RBC2001546</t>
  </si>
  <si>
    <t>Construct 800 SF detached ADU w/ 3 bedrooms in rear of SFD (21 Murdock Ct). MEPs included. New unit to be addressed as 23 Murdock Ct</t>
  </si>
  <si>
    <t>4010 39TH AVE, Oakland, CA 94619</t>
  </si>
  <si>
    <t>RBC1904449</t>
  </si>
  <si>
    <t>Construct 800 SF detached 2 bedroom 1 1/2 bath ADU with 200 SF deck and with 454 storage room at lower level.  Located behind 4008 39th Ave.  Includes related MEP work in building</t>
  </si>
  <si>
    <t>535 31ST ST, Oakland, CA 94609</t>
  </si>
  <si>
    <t>RBC1906000</t>
  </si>
  <si>
    <t>Construct 775 sq.ft., 2 bed &amp; 1 bath Secondary Dwelling Unit to be addressed a 535 31st St located at rear of existing SFD (addressed as 533 31st St). MEP's included: install F.A.U. (furnace), water heater &amp; 100 amp main service (located at SFD).</t>
  </si>
  <si>
    <t>5133 SADDLE BROOK DR, Oakland, CA 94619</t>
  </si>
  <si>
    <t>RBC1905796</t>
  </si>
  <si>
    <t>Construct 701 s/f addition and conversion of garage to living space with gym and storage with separate staircase to second level. Addition for new 800 s/f ADU located over converted garage for SFD. New ADU to be addressed as 5135 Saddle Brook Drive.</t>
  </si>
  <si>
    <t>764 58TH ST, Oakland, CA 94609</t>
  </si>
  <si>
    <t>RBC2001090</t>
  </si>
  <si>
    <t>Construct 649 SF attached addition to rear of SFD to include 3 bedrooms, 2 bath, laundry and a garage.</t>
  </si>
  <si>
    <t>7119 SPENCER ST, Oakland, CA 94621</t>
  </si>
  <si>
    <t>RBC2000967</t>
  </si>
  <si>
    <t>Construct 590sf upper-level ADU with 2bedrooms at existing sfd.</t>
  </si>
  <si>
    <t>RBC2001897</t>
  </si>
  <si>
    <t xml:space="preserve">Construct 575 SF ADU attached to rear of existing SFD. </t>
  </si>
  <si>
    <t>6506 RAYMOND ST, OAKLAND, CA</t>
  </si>
  <si>
    <t>RBC2000911</t>
  </si>
  <si>
    <t>Construct 548 sf. secondary unit at rear of existing SFD.  DRX200392 (Including Mech, Elec, Plumb)</t>
  </si>
  <si>
    <t>5626 KALES AVE, Oakland, CA 94618</t>
  </si>
  <si>
    <t>RBC2002033</t>
  </si>
  <si>
    <t>Construct 496sf detached ADU with 1 bedroom at rear of SFD (5624 Kales Ave) to be addressed as 5626 Kales Ave. MEPs included.  DRX200675</t>
  </si>
  <si>
    <t>6222 HILLEGASS AVE, Oakland, CA 94618</t>
  </si>
  <si>
    <t>RBC2001550</t>
  </si>
  <si>
    <t>Construct 452 SF detached ADU with 90 SF storage loft and 1 bedroom in rear of SFD (6220 Hillegass Ave) to be addressed as 6222 Hillegass Ave. MEPs included.DRX200680</t>
  </si>
  <si>
    <t>10065 BERNHARDT DR, OAKLAND, CA 94603</t>
  </si>
  <si>
    <t>RBC2000228</t>
  </si>
  <si>
    <t>Construct 450 SF detached ADU in rear of 10063 Bernhardt Dr., to include bedroom, kitchen, laundry, bath and dining. MEPs included.</t>
  </si>
  <si>
    <t>040A343102600</t>
  </si>
  <si>
    <t>7752 SUNKIST DR, Oakland, CA 94605</t>
  </si>
  <si>
    <t>RBC1904258</t>
  </si>
  <si>
    <t>Construct 445 SF 2-car detached garage with 633 SF ADU above consisting of 2 bed and 1 bath. To include related MEP work: 100 amp main service upgrade, tankless water heater, lights, etc. (New garage and ADU located at the rear of SFD at 7750 Sunkist Dr.)</t>
  </si>
  <si>
    <t>871 53RD ST, #A, Oakland, CA 94608</t>
  </si>
  <si>
    <t>RBC2001152</t>
  </si>
  <si>
    <t>Construct 413 SF 1 story detached 1 bedroom &amp; 1 bath ADU at rear of 871 53rd St.  Includes related MEP work</t>
  </si>
  <si>
    <t>048G745002600</t>
  </si>
  <si>
    <t>6655 SKYLINE BLVD, OAKLAND, CA 94611</t>
  </si>
  <si>
    <t>RBC1905953</t>
  </si>
  <si>
    <t>Construct 2-story, 1,838 sq.ft., 2 bed, 2.5 bath SFD to be addressed as 6655 Skyline Blvd attached to rear of (e) 1-unit dwelling (to become ADU &amp; addressed as 6657 Skyline Blvd) &amp; garage. Includes MEP's: radiant heat; water heater.</t>
  </si>
  <si>
    <t>RBC2001265</t>
  </si>
  <si>
    <t>Construct 2story 640sf one bedroom ADU at rear of sfd;</t>
  </si>
  <si>
    <t>939 26TH ST, Oakland, CA 94607</t>
  </si>
  <si>
    <t>RBC2002262</t>
  </si>
  <si>
    <t>Construct 288 SF detached ADU in rear of existing 941 26th St duplex. MEP work included.</t>
  </si>
  <si>
    <t>1132 E 24TH ST, OAKLAND, CA</t>
  </si>
  <si>
    <t>RBC2000263</t>
  </si>
  <si>
    <t>Convert basement to 777 sf. secondary unit including (2) new bedrooms, (1) bath, laundry area.</t>
  </si>
  <si>
    <t>RBC2002218</t>
  </si>
  <si>
    <t>Construct 2 story,1,577sf SFD with 3 bedrooms, 2.5 bathrooms, and attached garage on vacant lot (new 752sf ADU rear under separate permit).  PLN19314</t>
  </si>
  <si>
    <t>1191 72ND AVE, Oakland, CA 94621</t>
  </si>
  <si>
    <t>RBC1904732</t>
  </si>
  <si>
    <t>Construct 1520 SF 2 story SFD with 4 bedrooms &amp; 2.5 baths on vacant lot.  Includes related MEP work</t>
  </si>
  <si>
    <t>533 HENRY ST, Oakland, CA 94607</t>
  </si>
  <si>
    <t>RBC2000227</t>
  </si>
  <si>
    <t>Construct  2story, 3 bedroom, 2,120sf sfd with attached garage at vacant parcel.</t>
  </si>
  <si>
    <t>2842 HELEN ST, #Rear, Oakland, CA 94608</t>
  </si>
  <si>
    <t>RBC1903869</t>
  </si>
  <si>
    <t>Construct  285sf detached studio ADU at rear of 2842 Helen St.  Unit to be addressed as 2842 Helen St.  Address of SFD to change  from 2842 Helen St to 2844 Helen St.  Includes related MEP work</t>
  </si>
  <si>
    <t>5249 COLLEGE AVE, OAKLAND, CA 94618</t>
  </si>
  <si>
    <t>RB1905891</t>
  </si>
  <si>
    <t>Completion permit to finish RB1401828: Build new SFD with ADU 3336 sf, 5 bedrooms with attached garage 522 sf. MEPs included. ....... 12-18-20  MEP work to be under separate</t>
  </si>
  <si>
    <t>1521 79TH AVE, Oakland, CA 94621</t>
  </si>
  <si>
    <t>RBC2000956</t>
  </si>
  <si>
    <t>Complete permits RB1703728,RP1702988,RE1800553,RP1800408 - Complete renovation to convert sfd into 2 units; stucco exterior, new vinyl windows, interior remodel, new foundation.</t>
  </si>
  <si>
    <t>1015 WARFIELD AVE, Oakland, CA 94610</t>
  </si>
  <si>
    <t>RBC2000123</t>
  </si>
  <si>
    <t>Complete expired RB1702588, RP1702289, RM1701585 and RE1702940 to convert basement to a 654 sq. ft. secondary unit. New unit to be addressed 1013 Warfield. Abate #1701306.</t>
  </si>
  <si>
    <t>1218 78TH AVE, Oakland, CA 94621</t>
  </si>
  <si>
    <t>RBC1800116</t>
  </si>
  <si>
    <t>Build a new 336 sqft  secondary unit with 1 bedroom, bathroom and kitchen in rear yard of SFD</t>
  </si>
  <si>
    <t>280 ATHOL AVE, Oakland, CA 94606</t>
  </si>
  <si>
    <t>RBC1905924</t>
  </si>
  <si>
    <t>Basement conversion at 2-story SFD to 1 bed and 1 bath ADU including a 50 sf addition at rear for a total of 705 sf.</t>
  </si>
  <si>
    <t>RBC2001927</t>
  </si>
  <si>
    <t>At sfd convert attached garage into 385sf JADU, change to siding, new windows/doors, permit includes mechanical, electrical and plumbing.</t>
  </si>
  <si>
    <t>RBC2001160</t>
  </si>
  <si>
    <t>At rear yard of (e) sfd; construct new 1,000sf 3 bedroom ADU proposed address 9936 E Street 94603. Permit includes mechanical, electrical and plumbing.</t>
  </si>
  <si>
    <t>5910 DOVER ST, #A, Oakland, CA 94609</t>
  </si>
  <si>
    <t>RBC2001269</t>
  </si>
  <si>
    <t>At rear of (e) sfd construct new 400sf ADU; permit includes mechanical, electrical and plumbing. New address to be 5910A Dover St.</t>
  </si>
  <si>
    <t>RBC2001784</t>
  </si>
  <si>
    <t>At rear building w/(e) above garage residential unit; Convert lower level garage into 790sf, 2bedroom ADU.  Permit includes mechanical, electrical and plumbing._x000D_
Proposed address for new and (e) unit 2208A and 2208B</t>
  </si>
  <si>
    <t>RBC2001923</t>
  </si>
  <si>
    <t>At 2story sfd excavate portion of basement area to achieve 8' ceiling height for new 365sf 1bedroom ADU.</t>
  </si>
  <si>
    <t>B2001778</t>
  </si>
  <si>
    <t>At 2story 3plex; Convert 1st floor storage area and laundry room into new 265sf attached ADU._x000D_
Need new address for proposed unit.</t>
  </si>
  <si>
    <t>302 INDIAN RD, Oakland, CA 94610</t>
  </si>
  <si>
    <t>RBC2000813</t>
  </si>
  <si>
    <t>ADU - Construct detached 626 sqft ADU with living room, bedroom, bathroom, kitchen and sauna at a lot with (E) SFD addresses as 300 Indian Rd. 8/14/20 Rev#1 enlarge ADU to be 716 sqft and relocate kitchen and bathroom</t>
  </si>
  <si>
    <t>6610 DOVER ST, Oakland, CA 94609</t>
  </si>
  <si>
    <t>RBC1905694</t>
  </si>
  <si>
    <t>Add 363 sq. ft. consisting of bedroom and bathroom to existing SFD. Also convert lower level basement to 1345 sq. ft. 3 bedroom ADU.</t>
  </si>
  <si>
    <t>5330 MANILA AVE, Oakland, CA 94618</t>
  </si>
  <si>
    <t>RBC2000332</t>
  </si>
  <si>
    <t>979 sqft Two Story Addition including ADU.</t>
  </si>
  <si>
    <t>1223 41ST AVE, Oakland, CA 94601</t>
  </si>
  <si>
    <t>RBC1903997</t>
  </si>
  <si>
    <t>647 SF basement conversion of SFD into secondary unit. Mechanical, Plumbing &amp; Electrical included. New unit to be addressed as 1225 41st Ave.</t>
  </si>
  <si>
    <t>RBC2001491</t>
  </si>
  <si>
    <t>6/3/2020:  Convert lower level of sfd to created JADU.</t>
  </si>
  <si>
    <t>009 070500203</t>
  </si>
  <si>
    <t>3073 BROADWAY, Oakland, CA 94611</t>
  </si>
  <si>
    <t>B1503302</t>
  </si>
  <si>
    <t>New mixed use project that will consist of 423 residential units along with several retail spaces.  This project will be located at the intersection of Broadway and Hawthorne St per PLN14272</t>
  </si>
  <si>
    <t>012 102501001</t>
  </si>
  <si>
    <t>540 39TH ST, OAKLAND, CA 94609</t>
  </si>
  <si>
    <t>B1605268</t>
  </si>
  <si>
    <t>Construction of a mixed use development which will consist of 287 residential units along with 21,316 sf of retail space per PUDF08 &amp; PUDF08-R01. There will also be 204 parking spaces. This is site parcel A..</t>
  </si>
  <si>
    <t>008 062201400</t>
  </si>
  <si>
    <t>447 17TH ST, OAKLAND, CA 94612</t>
  </si>
  <si>
    <t>B1601981</t>
  </si>
  <si>
    <t>Project consists of ground floor retail, with 4 levels of above ground parking to accommodate 254 residential units, along with two amenity floors located on the 6th and 33rd floors. PLN15281.</t>
  </si>
  <si>
    <t>018 046502100</t>
  </si>
  <si>
    <t>255 9TH AVE, #Lot B, Oakland, CA 94607</t>
  </si>
  <si>
    <t>Brooklyn Basin - Orion</t>
  </si>
  <si>
    <t>B1700957</t>
  </si>
  <si>
    <t>Build new 7 story, 241 unit apartment building with parking and retail in the first floor. Per PLN17470</t>
  </si>
  <si>
    <t>008 062501401</t>
  </si>
  <si>
    <t>330 17TH ST, OAKLAND, CA 94612</t>
  </si>
  <si>
    <t>B1602198</t>
  </si>
  <si>
    <t>New 23 story mixed-use residential building. Ground floor retail and 4 stories of open air garage with 206 residential units. Per PLN15138</t>
  </si>
  <si>
    <t>008 066901800</t>
  </si>
  <si>
    <t>2302 VALDEZ ST, Oakland, CA 94612</t>
  </si>
  <si>
    <t>B1801843</t>
  </si>
  <si>
    <t>6 story, 160,120 SF 196 residential units, 31,272 SF retail space &amp; 110,720 SF parking garage. Per PLN14340</t>
  </si>
  <si>
    <t>003 007110700</t>
  </si>
  <si>
    <t>625 16TH ST, Oakland, CA 94612</t>
  </si>
  <si>
    <t>B1702704</t>
  </si>
  <si>
    <t>Construct a new apartment development which will have 5 levels of wood construction over 2 levels of concrete with residential on all 7 levels per PLN16137. The project will contain 140 units with 172 bedrooms with parking garage at grade.</t>
  </si>
  <si>
    <t>001 014300700</t>
  </si>
  <si>
    <t>378 EMBARCADERO WEST, OAKLAND, CA 94607</t>
  </si>
  <si>
    <t>B1603864</t>
  </si>
  <si>
    <t>Construction of a new 134 apartment and commercial activity development per PLN16073.</t>
  </si>
  <si>
    <t>041 416605400</t>
  </si>
  <si>
    <t>805 71ST AVE, OAKLAND, CA 94621</t>
  </si>
  <si>
    <t>Colisuem Connections</t>
  </si>
  <si>
    <t>B1604384</t>
  </si>
  <si>
    <t>LIHTC, AHSC, Other</t>
  </si>
  <si>
    <t>Build 110 units of factory-built modular apartments. Other funding sources: Local bond funds (City); Deed Restriction Type: Regulatory Agreement</t>
  </si>
  <si>
    <t>012 102501300</t>
  </si>
  <si>
    <t>539 39TH ST, OAKLAND, CA 94609</t>
  </si>
  <si>
    <t>B1605269</t>
  </si>
  <si>
    <t>Construction of a mixed use development which will consist of 96 residential units along with 1,225 sf of retail space.  There will also be 69 parking spaces.  This site is site C_x000D_
8/09/17 - Per email dated 08/09/2017 this should be for site A - drex</t>
  </si>
  <si>
    <t>033 217702102</t>
  </si>
  <si>
    <t>3611 E 12TH ST, Oakland, CA 94601</t>
  </si>
  <si>
    <t xml:space="preserve">Casa Arabella </t>
  </si>
  <si>
    <t>B1703127</t>
  </si>
  <si>
    <t>LIHTC, Other</t>
  </si>
  <si>
    <t>Construct new 121824 sqft 4 story wood frame structure with 94 units, per PUD08186. Other funding sources: Local bond funds (City), Local bond funds (County); Deed Restriction Type: Regulatory Agreement</t>
  </si>
  <si>
    <t>009 068800101</t>
  </si>
  <si>
    <t>411 29TH ST, Oakland, CA 94609</t>
  </si>
  <si>
    <t>B1701452</t>
  </si>
  <si>
    <t>New five-story 51,945 sf mixed use building with 1828 sf of ground floor commercial with 50,117 sf residential above containing 83 condominium units.  69 parking spaces provided (lift system), with private and group open space.</t>
  </si>
  <si>
    <t>007 059302100</t>
  </si>
  <si>
    <t>3250 HOLLIS ST, BLDG 1, OAKLAND, CA 94608</t>
  </si>
  <si>
    <t>B1600495</t>
  </si>
  <si>
    <t>4 story- 82 apartments with 142 bedrooms. Per PLN15265</t>
  </si>
  <si>
    <t>008 062600603</t>
  </si>
  <si>
    <t>1815 ALICE ST, Oakland, CA 94612</t>
  </si>
  <si>
    <t>B1603557</t>
  </si>
  <si>
    <t>Construction of a new 74 unit apartment complex 12/19/2017 REVISED: (Address was 250 17th Street) . PLN15059 &amp; PLN15059R1</t>
  </si>
  <si>
    <t>008 065904500</t>
  </si>
  <si>
    <t>2126 M L KING JR WY, Oakland, CA 94612</t>
  </si>
  <si>
    <t>Embark Apartments</t>
  </si>
  <si>
    <t>B1702585</t>
  </si>
  <si>
    <t>New apartments for veterans.  Total number of units will be 62 with 66 bedrooms per PLN15351.  This is a non-profit development being funded by the Veterans Housing and Homeless Prevention Program, Tax Credit Equity and Alameda County Housing Bond.</t>
  </si>
  <si>
    <t>3275 PERALTA ST, BLDG 2, OAKLAND, CA 94608</t>
  </si>
  <si>
    <t>B1600498</t>
  </si>
  <si>
    <t>4 story building- 42 apartments with 66 bedrooms. Per PLN15265</t>
  </si>
  <si>
    <t>037 254401701</t>
  </si>
  <si>
    <t>4690 TOMPKINS AVE, OAKLAND, CA</t>
  </si>
  <si>
    <t>B1603406</t>
  </si>
  <si>
    <t>Convert a 98 room nursing home facility into 40 condominium units per CMD13067 &amp; PM10191.</t>
  </si>
  <si>
    <t>020 010600704</t>
  </si>
  <si>
    <t>1233 23RD AVE, Oakland, CA 94606</t>
  </si>
  <si>
    <t>Camino 23</t>
  </si>
  <si>
    <t>B1704384</t>
  </si>
  <si>
    <t>HOME, AHSC, IIG, LIHTC, Other</t>
  </si>
  <si>
    <t>5 story residential use building consisting of 37 residential affordable units. Per PLN17061. Other funding sources: Local bond funds (City), Local bond funds (County); Deed Restriction Type: Regulatory Agreement</t>
  </si>
  <si>
    <t>008 067202100</t>
  </si>
  <si>
    <t>2500 WEBSTER ST, Oakland, CA 94612</t>
  </si>
  <si>
    <t>B1702896</t>
  </si>
  <si>
    <t>Build new building that is retail on the ground floor of 4,316 square feet and residential above that is 30 units. The building is 6 stories tall with a roof deck.PLN16304</t>
  </si>
  <si>
    <t>001 020302800</t>
  </si>
  <si>
    <t>718 CLAY ST, Oakland, CA 94607</t>
  </si>
  <si>
    <t>B1602513</t>
  </si>
  <si>
    <t>New construction of a five-story mixed use commercial building. Ground floor retail, 4 stories of residential above. 3 commercial units, 24 residential units. PLN15343; 10/24/17 - Delete Basement from construction</t>
  </si>
  <si>
    <t>008 066300600</t>
  </si>
  <si>
    <t>674 23RD ST, Oakland, CA 94612</t>
  </si>
  <si>
    <t>B1605275</t>
  </si>
  <si>
    <t>Convert warehouse into 24 live/work units and structural retrofit of (e) structure per DET16169.</t>
  </si>
  <si>
    <t>000O031001200</t>
  </si>
  <si>
    <t>1802 14th ST, BLDG 1, Oakland, CA</t>
  </si>
  <si>
    <t>B1501225</t>
  </si>
  <si>
    <t>New residential 11 unit condominium building #1 at 1802-1822 14th Street   11 -3 story condominium units 14,881 sf of condition living space and 4610 sf garage.</t>
  </si>
  <si>
    <t>040A340901200</t>
  </si>
  <si>
    <t>7540 MACARTHUR BLVD, Oakland, CA 94605</t>
  </si>
  <si>
    <t>B1705816</t>
  </si>
  <si>
    <t>Convert existing 2-story commercial building to (11) unit senior housing w/ ground floor retail space     PLN17266_x000D_
Rev #1 (07/11/19) - add additional 2 dwelling unit for a total of (13)</t>
  </si>
  <si>
    <t>006 002900700</t>
  </si>
  <si>
    <t>1321 PULLMAN WY, #BLD4, OAKLAND, CA 94607</t>
  </si>
  <si>
    <t>B1600574</t>
  </si>
  <si>
    <t>Construction of 11 new residential units which will be a part of a new 5 building mixed use project.</t>
  </si>
  <si>
    <t>1419 Pullman WAY, BLDG 5, Oakland, CA</t>
  </si>
  <si>
    <t>B1501234</t>
  </si>
  <si>
    <t>New residential 9 unit condominium building #5 at 1419 -1435 Pullman Way  Structure will consist of a garage which will be 2,124sf and 15,327sf of residential living space.</t>
  </si>
  <si>
    <t>028 095101201</t>
  </si>
  <si>
    <t>3101 35TH AVE, OAKLAND, CA</t>
  </si>
  <si>
    <t>B1304783</t>
  </si>
  <si>
    <t>New 3-story mixed use 8 unit condo complex w/7 residential townhouse units &amp; 1 commercial unit per PLN18299.  Addressing as follows: 3101, 3103 35th Ave &amp; 3468, 3472, 3478, 3482, 3488, 3498 School Street. (3498 is commercial unit.)PLN18299</t>
  </si>
  <si>
    <t>1307 PULLMAN WY, #BLD5, OAKLAND, CA 94607</t>
  </si>
  <si>
    <t>B1600579</t>
  </si>
  <si>
    <t>Construction of 7 new residential units which will be a part of a new 5 building mixed use project</t>
  </si>
  <si>
    <t>6713 SKYVIEW DR, #Bldg. 9, OAKLAND, CA 94605</t>
  </si>
  <si>
    <t>B1604951</t>
  </si>
  <si>
    <t>New 6-plex R-2 condo with total living area of 18,752 sq.ft. with attached garage 2230 sq.ft. 24 bedrooms, 22 bathrooms.  Unit addressed 6713, 6715, 6717, 6719, 6721, 6723 Skyview Drive. Under Development Permit TTM7351</t>
  </si>
  <si>
    <t>6761 SKYVIEW DR, BLDG 5, OAKLAND, CA 94605</t>
  </si>
  <si>
    <t>B1605967</t>
  </si>
  <si>
    <t>New 6-plex R-2 condo with total living area of 18,752 s.f. with 24 bedrooms, 22 bathrooms. Total garage is 2,230 s.f.  Units will be addressed 6761, 6763, 6765, 6767, 6769 and 6771 Skyview Dr.</t>
  </si>
  <si>
    <t>B1605334</t>
  </si>
  <si>
    <t>New 6-plex R-2 condo with total living area of 18,752 s.f. with 24 bedrooms, 22 bathrooms. Total garage is 2,230 s.f.  Units will be addressed 6737, 6739, 6741, 6743, 6745 &amp; 6747 Skyview Dr.</t>
  </si>
  <si>
    <t>005 040702102</t>
  </si>
  <si>
    <t>1054 18TH ST, Oakland, CA 94609</t>
  </si>
  <si>
    <t>B1803777</t>
  </si>
  <si>
    <t>New 11,728 square-foot 6 unit, 24 bedrooms, 12 bathrooms 3 story residential townhome development on an existing 8, 080 square-foot vacant corner lot. (APN: 005-0407-021-02) at Linden Street &amp; 18th Street. To be addressed as 1054 18th St. PLN18035</t>
  </si>
  <si>
    <t>018 051117000</t>
  </si>
  <si>
    <t>1752 IRONWOOD ALY, OAKLAND, CA 94607</t>
  </si>
  <si>
    <t>B1501890</t>
  </si>
  <si>
    <t>New residential 3 story 4 unit condominium building # 19 1752-1758 Ironwood Alley. This building also has 4 commercial units which are 1761 - 1767 16th Street. This building unit will consist of 1,524sf garage, 8,510sf conditioned and 3,516sf commercial.</t>
  </si>
  <si>
    <t>014 121603006</t>
  </si>
  <si>
    <t>626 51ST ST, Oakland, CA 94609</t>
  </si>
  <si>
    <t>B1504604</t>
  </si>
  <si>
    <t>To construct a new 3 story 3-unit(2 bedroom each) residential building, totaling 4,627 sq. ft., on a vacant substandard lot. 10/17/17: Add third bedroom within existing conditioned space in unit #3. PLN15068</t>
  </si>
  <si>
    <t>029A132600800</t>
  </si>
  <si>
    <t>4214 Oakmore RD, OAKLAND, CA 94602</t>
  </si>
  <si>
    <t>B1603234</t>
  </si>
  <si>
    <t>Construct new 5557 S.F 3 story, 3 - unit apartment building (4862 S.F conditioned space) w/ attached garages, 2 beds and 2.5 baths for each unit. To be addressed 4214, 4216 and 4218 Oakmore Rd. PLN14229</t>
  </si>
  <si>
    <t>010 080703800</t>
  </si>
  <si>
    <t>3420 RICHMOND BLVD, #tri, Oakland, CA 94611</t>
  </si>
  <si>
    <t>B1702857</t>
  </si>
  <si>
    <t>Construct new 3-story, 4,174 sq. ft. Triplex. PLN16228</t>
  </si>
  <si>
    <t>004 009301000</t>
  </si>
  <si>
    <t>1510 8TH ST, OAKLAND, CA 94607</t>
  </si>
  <si>
    <t>B1700980</t>
  </si>
  <si>
    <t>Build new 3-unit residential building 5967 s.f. w/14 bedrooms and attached garages 434 sq.ft.  Units will be addressed 1510, 1512 &amp; 1514 8th St.  PLN16-114.</t>
  </si>
  <si>
    <t>004 008100700</t>
  </si>
  <si>
    <t>819 CENTER ST, Oakland, CA 94607</t>
  </si>
  <si>
    <t>RB1700257</t>
  </si>
  <si>
    <t>Legalize Conversion of front sfd to duplex per DET180016. Work includes kitchen renovation &amp; convert crawl space to common use area for tenants (storage, laundry).     DRX170053  // 03/16/2018 - New address assigned to be 817 Center St</t>
  </si>
  <si>
    <t>014 120901600</t>
  </si>
  <si>
    <t>770 55TH ST, Oakland, CA 94609</t>
  </si>
  <si>
    <t>RBC1803997</t>
  </si>
  <si>
    <t>Convert existing non-residential building to 1443 sf. duplex consisting of (2) two bedrooms, 2 bath in each unit.   PLN17364</t>
  </si>
  <si>
    <t>026 078401300</t>
  </si>
  <si>
    <t>2461 26TH AVE, Oakland, CA 94601</t>
  </si>
  <si>
    <t>RB1604060</t>
  </si>
  <si>
    <t>Construct new 2180 S.F 2 story duplex at rear of property, each unit with 3 bedrooms and 2 bathrooms. To be addressed: 2461, 2463 26th Ave (separate permit for new SFD at front) PLN15412_x000D_
04/03/20 REV # 1 1st floor change 1/2 bath to full bath.</t>
  </si>
  <si>
    <t>004 006500900</t>
  </si>
  <si>
    <t>923 MANDELA PKWY, Oakland, CA 94607</t>
  </si>
  <si>
    <t>RB1700802</t>
  </si>
  <si>
    <t>Construct a new 2-story, 3,688 sq. ft. Duplex to be addressed as 923 &amp; 927 Mandela Pkwy consisting of 8 bedrooms, 6 bathrooms &amp; 2 utility rooms on a vacant parcel.   PLN16293</t>
  </si>
  <si>
    <t>009 072403600</t>
  </si>
  <si>
    <t>833 34TH ST, Oakland, CA 94608</t>
  </si>
  <si>
    <t>RBC1900565</t>
  </si>
  <si>
    <t>Construct 2story sfd  with attached secondary unit on 3,186sf vacant lot. Main unit 4bedrooms addressed 833 34th Street; secondary unit 2 bedrooms to be addressed 835 34th Street.</t>
  </si>
  <si>
    <t>029A130403700</t>
  </si>
  <si>
    <t>2201 COLOMA ST, Oakland, CA 94602</t>
  </si>
  <si>
    <t>RB1801251</t>
  </si>
  <si>
    <t>Complete work started under RB1503938 - To complete RB1401868 : Raise existing SFD, to create 1 bedroom unit &amp; a studio unit on the ground floor (3 units total)  per PLN14078 - 40% of work remaining</t>
  </si>
  <si>
    <t>013 118602400</t>
  </si>
  <si>
    <t>5302 SAN PABLO AVE, #Bldg. 2, Oakland, CA 94608</t>
  </si>
  <si>
    <t>B1604035</t>
  </si>
  <si>
    <t>Build new townhouse duplex units 2470 sf  (2 bedrooms, 2.5 baths each) with first floor commercial space 831 sf per CDV13267</t>
  </si>
  <si>
    <t>013 118602300</t>
  </si>
  <si>
    <t>5300 SAN PABLO AVE, #Bldg. 1, Oakland, CA 94608</t>
  </si>
  <si>
    <t>B1501931</t>
  </si>
  <si>
    <t>013 118602500</t>
  </si>
  <si>
    <t>5304 SAN PABLO AVE, #Bldg 3, OAKLAND, CA 94608</t>
  </si>
  <si>
    <t>B1604033</t>
  </si>
  <si>
    <t>013 118602600</t>
  </si>
  <si>
    <t>5306 SAN PABLO AVE, #Bldg 4, OAKLAND, CA 94608</t>
  </si>
  <si>
    <t>B1604034</t>
  </si>
  <si>
    <t>Build new townhouse duplex (16 units) 2470 sf  (2 bedrooms, 2.5 baths each) with first floor commercial space 831 sf per CDV13267</t>
  </si>
  <si>
    <t>RBC1800659</t>
  </si>
  <si>
    <t xml:space="preserve">02/03/2020:  Scope expanded to convert garage to habitable space; 400sf one bedroom secondary unit to be addressed 6169 Valley View Rd. </t>
  </si>
  <si>
    <t>026 082801101</t>
  </si>
  <si>
    <t>3033 FRUITVALE AVE, OAKLAND, CA 94602</t>
  </si>
  <si>
    <t>RBC1901029</t>
  </si>
  <si>
    <t>To remove entire 2nd floor of and expand and legalize remaining lower level of unpermitted  conversion of detached accessory structure to create permitted 518 sq. ft secondary unit.</t>
  </si>
  <si>
    <t>029 099702800</t>
  </si>
  <si>
    <t>2419 DELMER ST, OAKLAND, CA 94602</t>
  </si>
  <si>
    <t>RB1801194</t>
  </si>
  <si>
    <t>To legalize unapproved detached accessory building to habitable  390 sq. ft. secondary unit  and add 144sq.ft. (addressed 2419 Delmer Street)  to abate CE1704850   Total 534sq.ft.</t>
  </si>
  <si>
    <t>010 079100400</t>
  </si>
  <si>
    <t>433 VERNON, OAKLAND, CA 94610</t>
  </si>
  <si>
    <t>RBC1800054</t>
  </si>
  <si>
    <t>To legalize unapproved conversion of garage into 465 sq. ft  studio secondary unit.</t>
  </si>
  <si>
    <t>003 007703504</t>
  </si>
  <si>
    <t>765 15TH ST, Oakland, CA 94612</t>
  </si>
  <si>
    <t>RB1403341</t>
  </si>
  <si>
    <t>Convert 2 units to 3 per DR93164.</t>
  </si>
  <si>
    <t>016 145300502</t>
  </si>
  <si>
    <t>1078 65TH ST, #A, OAKLAND, CA 94608</t>
  </si>
  <si>
    <t>RBC1800378</t>
  </si>
  <si>
    <t>To expand and convert existing garage  into a 294 sq. ft. secondary unit at rear of existing SFD.</t>
  </si>
  <si>
    <t>010 082704600</t>
  </si>
  <si>
    <t>526 MIRA VISTA AVE, Oakland, CA 94610</t>
  </si>
  <si>
    <t>RBC1903430</t>
  </si>
  <si>
    <t>To excavate 5'  to convert crawl space/storage at lower level and add  152 sq ft. to create a 795 sq. ft secondary unit below existing SFD.</t>
  </si>
  <si>
    <t>010 078900502</t>
  </si>
  <si>
    <t>399 JAYNE AVE, Oakland, CA 94610</t>
  </si>
  <si>
    <t>RB1603482</t>
  </si>
  <si>
    <t>To convert the lower level basement/garage into a 900 square foot secondary-unit.</t>
  </si>
  <si>
    <t>024 054602800</t>
  </si>
  <si>
    <t>4348 EDGEWOOD AVE, OAKLAND, CA 94602</t>
  </si>
  <si>
    <t>RBC1804693</t>
  </si>
  <si>
    <t>To convert existing detached garage  into 300 sq. ft. secondary unit at rear of existing SFD.</t>
  </si>
  <si>
    <t>048A707401500</t>
  </si>
  <si>
    <t>6232 Manoa ST, OAKLAND, CA</t>
  </si>
  <si>
    <t>RBC1800766</t>
  </si>
  <si>
    <t>To convert detached garage into 370 sq. ft. secondary unit  at right rear of existing SFD per DRX181845.</t>
  </si>
  <si>
    <t>012 093504300</t>
  </si>
  <si>
    <t>32 MONTELL ST, OAKLAND, CA 94611</t>
  </si>
  <si>
    <t>RBC1900267</t>
  </si>
  <si>
    <t>To convert 2nd story of garage at rear of existing SFD to 560 sq. ft. secondary unit.</t>
  </si>
  <si>
    <t>048C719203407</t>
  </si>
  <si>
    <t>2177 TRAFALGAR PL, Oakland, CA 94611</t>
  </si>
  <si>
    <t>RBC1800024</t>
  </si>
  <si>
    <t>To construct/convert lower level of existing SFD to create 630 sq. ft secondary unit.</t>
  </si>
  <si>
    <t>006 003502400</t>
  </si>
  <si>
    <t>868 MCELROY ST, Oakland, CA 94607</t>
  </si>
  <si>
    <t>RB1705061</t>
  </si>
  <si>
    <t>To construct two-story 1,740 sq.ft. SFD with 3bed/ 3 bath, 70 sq.ft. rear balcony and 221 sq.ft. attached garage on vacant lot. PLN17197</t>
  </si>
  <si>
    <t>032 206801000</t>
  </si>
  <si>
    <t>3614 BROOKDALE AVE, Oakland, CA 94619</t>
  </si>
  <si>
    <t>RB1704707</t>
  </si>
  <si>
    <t>To construct new 2-story 1,476 square feet condominium (Unit #2) with 3 bed / 2.5 bath with 653 sq.ft. attached garage at lower level. Plans shared with 3 new detached condo in adjacent parcel.    PLN17076.</t>
  </si>
  <si>
    <t>3618 BROOKDALE AVE, Oakland, CA 94619</t>
  </si>
  <si>
    <t>RB1704708</t>
  </si>
  <si>
    <t>To construct new 2-story 1,471 square feet condominium (Unit #3) with 3 bed / 2.5 bath with 580 sq.ft. attached garage at lower level. Plans shared with 3 new detached condo in adjacent parcel.    PLN17076</t>
  </si>
  <si>
    <t>3612 BROOKDALE AVE, Oakland, CA 94619</t>
  </si>
  <si>
    <t>RB1704703</t>
  </si>
  <si>
    <t>To construct new 2-story 1,301 square feet condominium (Unit #1B) with 3 bed / 2.5 bath with 550sq.ft. attached garage at lower level.  3 new detached condo to be constructed in adjacent parcel.    PLN17076</t>
  </si>
  <si>
    <t>3616 BROOKDALE AVE, Oakland, CA 94619</t>
  </si>
  <si>
    <t>RB1704704</t>
  </si>
  <si>
    <t>To construct new 2-story 1,301 square feet condominium (Unit #1A) with 3 bed / 2.5 bath with 550sq.ft. attached garage at lower level.  3 new detached condo to be constructed in adjacent parcel.    PLN17076</t>
  </si>
  <si>
    <t>006 002503100</t>
  </si>
  <si>
    <t>1036 WOOD ST, Oakland, CA 94607</t>
  </si>
  <si>
    <t>RB1800560</t>
  </si>
  <si>
    <t>To construct new 2,032 sq.ft. two-story SFD with 3bed/ 3bath and 229sq.ft. attached garage on a vacant corner lot.  PLN17215</t>
  </si>
  <si>
    <t>040 339402600</t>
  </si>
  <si>
    <t>7620 GARFIELD AVE, Oakland, CA 94605</t>
  </si>
  <si>
    <t>RBC1900202</t>
  </si>
  <si>
    <t>To construct a new 1,555sf one-story, 3 bedroom 2 bathroom with 443sf attached garage on vacant lot; mep's included in permit.PLN18335</t>
  </si>
  <si>
    <t>012 101701000</t>
  </si>
  <si>
    <t>4111 WEST, OAKLAND, CA 94608</t>
  </si>
  <si>
    <t>RBC1902450</t>
  </si>
  <si>
    <t>To construct a 445 sq. ft. detached secondary unit at rear of existing SFD. To include windows and MEP's (water heater/tankless, lights, circuits, receptacles, wall funrace, etc.) . (to be addressed 4111 West Street)DRX191060</t>
  </si>
  <si>
    <t>048G744503700</t>
  </si>
  <si>
    <t>10 JEWEL CT, OAKLAND, CA 94611</t>
  </si>
  <si>
    <t>RB1701132</t>
  </si>
  <si>
    <t>To construct a 3,271 s.f.  Single Family Dwelling 3 bedrooms, 4 baths, with 836 s.f. attached garage  on a  down slope vacant lot.</t>
  </si>
  <si>
    <t>023 046801600</t>
  </si>
  <si>
    <t>726 CLEVELAND ST, OAKLAND, CA 94606</t>
  </si>
  <si>
    <t>RB1802487</t>
  </si>
  <si>
    <t>To construct a  612sf  secondary unit at the rear of existing SFD.DRX180946</t>
  </si>
  <si>
    <t>048A704404700</t>
  </si>
  <si>
    <t>5579 TAFT AVE, OAKLAND, CA 94618</t>
  </si>
  <si>
    <t>RBC1900584</t>
  </si>
  <si>
    <t>To construct 520 sq. ft. detached  secondary unit at rear of existing SFD.</t>
  </si>
  <si>
    <t>032 209601700</t>
  </si>
  <si>
    <t>2183 40TH AVE, OAKLAND, CA 94601</t>
  </si>
  <si>
    <t>RB1803142</t>
  </si>
  <si>
    <t>To construct 465 sq/ft one story secondary unit,  at the rear of existing SFD.(to be addressed 2183  40th Ave.) DRX180962</t>
  </si>
  <si>
    <t>036 242602200</t>
  </si>
  <si>
    <t>2433 RENWICK ST, Oakland, CA 94601</t>
  </si>
  <si>
    <t>RB1701878</t>
  </si>
  <si>
    <t>To construct (1) new unit(1483 sqft, kitchen, bathroom and 4 bedroom.) in the lower level (foundation and slab under RB1604690) of the front SFD. Front building to be addressed as 2433 Renwick St. Units A &amp; B.  No work in triplex at rear. PLN17066</t>
  </si>
  <si>
    <t>046 549300800</t>
  </si>
  <si>
    <t>9839 ELMAR, OAKLAND, CA 94603</t>
  </si>
  <si>
    <t>RBC1902810</t>
  </si>
  <si>
    <t>To construct  790 sq. ft. detached secondary unit at rear of existing SFD. To include windows. To include MEP's: FAU, water heater, sub-panel, etc.</t>
  </si>
  <si>
    <t>003 004301700</t>
  </si>
  <si>
    <t>1912 CASTRO ST, #1910, Oakland, CA 94612</t>
  </si>
  <si>
    <t>RBC2002118</t>
  </si>
  <si>
    <t>convert area to new 811 sq. ft., 2 bedroom &amp; 1 bath Secondary Unit.</t>
  </si>
  <si>
    <t>016 140000500</t>
  </si>
  <si>
    <t>419 NORTH ST, Oakland, CA 94609</t>
  </si>
  <si>
    <t>RB1701314</t>
  </si>
  <si>
    <t>To complete RB1401139: BUILDING RAISED 3 FT TO ADD 1,178 SF &amp; ADD 318 SF SECONDARY UNIT; INTERIOR REMODEL AND NEW REAR DECK; TREE PROTECTION REQUIRED. DV13340.</t>
  </si>
  <si>
    <t>029 109000606</t>
  </si>
  <si>
    <t>3718 REDWOOD RD, OAKLAND, CA 94619</t>
  </si>
  <si>
    <t>RB1803219</t>
  </si>
  <si>
    <t>To add 42 sq/ft to the detached rear workshop and convert to a 475 sq. ft.  secondary unit. (secondary unit to be addressed 3718)</t>
  </si>
  <si>
    <t>011 084300600</t>
  </si>
  <si>
    <t>009 071902400</t>
  </si>
  <si>
    <t>3230 MARKET ST, Oakland, CA 94608</t>
  </si>
  <si>
    <t>RBC1804261</t>
  </si>
  <si>
    <t>TO ABATE 1801055 / Legalizing unpermitted secondary unit at 3230 Market St, converting former garage in to 867sf 2bedroom secondary unit.  (Includes 200 amp main service panel upgrade)_x000D_
Proposed address: 3228 Market St. DRX182035</t>
  </si>
  <si>
    <t>014 121301000</t>
  </si>
  <si>
    <t>628 54TH ST, OAKLAND, CA 94609</t>
  </si>
  <si>
    <t>RBC1902518</t>
  </si>
  <si>
    <t>The existing garage will be demolished and a new Category 2 ADU with 2 bedrooms will be constructed of 795 square feet, which will have a combination of stucco and wood siding (siding along front elevation), height meets regulations as stated in DS190222.</t>
  </si>
  <si>
    <t>015 135302100</t>
  </si>
  <si>
    <t>5930 GENOA ST, Oakland, CA 94608</t>
  </si>
  <si>
    <t>RB1702342</t>
  </si>
  <si>
    <t>Secondary unit &amp; rear deck at 5930 Genoa Street per DET170048.  New address will be 5932 Genoa Street.</t>
  </si>
  <si>
    <t>036 246204100</t>
  </si>
  <si>
    <t>2756 MAXWELL AVE, Oakland, CA 94619</t>
  </si>
  <si>
    <t>RB1703180</t>
  </si>
  <si>
    <t>Convert basement to 700sf Secondary Unit in (e) 1,290 sf sfd.</t>
  </si>
  <si>
    <t>029A132203000</t>
  </si>
  <si>
    <t>4001 WATERHOUSE RD, Oakland, CA 94602</t>
  </si>
  <si>
    <t>RBC1903023</t>
  </si>
  <si>
    <t>At lower level add partition walls to create one bedroom ADU.</t>
  </si>
  <si>
    <t>029 098402100</t>
  </si>
  <si>
    <t>2968 MORGAN AVE, Oakland, CA 94602</t>
  </si>
  <si>
    <t>RBC1800339</t>
  </si>
  <si>
    <t>Convert 342sf (E) SFD into new ADU.
3/21/19 Revision:  OMIT ADU FROM SCOPE OF WORK.</t>
  </si>
  <si>
    <t>015 136203500</t>
  </si>
  <si>
    <t>665 62ND ST, Oakland, CA 94609</t>
  </si>
  <si>
    <t>RB1801836</t>
  </si>
  <si>
    <t>Construct 637 sf. secondary unit at basement level.</t>
  </si>
  <si>
    <t>010 083302900</t>
  </si>
  <si>
    <t>701 JEAN ST, Oakland, CA 94610</t>
  </si>
  <si>
    <t>RB1702388</t>
  </si>
  <si>
    <t>Raise split level SFD by 12" and excavate to add 795 s,f, secondary unit with 2 bed/ 1bath in basement.</t>
  </si>
  <si>
    <t>013 108702100</t>
  </si>
  <si>
    <t>971 45TH ST, Oakland, CA 94608</t>
  </si>
  <si>
    <t>RB1503632</t>
  </si>
  <si>
    <t>Raise SFD 3' in height to convert lower floor into 1111 SF 2 bedroom 1 bath second unit.  Includes replacing front &amp;rear stair cases, new rear deck, enlarge bath at 2nd floor including creating laundry closet.  New unit address 969 45th St .PLN15131</t>
  </si>
  <si>
    <t>015 130300700</t>
  </si>
  <si>
    <t>1018 57TH ST, OAKLAND, CA 94608</t>
  </si>
  <si>
    <t>RB1606264</t>
  </si>
  <si>
    <t>Raise house to add 750 sq. ft. for new lower level secondary unit with 240 sq. ft. of storage (total of 990 sq. ft).</t>
  </si>
  <si>
    <t>040A343205700</t>
  </si>
  <si>
    <t>7872 MICHIGAN AVE, Oakland, CA 94605</t>
  </si>
  <si>
    <t>RB1801405</t>
  </si>
  <si>
    <t>Raise house to a max roof height of 25'5", to construct a 637 sq. ft. secondary unit.</t>
  </si>
  <si>
    <t>040 340702600</t>
  </si>
  <si>
    <t>2712 RITCHIE ST, Oakland, CA 94605</t>
  </si>
  <si>
    <t>RB1701352</t>
  </si>
  <si>
    <t>Raise existing 1500 s.f. single-family dwelling 18" max in height, convert basement to 750 SF 2 bedroom &amp; 1 bath Secondary Unit.  Unit to be addressed as 2710 Ritchie St DS160581</t>
  </si>
  <si>
    <t>048G742411200</t>
  </si>
  <si>
    <t>7039 BROADWAY TR, Oakland, CA 94611</t>
  </si>
  <si>
    <t>RB1701453</t>
  </si>
  <si>
    <t>New single-family dwelling 3559 sq ft, 4 bedrooms, 3.5 baths with attached garage on a vacant upslope lot. PLN16163</t>
  </si>
  <si>
    <t>005 041300800</t>
  </si>
  <si>
    <t>2125 FILBERT ST, OAKLAND, CA 94607</t>
  </si>
  <si>
    <t>RB1601868</t>
  </si>
  <si>
    <t>New SFD at front of parcel, 4 bedrooms, 2.5 baths w/ attached garage; 1747 sq.ft. Per PLN16014</t>
  </si>
  <si>
    <t>037A316701800</t>
  </si>
  <si>
    <t>13631 CAMPUS DR, #LOT #101, Oakland, CA 94608</t>
  </si>
  <si>
    <t>RB1402510</t>
  </si>
  <si>
    <t>New SFD 5 bedrooms, 5.5 baths 5066 sf w/841 sf attached garage and 217 sf deck. PLN14142.</t>
  </si>
  <si>
    <t>045 525400900</t>
  </si>
  <si>
    <t>10545 PIPPIN ST, Oakland, CA 94603</t>
  </si>
  <si>
    <t>RB1705130</t>
  </si>
  <si>
    <t>New one story 1170sf 3bedroom/2bathroom sfd on vacant lot.</t>
  </si>
  <si>
    <t>048A710204302</t>
  </si>
  <si>
    <t>6339 CONTRA COSTA RD, Oakland, CA 94618</t>
  </si>
  <si>
    <t>RB1503053</t>
  </si>
  <si>
    <t>New multi-level 3,399 sf single family residence on a vacant downslope lot with 4 bedrooms, 4 baths and attached 2-car garage per PLN15032.</t>
  </si>
  <si>
    <t>030 192002700</t>
  </si>
  <si>
    <t>4000 KANSAS ST, OAKLAND, CA 94619</t>
  </si>
  <si>
    <t>RBC1804880</t>
  </si>
  <si>
    <t>New modular (factory built 2016 CA codes compliant) 328sf one bedroom ADU at rear of sfd. on a new foundation, landing and stairs to front entry. Permit includes mep's. to be addressed as 4000 Kansas St. Per DS180476.</t>
  </si>
  <si>
    <t>037A276400900</t>
  </si>
  <si>
    <t>3961 EDGEMOOR PL, OAKLAND, CA</t>
  </si>
  <si>
    <t>RBC1800844</t>
  </si>
  <si>
    <t>New detached secondary unit in rear yard; 656 sf., one bedroom, 2 bathrooms._x000D_
Proposed address: 3961 Edgemoor Pl. DRX181912</t>
  </si>
  <si>
    <t>004 009502200</t>
  </si>
  <si>
    <t>730 HENRY ST, Oakland, CA 94607</t>
  </si>
  <si>
    <t>RB1803239</t>
  </si>
  <si>
    <t>New construction of a 2,596 sf, 2 story single family dwelling consisting of 4 bedroom and 3 bathroom with an attached 2 car garage on an existing vacant lot.  PLN18196</t>
  </si>
  <si>
    <t>013 112906000</t>
  </si>
  <si>
    <t>4453 HOWE ST, OAKLAND, CA</t>
  </si>
  <si>
    <t>RB1402503</t>
  </si>
  <si>
    <t>New construction for 2493 sqft single family dwelling with attached 311 sqft garage; 4 bedrooms and 3.5 baths per PLN14208.</t>
  </si>
  <si>
    <t>015 134903900</t>
  </si>
  <si>
    <t>5852 OCCIDENTAL ST, Oakland, CA 94608</t>
  </si>
  <si>
    <t>RB1703458</t>
  </si>
  <si>
    <t>New 822 sq/ft secondary unit on lower floor per DRX171418. Unit to be addressed as 5850 Occidental St</t>
  </si>
  <si>
    <t>015 137801900</t>
  </si>
  <si>
    <t>592 63RD ST, #B, Oakland, CA 94609</t>
  </si>
  <si>
    <t>RB1702058</t>
  </si>
  <si>
    <t>New 642 sq. ft. detached secondary unit with 1 bedroom &amp; 1 bathroom to be addressed as 592 B 63rd St.   DRX1702057</t>
  </si>
  <si>
    <t>013 111402700</t>
  </si>
  <si>
    <t>4232 MONTGOMERY ST, #A, LOWER, OAKLAND, CA 94611</t>
  </si>
  <si>
    <t>RB1605704</t>
  </si>
  <si>
    <t>New 577 sq. ft. secondary unit (within (e) basement of (e) home per DS160484. Remodel 2nd floor bathroom (non-structural).  New unit to be addressed 4232-A Montgomery.</t>
  </si>
  <si>
    <t>032 210302700</t>
  </si>
  <si>
    <t>3640 NEVIL ST, OAKLAND, CA 94601</t>
  </si>
  <si>
    <t>RBC1905121</t>
  </si>
  <si>
    <t>New 500 sq. ft., 1 bedrm detached Accessory Dwelling Unit with covered porch to be addressed as 3640 Nevil St. Building to be located at rear of (e) SFD addressed as 3642 Nevil St. MEP's included.</t>
  </si>
  <si>
    <t>048 561902200</t>
  </si>
  <si>
    <t>New 482 Sq. Ft. Secondary Unit(1 bedroom) from conversion of 318sqsft of legal addition and use 164sqft of the existing 1,030sqft SFD Category 1, located entirely within the existing building envelope - 2615 Oliver Avenue..</t>
  </si>
  <si>
    <t>030 187401100</t>
  </si>
  <si>
    <t>3623 MONTEREY BLVD, Oakland, CA 94619</t>
  </si>
  <si>
    <t>RB1702183</t>
  </si>
  <si>
    <t>New 450 Sq. FT. secondary unit at rear of 3621 Moterey.  DRX170846</t>
  </si>
  <si>
    <t>048H760201200</t>
  </si>
  <si>
    <t>1538 GRAND VIEW DR, Oakland, CA 94603</t>
  </si>
  <si>
    <t>RB1603034</t>
  </si>
  <si>
    <t>New 4,079 sq.ft. SFD with 4 bedrooms 3.5 baths w/attached garage on a down-sloped lot per PLN14169</t>
  </si>
  <si>
    <t>048a710201500</t>
  </si>
  <si>
    <t>6029 Contra Costa, OAKLAND, CA</t>
  </si>
  <si>
    <t>RB1601706</t>
  </si>
  <si>
    <t>New 3911 sq. ft. new SFD  and attached garage per PLN15235.</t>
  </si>
  <si>
    <t>048G744900200</t>
  </si>
  <si>
    <t>1 DIABLO DR, OAKLAND, CA 94611</t>
  </si>
  <si>
    <t>RB1600122</t>
  </si>
  <si>
    <t>New 3910 sq.ft. SFD, 4 bedrooms, 4.5 baths w/attached garage 513 sq.ft. on a downslope lot. PLN15255</t>
  </si>
  <si>
    <t>029A132006600</t>
  </si>
  <si>
    <t>3898 LYMAN RD, OAKLAND, CA</t>
  </si>
  <si>
    <t>RB1300697</t>
  </si>
  <si>
    <t>New 3400 sq.ft. SFD. 5 Bedrooms, 4 1/2 bathrooms per DR11207. Rev. 1 - 3/12/14, Remove 3 windows, change a sliding door to window, change the locations of 2 bedroom doors, shorten 3 windows.</t>
  </si>
  <si>
    <t>048H762004100</t>
  </si>
  <si>
    <t>6858 CHARING CROSS RD, Oakland, CA 94705</t>
  </si>
  <si>
    <t>RB1600271</t>
  </si>
  <si>
    <t>New 3 story 4791 sq ft SFD with 400 sq ft attached garage 4 bedrooms and 4 baths  per PLN14067 .</t>
  </si>
  <si>
    <t>048A721002904</t>
  </si>
  <si>
    <t>5980 CONTRA COSTA RD, Oakland, CA 94618</t>
  </si>
  <si>
    <t>RB1504257</t>
  </si>
  <si>
    <t>New 2526 sq. ft., 4 bedroom, 3 bath SFD with attached garage. PLN15209.</t>
  </si>
  <si>
    <t>037A315602803</t>
  </si>
  <si>
    <t>13441 CAMPUS DR, Oakland, CA 94605</t>
  </si>
  <si>
    <t>RB1701550</t>
  </si>
  <si>
    <t>New 1-story, 4012 sq. ft. SFD consisting of 3 bedrooms &amp; 3 bathrooms to be addressed as 13441 Campus Dr. Includes 580 sq. ft. attached garage &amp; rear patio.  PLN16292</t>
  </si>
  <si>
    <t>048G743101901</t>
  </si>
  <si>
    <t>6922 PINEHAVEN RD, Oakland, CA 94611</t>
  </si>
  <si>
    <t>RBC1902595</t>
  </si>
  <si>
    <t>New 1084sqft secondary unit in the basement area with 1 bedroom and laundry room per DRX182408. No new utility installation and no changes to building exterior. New address to be 6920 Pinehaven Rd. MEPs INCLUDED._x000D_
_x000D_
.</t>
  </si>
  <si>
    <t>025 072100501</t>
  </si>
  <si>
    <t>2931 E 16TH ST, Oakland, CA 94601</t>
  </si>
  <si>
    <t>RB1604007</t>
  </si>
  <si>
    <t>New 1,106 sq. ft., 1-story SFD with 3 bedrooms &amp; 1.5 baths at front of lot to be address as 2931 E 16th St. 1 of 2 new SFD's on lot with existing SFD at rear for a total of 3. PLN15323</t>
  </si>
  <si>
    <t>040 332501301</t>
  </si>
  <si>
    <t>7409 LOCKWOOD ST, Oakland, CA 94621</t>
  </si>
  <si>
    <t>RB1802887</t>
  </si>
  <si>
    <t>Legalize new 400sf one bedroom secondary unit at rear of 7407 Lockwood  St. Proposed new address 7409 Lockwood St.DRX180995</t>
  </si>
  <si>
    <t>003 003501000</t>
  </si>
  <si>
    <t>786 21ST ST, Oakland, CA 94612</t>
  </si>
  <si>
    <t>B1702525</t>
  </si>
  <si>
    <t>Legalize live/work conversion (previous C.O. B-2 occupancy).</t>
  </si>
  <si>
    <t>011 084803400</t>
  </si>
  <si>
    <t>581 ROSAL AVE, Oakland, CA 94610</t>
  </si>
  <si>
    <t>RBC1901238</t>
  </si>
  <si>
    <t>Legalize existing category 1 380sqft  ADU with 1 bedroom in basement of SFD at 581 Rosal Ave. (new address to be 579 Rosal Ave.) DRX190393 CE #1804210</t>
  </si>
  <si>
    <t>010 083403500</t>
  </si>
  <si>
    <t>604 JEAN ST, Oakland, CA 94610</t>
  </si>
  <si>
    <t>RB1701015</t>
  </si>
  <si>
    <t>Legalize conversion of SFD to duplex including excavate crawl space for 2-car garage, utility room &amp; elevator, reconfigure floor plan for total remodel. Unit 604: Rebuild roof dormer, remodel kitchen &amp; bath, add new bath, bedroom &amp; deck w/carport below.</t>
  </si>
  <si>
    <t>022 036903000</t>
  </si>
  <si>
    <t>2120 E 30TH ST, Oakland, CA 94606</t>
  </si>
  <si>
    <t>RBC1900289</t>
  </si>
  <si>
    <t>Legalize conversion of basement into new 592 sqft secondary unit addressed to be 2122 E 30th St.. (E) garage to remain unconditioned storage.  Includes MEP DRX190106 To abate #1803725</t>
  </si>
  <si>
    <t>035 236104100</t>
  </si>
  <si>
    <t>1520 48TH AVE, Oakland, CA 94601</t>
  </si>
  <si>
    <t>RBC1900851</t>
  </si>
  <si>
    <t>Legalize conversion of 924 sq.ft. basement into new secondary unit with 3 bed rooms / 1 bath addressed as 1522 48th Ave. No work in upper level. To abate #1802392   3-13-20  Electrical service upgrade with 2 meters DRX190359</t>
  </si>
  <si>
    <t>037A277301101</t>
  </si>
  <si>
    <t>3873 DELMONT AVE, Oakland, CA 94605</t>
  </si>
  <si>
    <t>RBC1800694</t>
  </si>
  <si>
    <t>Legalize basement conversion of SFD into 1218 SF secondary unit.</t>
  </si>
  <si>
    <t>046 547000203</t>
  </si>
  <si>
    <t>2112 92ND AVE, Oakland, CA 94603</t>
  </si>
  <si>
    <t>RBC1804657</t>
  </si>
  <si>
    <t>Legalize basement conversion into 1252 SF secondary unit w/ 3 bedrooms and new windows. MEPs included. New unit to be addressed as 2110 92nd Ave. To abate CE# 1803331</t>
  </si>
  <si>
    <t>032 211600400</t>
  </si>
  <si>
    <t>2005 CROSBY AVE, Oakland, CA 94601</t>
  </si>
  <si>
    <t>RBC1804391</t>
  </si>
  <si>
    <t>Legalize and remodel 647 SF secondary unit at lower level of SFD, to be addressed as 2003 Crosby Ave.</t>
  </si>
  <si>
    <t>040A342601200</t>
  </si>
  <si>
    <t>7641 SUNKIST DR, Oakland, CA 94605</t>
  </si>
  <si>
    <t>RB1704566</t>
  </si>
  <si>
    <t>Legalize 686 SF at lower level - add bedroom, family room, bathroom and relocate exterior door in SFD (Not a Secondary Unit)</t>
  </si>
  <si>
    <t>042 426300900</t>
  </si>
  <si>
    <t>1127 84TH AVE, Oakland, CA 94621</t>
  </si>
  <si>
    <t>RBC1800005</t>
  </si>
  <si>
    <t>Legalize 391 sf. addition at existing SFD to create new secondary unit.   (New address will be 1129 84th Ave)     DRX181357    To abate CE #1801470</t>
  </si>
  <si>
    <t>029A131003900</t>
  </si>
  <si>
    <t>4172 FRUITVALE AVE, OAKLAND, CA 94602</t>
  </si>
  <si>
    <t>RBC1904423</t>
  </si>
  <si>
    <t>Legalize 370 SF rear detached workshop and its conversion to a secondary unit behind 4174 Fruitvale Ave per DRX191953._x000D_
01/30/2020: Revision #2 - Change to deck framing layout at rear of ADU.</t>
  </si>
  <si>
    <t>039 325901900</t>
  </si>
  <si>
    <t>2453 HAVENSCOURT BLVD, Oakland, CA 94605</t>
  </si>
  <si>
    <t>RB1702906</t>
  </si>
  <si>
    <t>Legalize 314 s.f. secondary dwelling unit in existing detached accessory structure in rear. DRX171090 (New address: 2453 Havenscourt Blvd.)</t>
  </si>
  <si>
    <t>028 093600900</t>
  </si>
  <si>
    <t>3038 DELAWARE ST, OAKLAND, CA 94602</t>
  </si>
  <si>
    <t>RBC1901439</t>
  </si>
  <si>
    <t>Legalize 237 SF portion of detached garage conversion in rear of SFD into secondary unit. MEPs included. To abate CE# 1804462. New unit to be addressed as 3038 Delaware St.</t>
  </si>
  <si>
    <t>030 190001700</t>
  </si>
  <si>
    <t>3865 MAGEE AVE, Oakland, CA 94619</t>
  </si>
  <si>
    <t>RB1800155</t>
  </si>
  <si>
    <t>Legalize (e) accessory building with 210 s addition to create 389 sf secondary unit behind 3865 Magee. Proposed address:  3867 Magee Ave DRX172381</t>
  </si>
  <si>
    <t>012 101901000</t>
  </si>
  <si>
    <t>892 41st ST, UNIT , OAKLAND, CA</t>
  </si>
  <si>
    <t>RBC1800731</t>
  </si>
  <si>
    <t>Excavate lower level of existing SFD to create 848 sf. secondary unit including foundation reinforcement. Legalize 108 sf. addition at rear of SFD.    DRX181835   (Includes Mech, Elec, Plumb)      (New address will be 892 41st Street)</t>
  </si>
  <si>
    <t>016 141100400</t>
  </si>
  <si>
    <t>2610 WOOLSEY ST, #A, OAKLAND, CA</t>
  </si>
  <si>
    <t>RB1802513</t>
  </si>
  <si>
    <t>Excavate lower floor of existing garage structure by 8' to create 595 sf. secondary unit.</t>
  </si>
  <si>
    <t>022 030701500</t>
  </si>
  <si>
    <t>334 NEWTON AVE, Oakland, CA 94606</t>
  </si>
  <si>
    <t>RB1801233</t>
  </si>
  <si>
    <t>Excavate at lower level to create 678 sf. secondary unit &amp; new garage at existing SFD. Remodel kitchen at main level including reconfiguration of interior stair.  DRX161713   New address will be 336 Newton Ave</t>
  </si>
  <si>
    <t>048A704302900</t>
  </si>
  <si>
    <t>5509 KALES AVE, Oakland, CA 94618</t>
  </si>
  <si>
    <t>RBC1901344</t>
  </si>
  <si>
    <t>Excavate at basement to create a 765 SF secondary unit (1 bed / 1 bath).</t>
  </si>
  <si>
    <t>022 031003500</t>
  </si>
  <si>
    <t>437 HADDON RD, Oakland, CA 94606</t>
  </si>
  <si>
    <t>RBC1800270</t>
  </si>
  <si>
    <t>Excavate 2' down and convert basement into 1,441 sf secondary unit.</t>
  </si>
  <si>
    <t>021 028602700</t>
  </si>
  <si>
    <t>2102 11TH AVE, Oakland, CA 94606</t>
  </si>
  <si>
    <t>RBC1903030</t>
  </si>
  <si>
    <t>DRX191333 - CAT1 Secondary Unit.</t>
  </si>
  <si>
    <t>024 053301400</t>
  </si>
  <si>
    <t>4000 GREENWOOD AVE, Oakland, CA 94602</t>
  </si>
  <si>
    <t>RB1802195</t>
  </si>
  <si>
    <t>Document an existing one bedroom/one bathroom Secondary Unit on the ground floor, add 188sf outside (e) building. ADU floor area 632sqft. Reissue address 4000A Greenwood Ave. Per DRX180508.</t>
  </si>
  <si>
    <t>045 529301100</t>
  </si>
  <si>
    <t>408 CLARA ST, Oakland, CA 94603</t>
  </si>
  <si>
    <t>RBC1901394</t>
  </si>
  <si>
    <t>Demo SFD's carport and rear porch w/ stair to build 360 SF addition for ADU.</t>
  </si>
  <si>
    <t>010 083201000</t>
  </si>
  <si>
    <t>651 JEAN ST, Oakland, CA 94610</t>
  </si>
  <si>
    <t>RB1701919</t>
  </si>
  <si>
    <t>Create 662 sf secondary unit located on lower level of (e)1,678 sf sfd. Secondary unit proposed address 653 Jean St. DS170050 Addition to main level of sfd; 34 sf rear addition of main level and 175 sf rear upper addition; 83 sq/ft roof deck.</t>
  </si>
  <si>
    <t>015 129400600</t>
  </si>
  <si>
    <t>5841 OCCIDENTAL ST, Oakland, CA 94608</t>
  </si>
  <si>
    <t>RBC1800890</t>
  </si>
  <si>
    <t>Create 534 sf. secondary unit at lower level.</t>
  </si>
  <si>
    <t>038 319403200</t>
  </si>
  <si>
    <t>2947 62ND AVE, Oakland, CA 94605</t>
  </si>
  <si>
    <t>RB1801542</t>
  </si>
  <si>
    <t>COVERT REAR DETACHED TWO CAR GARAGE INTO A 625.25SF INLAW UNIT/ADU ON A LOT THAT HAS A SINGLE FAMILY RESIDENCE. Unit to be addressed 2947 62nd Ave. 4-22-19  Revision #1 = Relocate ADU 4'-0" from property lines</t>
  </si>
  <si>
    <t>048D725602400</t>
  </si>
  <si>
    <t>2057 MASTLANDS DR, OAKLAND, CA 94611</t>
  </si>
  <si>
    <t>RBC1902467</t>
  </si>
  <si>
    <t>Convert upper story over existing garage at front of existing SFD into 366 sq. ft. secondary unit. To include windows and MEP's (heat/pump, water heater, sub-panel, circuits, etc.) (to be addressed 2057 Mastlands).DRX19076</t>
  </si>
  <si>
    <t>015 136301600</t>
  </si>
  <si>
    <t>652 62ND ST, Oakland, CA 94609</t>
  </si>
  <si>
    <t>RBC1800506</t>
  </si>
  <si>
    <t>Convert upper floor of (E) SFD into 1,018 sq.ft. secondary unit.</t>
  </si>
  <si>
    <t>005 047701800</t>
  </si>
  <si>
    <t>1178 34TH ST, OAKLAND, CA 94608</t>
  </si>
  <si>
    <t>RBC1903823</t>
  </si>
  <si>
    <t>Convert storage in lower level to 549 sf ADU of a SFD.</t>
  </si>
  <si>
    <t>048A705103100</t>
  </si>
  <si>
    <t>5673 OCEAN VIEW DR, Oakland, CA 94618</t>
  </si>
  <si>
    <t>RBC1901204</t>
  </si>
  <si>
    <t>Convert rear detached 410- SF garage into secondary unit. Scope includes installing 4 skylights and modifying garage windows and entry. MEPs included. New unit to be addressed as 5673 Ocean View Drive._x000D_
Revision#1: revise title 24 to remove HERS testing.</t>
  </si>
  <si>
    <t>030 198202600</t>
  </si>
  <si>
    <t>005 044701800</t>
  </si>
  <si>
    <t>2622 ADELINE ST, OAKLAND, CA 94607</t>
  </si>
  <si>
    <t>RBC1900540</t>
  </si>
  <si>
    <t>Convert partial lower garage area of existing SFD, into 780 sq/ft ADU. Per DRX190219.</t>
  </si>
  <si>
    <t>024 056703100</t>
  </si>
  <si>
    <t>1307 HOLMAN RD, Oakland, CA 94610</t>
  </si>
  <si>
    <t>RB1701251</t>
  </si>
  <si>
    <t>Convert lower storage area to 1 bedroom &amp; 1 bath secondary unit with new rear deck and add office &amp; laundry for main dwelling per DRX170491  Includes lowering (e) floor faming to create 8' ceiling height.   Unit to be addressed as 1309 Holman Rd</t>
  </si>
  <si>
    <t>048 683701004</t>
  </si>
  <si>
    <t>4445 BRIAR CLIFF RD, Oakland, CA 94605</t>
  </si>
  <si>
    <t>RBC1900988</t>
  </si>
  <si>
    <t>Convert lower level to 1 bedroom and 1 bathroom ADU. Lower level converted to habitable space under RB1803032. No change to conditioned sq footage. Includes related MEP work.(2nd electrical meter)  Unit to addressed as 4443 Briar Cliff Rd.DRX190346</t>
  </si>
  <si>
    <t>036 250002300</t>
  </si>
  <si>
    <t>3330 COURTLAND AVE, Oakland, CA 94619</t>
  </si>
  <si>
    <t>RBC1904404</t>
  </si>
  <si>
    <t>Convert lower level of SFD into habitable 496 SF secondary unit. No exterior work and no change to bldg. footprint. Includes MEPs for kitchen, bath and bedroom. New unit to be addressed as 3328 Courtland Ave.</t>
  </si>
  <si>
    <t>Convert lower level of SFD into 937 sf ADU.</t>
  </si>
  <si>
    <t>048C718701700</t>
  </si>
  <si>
    <t>5964 ESTATES DR, Oakland, CA 94611</t>
  </si>
  <si>
    <t>RB1703860</t>
  </si>
  <si>
    <t>Convert lower level of existing SFD into a secondary unit.</t>
  </si>
  <si>
    <t>048 650103800</t>
  </si>
  <si>
    <t>4051 OAK HILL RD, OAKLAND, CA 94605</t>
  </si>
  <si>
    <t>RBC1902428</t>
  </si>
  <si>
    <t>Convert lower area of SFD to a 1,118 sf ADU to be addressed 4051 Oak Hill. New kitchen, door, and window. Includes MEPs.</t>
  </si>
  <si>
    <t>009 069704401</t>
  </si>
  <si>
    <t>525 29TH ST, Oakland, CA 94609</t>
  </si>
  <si>
    <t>RBC1903415</t>
  </si>
  <si>
    <t>Convert lower 1st floor used as offices to a 2 bedroom unit,</t>
  </si>
  <si>
    <t xml:space="preserve">Convert garage attached at the rear of SFD into 408 sf ADU with 1 bed and 1 bath including creating new laundry/ utility closets in each unit. </t>
  </si>
  <si>
    <t>012 099700500</t>
  </si>
  <si>
    <t>4195 MONTGOMERY ST, #B, Oakland, CA 94611</t>
  </si>
  <si>
    <t>RB1705014</t>
  </si>
  <si>
    <t>Convert existing workshop into 414 s.f. secondary unit with raised deck at rear. DRX172121  (E) SFD to be unit A and new secondary unit to be B.</t>
  </si>
  <si>
    <t>048A706201100</t>
  </si>
  <si>
    <t>5872 BIRCH CT, Oakland, CA 94618</t>
  </si>
  <si>
    <t>RBC1901041</t>
  </si>
  <si>
    <t>Convert existing studio into 285 SF detached secondary unit in rear of SFD. MEPs included. New unit to be addressed as 5872 Birch Court DRX190443</t>
  </si>
  <si>
    <t>1351 E 26TH ST, UNIT A&amp;B, Oakland, CA 94606</t>
  </si>
  <si>
    <t>RB1700486</t>
  </si>
  <si>
    <t>Convert existing SFD basement into 498 sq. ft., 1 bed Secondary Unit.</t>
  </si>
  <si>
    <t>028 094100802</t>
  </si>
  <si>
    <t>3050 KANSAS ST, Oakland, CA 94602</t>
  </si>
  <si>
    <t>RB1701718</t>
  </si>
  <si>
    <t>Convert existing ground level garage to 880 sf. secondary unit with no change to building envelope   DS170167      New address will be 3050 Kansas Street</t>
  </si>
  <si>
    <t>029 099801800</t>
  </si>
  <si>
    <t>2541 CARMEL ST, OAKLAND, CA 94602</t>
  </si>
  <si>
    <t>RBC1805108</t>
  </si>
  <si>
    <t>Convert existing garage to 359 sf. secondary unit at rear of existing SFD. Per DRX182427 (Includes Mech, Elec, Plumb)</t>
  </si>
  <si>
    <t>004 000703700</t>
  </si>
  <si>
    <t>920 MYRTLE ST, Oakland, CA 94607</t>
  </si>
  <si>
    <t>RBC1905164</t>
  </si>
  <si>
    <t>Convert existing garage into 1 bedroom ADU. New unit to be addressed as 922 Myrtle Street. Related MEPs included.  6-16-20  Includes installation of (2)  tankless water heaters DRX192280</t>
  </si>
  <si>
    <t>048 562402400</t>
  </si>
  <si>
    <t>042 428700600</t>
  </si>
  <si>
    <t>959 91ST AVE, Oakland, CA 94603</t>
  </si>
  <si>
    <t>RBC1901839</t>
  </si>
  <si>
    <t>Convert existing detached garage into new 576sf secondary unit at the rear of SFD addressed as 957 91st Ave.  Includes related MEP work. DRX190337</t>
  </si>
  <si>
    <t>047 556001500</t>
  </si>
  <si>
    <t>2269 103RD AVE, OAKLAND, CA</t>
  </si>
  <si>
    <t>RBC1903524</t>
  </si>
  <si>
    <t>Convert existing detached garage &amp; construct 133 sf. addition to create 510 sf. secondary unit at rear of SFD.   DRX191533  (Includes Mech, Elec, Plumb)    To abate CE #1902827</t>
  </si>
  <si>
    <t>036 245503900</t>
  </si>
  <si>
    <t>3142 KINGSLAND AVE, Oakland, CA 94619</t>
  </si>
  <si>
    <t>RB1705624</t>
  </si>
  <si>
    <t>Convert existing basement space to 864 sf. secondary unit at existing SFD. New lower level doors &amp; windows.  New address will be 3140 Kingsland Ave       DRX171897</t>
  </si>
  <si>
    <t>035 237103400</t>
  </si>
  <si>
    <t>5101 CONGRESS AVE, Oakland, CA 94601</t>
  </si>
  <si>
    <t>RBC1901709</t>
  </si>
  <si>
    <t>Convert existing basement of SFD into 521 sq. ft. 1 bed, 1 bath accessory dwelling unit.</t>
  </si>
  <si>
    <t>004 003305800</t>
  </si>
  <si>
    <t>1130 ADELINE ST, Oakland, CA 94607</t>
  </si>
  <si>
    <t>RB1704495</t>
  </si>
  <si>
    <t>Convert existing basement area to 1353 sf. secondary unit below 1130 Adeline St. address as 1128 Adeline St. DRX171891</t>
  </si>
  <si>
    <t>015 134700900</t>
  </si>
  <si>
    <t>897 61ST ST, OAKLAND, CA</t>
  </si>
  <si>
    <t>RBC1902887</t>
  </si>
  <si>
    <t>Convert existing artist studio w/ loft to 682 sf. secondary unit at rear of SFD.  DRX191253  (Includes Mech, Elec, Plumb)   (Artist studio constructed under RB9802318)    To abate CE #1902010</t>
  </si>
  <si>
    <t>085 631600500</t>
  </si>
  <si>
    <t>12444 SKYLINE BLVD, OAKLAND, CA</t>
  </si>
  <si>
    <t>RBC1903460</t>
  </si>
  <si>
    <t>Convert existing accessory structure to 363 sf. secondary unit at rear of SFD including alterations to exterior siding, windows and doors and interior alterations for ADU with kitchen and bathroom.</t>
  </si>
  <si>
    <t>029 099603500</t>
  </si>
  <si>
    <t>2441 WILBUR ST, Oakland, CA 94602</t>
  </si>
  <si>
    <t>RBC1901207</t>
  </si>
  <si>
    <t>Convert existing 500sf detached garage into new secondary unit located at rear of SFD addressed as 2439 Wilber St.. MEP included.</t>
  </si>
  <si>
    <t>013 116702200</t>
  </si>
  <si>
    <t>874 46TH ST, Oakland, CA 94608</t>
  </si>
  <si>
    <t>RBC1903317</t>
  </si>
  <si>
    <t>Convert existing 441sqft of conditioned space into an ADU.</t>
  </si>
  <si>
    <t>008 067604000</t>
  </si>
  <si>
    <t>565 SYCAMORE ST, Oakland, CA 94612</t>
  </si>
  <si>
    <t>RB1505091</t>
  </si>
  <si>
    <t>Convert Duplex to triplex.  Increase height of lower level from 6'-6" to 8'-0".  Add new deck, replace front porch; remodel 3 kitchens and 5 bathrooms per PLN15190.  Conversion to condominiums to be under separate permit.</t>
  </si>
  <si>
    <t>004 010703500</t>
  </si>
  <si>
    <t>344 PERALTA ST, Oakland, CA 94607</t>
  </si>
  <si>
    <t>RBC1903073</t>
  </si>
  <si>
    <t>Convert basement to 849sf, one bedroom, two bathroom SDU; no changes to building envelope, add egress window at bedroom; permit included mechanical, electrical and plumbing. Unit to be addressed as: 342 Peralta St.</t>
  </si>
  <si>
    <t>022 035603900</t>
  </si>
  <si>
    <t>1369 E 28TH ST, Oakland, CA 94606</t>
  </si>
  <si>
    <t>RB1605745</t>
  </si>
  <si>
    <t>Convert basement of existing SFD into a 750 sq. ft., 2 bed, 1 bath secondary unit to be addressed as 1369 E 28th St. DS160558_x000D_
6/27/19-REV#2-updated energy compliance forms</t>
  </si>
  <si>
    <t>012 093400901</t>
  </si>
  <si>
    <t>661 FAIRMOUNT AVE, Oakland, CA 94611</t>
  </si>
  <si>
    <t>RB1701603</t>
  </si>
  <si>
    <t>Convert basement of 663 Fairmount Ave. to 330 s.f. secondary unit. New unit to be addressed 661 Fairmount Ave. DRX1701603.</t>
  </si>
  <si>
    <t>007 055401500</t>
  </si>
  <si>
    <t>1512 CAMPBELL ST, Oakland, CA 94607</t>
  </si>
  <si>
    <t>RBC1900997</t>
  </si>
  <si>
    <t>Convert basement into 737 sq.ft secondary unit with 2 beds 1 bath addressed as 1514 Campbell St. DRX190428. No work in upper level SFD.  *include MEP (FAU, sub panel)</t>
  </si>
  <si>
    <t>005 046602600</t>
  </si>
  <si>
    <t>3004 LINDEN ST, Oakland, CA 94608</t>
  </si>
  <si>
    <t>RB1801092</t>
  </si>
  <si>
    <t>Convert basement into 1,000sq.ft. secondary unit.</t>
  </si>
  <si>
    <t>008 067702300</t>
  </si>
  <si>
    <t>675 25TH ST, Oakland, CA 94612</t>
  </si>
  <si>
    <t>RB1800262</t>
  </si>
  <si>
    <t>Convert basement area to 938 sf. secondary unit at existing SFD w/ foundation replacement. New address will be 673 25th Street. Structure to be raise 12"       DRX170632</t>
  </si>
  <si>
    <t>014 119102500</t>
  </si>
  <si>
    <t>904 54TH ST, Oakland, CA 94608</t>
  </si>
  <si>
    <t>RBC1905305</t>
  </si>
  <si>
    <t>Convert basement area to 824 sf. accessory dwelling unit.</t>
  </si>
  <si>
    <t>020 020800101</t>
  </si>
  <si>
    <t>1748 21ST AVE, Oakland, CA 94606</t>
  </si>
  <si>
    <t>RBC1902842</t>
  </si>
  <si>
    <t>Convert 631 SF existing 2nd floor of SFD into ADU.</t>
  </si>
  <si>
    <t>011 087503600</t>
  </si>
  <si>
    <t>667 SANTA RAY AVE, Oakland, CA 94610</t>
  </si>
  <si>
    <t>RB1801841</t>
  </si>
  <si>
    <t>Convert 565 SF of crawl space into habitable space and secondary unit with exterior access by lowering floor to meet compliant ceiling height.</t>
  </si>
  <si>
    <t>045 531701900</t>
  </si>
  <si>
    <t>146 ISLETON AVE, OAKLAND, CA 94603</t>
  </si>
  <si>
    <t>RBC1904291</t>
  </si>
  <si>
    <t>Convert 507 SF detached unconditioned workshop in rear of 148 Isleton Ave. into secondary unit.</t>
  </si>
  <si>
    <t>015 134600502</t>
  </si>
  <si>
    <t>6029 MARKET ST, Oakland, CA 94608</t>
  </si>
  <si>
    <t>B1801536</t>
  </si>
  <si>
    <t>Convert 390 sf. commercial building to live-work unit including exterior changes: new windows, new door, canopy over the PROW, roof equipment.     DRX180654</t>
  </si>
  <si>
    <t>014 125000300</t>
  </si>
  <si>
    <t>353 HUDSON ST, Oakland, CA 94618</t>
  </si>
  <si>
    <t>RBC1800007</t>
  </si>
  <si>
    <t>Convert 341sqft. detached garage into 313sq.ft. secondary unit at right side of SFD. (Existing SFD: 351 Hudson St., new ADU to be addressed as 353 Hudson ST.) DRX171188 - *Includes MEP*</t>
  </si>
  <si>
    <t>043A466209000</t>
  </si>
  <si>
    <t>7900 HANSOM DR, Oakland, CA 94605</t>
  </si>
  <si>
    <t>RBC1900784</t>
  </si>
  <si>
    <t>Convert 339 SF of existing family room in SFD into ADU.</t>
  </si>
  <si>
    <t>048B715500200</t>
  </si>
  <si>
    <t>4333 HARBORD DR, Oakland, CA 94618</t>
  </si>
  <si>
    <t>RB1605396</t>
  </si>
  <si>
    <t>Convert 1067 square feet of basement space to living space with a new larger window. This is not a secondary unit.</t>
  </si>
  <si>
    <t>029A130404500</t>
  </si>
  <si>
    <t>2309 COLOMA ST, Oakland, CA 94602</t>
  </si>
  <si>
    <t>RBC1900845</t>
  </si>
  <si>
    <t>Convert 1,284sq.ft. of basement into new secondary unit with 3 beds/ 2 bath addressed as 2311 Coloma St. Also includes window replacement throughout 2 units.   DRX182030   Includes MEP</t>
  </si>
  <si>
    <t>048 563002300</t>
  </si>
  <si>
    <t>2732 OLIVER AVE, Oakland, CA 94605</t>
  </si>
  <si>
    <t>RBC1804149</t>
  </si>
  <si>
    <t>Convert (e) garage into new ADU; add 241sf to (e) 325sf garage - total 566sf ADU. Permit included mep's. Proposed address: 2732 Oliver Ave DRX182024</t>
  </si>
  <si>
    <t>041 414800600</t>
  </si>
  <si>
    <t>1081 70TH AVE, Oakland, CA 94621</t>
  </si>
  <si>
    <t>RBC1800867</t>
  </si>
  <si>
    <t>Convert (e) detached garage to 480sf one bedroom a secondary unit.DRX181731_x000D_
Proposed address:  1081 70th Ave is located at rear of 1079 - 70th Avenue.</t>
  </si>
  <si>
    <t>036 245705200</t>
  </si>
  <si>
    <t>3106 RAWSON ST, Oakland, CA 94619</t>
  </si>
  <si>
    <t>RBC1903976</t>
  </si>
  <si>
    <t>Convert (e) 468sf basement and construct a 255sf rear one-story addition to create 723sf one bedroom secondary unit.</t>
  </si>
  <si>
    <t>048G743503700</t>
  </si>
  <si>
    <t>7099 PINEHAVEN RD, Oakland, CA 94611</t>
  </si>
  <si>
    <t>RB1703526</t>
  </si>
  <si>
    <t>Conversion of lower level to secondary unit.  No increase in conditioned area. Unit to be addressed as 7097 Pinehaven Rd. Per DRX171448</t>
  </si>
  <si>
    <t>001 018702500</t>
  </si>
  <si>
    <t>704 WEBSTER ST, #A, Oakland, CA 94607</t>
  </si>
  <si>
    <t>B1903674</t>
  </si>
  <si>
    <t>Conversion of 2nd floor office space at front of building to 2 bedroom 1 bath residential live-work unit.</t>
  </si>
  <si>
    <t>043A463801500</t>
  </si>
  <si>
    <t>8841 THERMAL ST, Oakland, CA 94605</t>
  </si>
  <si>
    <t>RBC1902682</t>
  </si>
  <si>
    <t>Construct upper story addition at rear of existing SFD to create 912 sf. secondary unit including (2) new bedrooms, (1) new bath. Remodel kitchen, dining at main level.   DS190101   (Includes Mech, Elec, Plumb)   (New address will be 8845 Thermal Street)</t>
  </si>
  <si>
    <t>048 686001602</t>
  </si>
  <si>
    <t>4520 ST ANDREWS RD, Oakland, CA 94605</t>
  </si>
  <si>
    <t>RB1801673</t>
  </si>
  <si>
    <t>Construct two story 3 bedroom 1 1/2 bath 1,836 SF SFD on down sloped vacant lot. PLN16258 &amp;PLN16258-RO2</t>
  </si>
  <si>
    <t>027 088701900</t>
  </si>
  <si>
    <t>2428 BARTLETT ST, Oakland, CA 94601</t>
  </si>
  <si>
    <t>RBC1901749</t>
  </si>
  <si>
    <t>Construct rear attached two-story 1,048 SF addition to SFD, and convert a portion of the front of SFD into a Secondary Unit.</t>
  </si>
  <si>
    <t>041 412904400</t>
  </si>
  <si>
    <t>1238 72ND AVE, Oakland, CA 94621</t>
  </si>
  <si>
    <t>RB1802884</t>
  </si>
  <si>
    <t>Construct one story new 3bedroom/2bathroom 1579sf and 492sf attached garage on a vacant lot.</t>
  </si>
  <si>
    <t>043A467800900</t>
  </si>
  <si>
    <t>3600 CALAFIA AVE, Oakland, CA 94605</t>
  </si>
  <si>
    <t>RB1802416</t>
  </si>
  <si>
    <t>Construct new two-story 2,640-square foot SFD with 4 bed / 3.5 bath on a vacant parcel. PLN17483</t>
  </si>
  <si>
    <t>016 145301302</t>
  </si>
  <si>
    <t>016 142100800</t>
  </si>
  <si>
    <t>432 66TH ST, OAKLAND, CA 94609</t>
  </si>
  <si>
    <t>RBC1901358</t>
  </si>
  <si>
    <t>Construct new single story detached 360 SF ADU in rear of SFD. MEPs included. New unit to be addressed as 432 66th St.</t>
  </si>
  <si>
    <t>043 460400100</t>
  </si>
  <si>
    <t>2276 AUSEON AVE, Oakland, CA 94605</t>
  </si>
  <si>
    <t>RB1705530</t>
  </si>
  <si>
    <t>Construct new one story 1,140sf SFD with 3 bedrooms/2bathrooms.</t>
  </si>
  <si>
    <t>038 316001700</t>
  </si>
  <si>
    <t>3040 57TH AVE, Oakland, CA 94605</t>
  </si>
  <si>
    <t>RBC1900786</t>
  </si>
  <si>
    <t>Construct new detached 345 sq.ft secondary unit at rear of SFD located at 3038 57th Ave,   DRX190326 Includes MEP.</t>
  </si>
  <si>
    <t>037A277100800</t>
  </si>
  <si>
    <t>6169 OVERDALE AVE, OAKLAND, CA 94605</t>
  </si>
  <si>
    <t>RBC1903914</t>
  </si>
  <si>
    <t>Construct new detached 308 sq. ft. secondary unit at rear of existing SFD addressed as 6169 Overdale Ave. Per DRX191717</t>
  </si>
  <si>
    <t>041 419801700</t>
  </si>
  <si>
    <t>1259 80TH AVE, Oakland, CA 94621</t>
  </si>
  <si>
    <t>RB1801828</t>
  </si>
  <si>
    <t>Construct new 768 SF detached secondary unit in rear of existing SFD w/ 2 bedrooms, bath, kitchen and living room. New unit to be addressed as 1259 80th Ave. DRX180589</t>
  </si>
  <si>
    <t>011 085902000</t>
  </si>
  <si>
    <t>588 WALAVISTA AVE, OAKLAND, CA</t>
  </si>
  <si>
    <t>RB1803119</t>
  </si>
  <si>
    <t>Construct new 735 sf. detached rear yard secondary unit at rear of existing SFD.</t>
  </si>
  <si>
    <t>041 419805600</t>
  </si>
  <si>
    <t>1302 79TH AVE, OAKLAND, CA</t>
  </si>
  <si>
    <t>RBC1902374</t>
  </si>
  <si>
    <t>Construct new 694 sf. secondary unit at rear of existing SFD.   DRX190458   (Includes Mech, Elec, Plumb).  Located behind 1300 79th Ave</t>
  </si>
  <si>
    <t>023 048701900</t>
  </si>
  <si>
    <t>1427 E 36TH ST, Oakland, CA</t>
  </si>
  <si>
    <t>RB1705181</t>
  </si>
  <si>
    <t>Construct new 613 sf. secondary unit at rear of existing SFD. New address will be 1425 E. 36th Street    DRX171753</t>
  </si>
  <si>
    <t>030 194100500</t>
  </si>
  <si>
    <t>4293 FAIR AVE, OAKLAND, CA 94619</t>
  </si>
  <si>
    <t>RBC1900264</t>
  </si>
  <si>
    <t>Construct new 516 sf. secondary unit at rear of existing SFD. Located behind 4291 Fair Ave.   DRX182255   (Includes Mech, Elec, Plumb)</t>
  </si>
  <si>
    <t>028 097400900</t>
  </si>
  <si>
    <t>3227 WISCONSIN ST, Oakland, CA 94602</t>
  </si>
  <si>
    <t>RB1802747</t>
  </si>
  <si>
    <t>Construct new 500sqft detached secondary unit at rear of SFD (3225 Wisconsin St). Per DRX181096</t>
  </si>
  <si>
    <t>032 204602800</t>
  </si>
  <si>
    <t>2204 HIGH ST, OAKLAND, CA 94601</t>
  </si>
  <si>
    <t>RBC1901081</t>
  </si>
  <si>
    <t>Construct new 500 sf. secondary Unit at rear of existing SFD.   DRX181772   (Includes Mech, Elec, Plumb)</t>
  </si>
  <si>
    <t>016 152600100</t>
  </si>
  <si>
    <t>711 63RD ST, OAKLAND, CA</t>
  </si>
  <si>
    <t>RBC1901059</t>
  </si>
  <si>
    <t>Construct new 428 sf. secondary unit at rear of existing SFD.  DRX190446   (Includes Mech, Elec, Plumb)_x000D_
11/12/19-REV#1:  revised energy compliance form</t>
  </si>
  <si>
    <t>4523 HOWE ST, Oakland, CA 94611</t>
  </si>
  <si>
    <t>RB1801799</t>
  </si>
  <si>
    <t xml:space="preserve">Construct new 3-story 2,856sq.ft SFD with 4bed/ 3.5bath with 310 sq.ft. attached garage on new mini lot. </t>
  </si>
  <si>
    <t>036 245603800</t>
  </si>
  <si>
    <t>2820 KINGSLAND AVE, OAKLAND, CA</t>
  </si>
  <si>
    <t>RBC1900629</t>
  </si>
  <si>
    <t>Construct new 344 sf. secondary unit at rear of existing SFD.   DRX190229   (Include Mech, Elec, Plumb)</t>
  </si>
  <si>
    <t>016 144001800</t>
  </si>
  <si>
    <t>975 63RD ST, UNIT B, Oakland, CA 94608</t>
  </si>
  <si>
    <t>RBC1905103</t>
  </si>
  <si>
    <t>Construct new 310 SF detached ADU with studio and bathroom at the rear of SFD. To include related MEP work for 100 amp main service upgrade, on demand combination boiler, and radiant heat. (SFD to be addressed as Unit A and ADU Unit B).DRX192276</t>
  </si>
  <si>
    <t>4519 HOWE ST, Oakland, CA 94611</t>
  </si>
  <si>
    <t>RB1801798</t>
  </si>
  <si>
    <t>Construct new 2-story 2,507sq.ft SFD with 4bed/ 3.5bath with 281sq.ft.attached garage located.</t>
  </si>
  <si>
    <t>4517 HOWE ST, Oakland, CA 94611</t>
  </si>
  <si>
    <t>RB1801797</t>
  </si>
  <si>
    <t>Construct new 2-story 2,461sq.ft SFD with 3bed/ 3.5bath with 281sq.ft.attached garage on new mini lot )(1 existing lot to be subdivided into 4 mini-lot) (E) SFD to be demoded under separate permit. New address to be 4517 Howe St. PLN17084</t>
  </si>
  <si>
    <t>RB1801800</t>
  </si>
  <si>
    <t>Construct new 2-story 2,397sq.ft SFD with 3bed/ 3.5bath with 261sq.ft.attached garage on new mini lot )(1 existing lot to be subdivided into 4 mini-lot) (E) SFD to be demoded under separate permit. New address to be 4521 Howe St. PLN17084</t>
  </si>
  <si>
    <t>006 002301500</t>
  </si>
  <si>
    <t>925 WILLOW ST, Oakland, CA 94607</t>
  </si>
  <si>
    <t>RB1800477</t>
  </si>
  <si>
    <t>Construct new 2-story 1,475sq.ft. SFD with 3 bed/ 2.5bath and 177sq.ft. attached garage on vacant lot. PLN17273</t>
  </si>
  <si>
    <t>048F738202600</t>
  </si>
  <si>
    <t>1767 WOODHAVEN WY, Oakland, CA 94611</t>
  </si>
  <si>
    <t>RBC1901871</t>
  </si>
  <si>
    <t>Construct new 210 sf. upper level addition including artist studio, closet and new 184 sf. lower level addition including new family room at existing SFD.</t>
  </si>
  <si>
    <t>038 321001500</t>
  </si>
  <si>
    <t>5934 HAYES ST, OAKLAND, CA</t>
  </si>
  <si>
    <t>RB1703365</t>
  </si>
  <si>
    <t>Construct new 2041 sf. two-story detached second unit at the rear of 5932 Hayes Street. New address will be 5934 Hayes Street.      PLN17022</t>
  </si>
  <si>
    <t>016 143900700</t>
  </si>
  <si>
    <t>970 63RD ST, OAKLAND, CA 94608</t>
  </si>
  <si>
    <t>RBC1902838</t>
  </si>
  <si>
    <t>Construct new 2 story, 2,026 sq. ft. SFD consisting of 3 bedrooms and 3 bathrooms at rear of vacant lot with 210 sq. ft. attached garage to be addressed as 970 63rd St. PLN18297</t>
  </si>
  <si>
    <t>968 63RD ST, OAKLAND, CA 94608</t>
  </si>
  <si>
    <t>RBC1902837</t>
  </si>
  <si>
    <t>Construct new 2 story, 1,947 sq. ft. SFD consisting of 3 bedrooms and 3 bathrooms at front of vacant lot with 219 sq. ft. attached garage to be addressed as 968 63rd St. PLN18297</t>
  </si>
  <si>
    <t>020 019000900</t>
  </si>
  <si>
    <t>930 FOOTHILL BLVD, OAKLAND, CA</t>
  </si>
  <si>
    <t>RB1701840</t>
  </si>
  <si>
    <t>Construct new 2 story 2,050 S.FD  located at front of lot, addressed 928 Foothill.  PLN16418</t>
  </si>
  <si>
    <t>012 101702400</t>
  </si>
  <si>
    <t>822 40TH ST, OAKLAND, CA 94608</t>
  </si>
  <si>
    <t>RBC1901511</t>
  </si>
  <si>
    <t>Construct new 2 bed, 1 bath, 557 sq. ft., detached Secondary Unit at rear of SFD (820 40th St). New unit to be addressed as 822 40th St. MEP's included.DRX190599</t>
  </si>
  <si>
    <t>029 098200600</t>
  </si>
  <si>
    <t>2953 MORGAN AVE, OAKLAND, CA 94602</t>
  </si>
  <si>
    <t>RBC1800455</t>
  </si>
  <si>
    <t>Construct new 1714 sf. two-story SFD with 235 sf garage at rear of 2949 Morgan Ave.   PLN18149   (Includes Mechanical, Electrical, Plumbing)</t>
  </si>
  <si>
    <t>2951 MORGAN AVE, OAKLAND, CA</t>
  </si>
  <si>
    <t>RBC1800454</t>
  </si>
  <si>
    <t>Construct new 1640 sf. two-story SFD with 200 sf garage at rear of 2949 Morgan Ave.</t>
  </si>
  <si>
    <t>003 001701900</t>
  </si>
  <si>
    <t>873 ATHENS AVE, OAKLAND, CA</t>
  </si>
  <si>
    <t>RB1801670</t>
  </si>
  <si>
    <t>Construct new 1620 sf 2story 3bedroom/2bath sfd on vacant lot. Addressed as 873 Athens Ave.</t>
  </si>
  <si>
    <t>016 145401501</t>
  </si>
  <si>
    <t>6619 HELEN CT, OAKLAND, CA</t>
  </si>
  <si>
    <t>RB1701757</t>
  </si>
  <si>
    <t>Construct new 1616 sf. SFD w/ 195 sf. garage       PLN17002   New address will be 6619 Helen Court</t>
  </si>
  <si>
    <t>009 071901200</t>
  </si>
  <si>
    <t>848 32ND ST, Oakland, CA 94608</t>
  </si>
  <si>
    <t>RB1803099</t>
  </si>
  <si>
    <t>Construct new 1561 SF, 3-story SFD (3 bedroom / 4 bath) on vacant lot with attached 742 SF secondary unit (2 bedroom / 2 bath). Secondary unit to be addressed as 850 32nd St. PLN17012</t>
  </si>
  <si>
    <t>005 045801100</t>
  </si>
  <si>
    <t>2903 MAGNOLIA ST, Oakland, CA 94608</t>
  </si>
  <si>
    <t>RB1701832</t>
  </si>
  <si>
    <t>Construct new 1523 s.f.2 story SFD with 4 bed/ 3 bathroom on vacant mini lot (Front house, House A).  (Identical SFD to be built at rear in new parcel) PLN16174</t>
  </si>
  <si>
    <t>028 094702200</t>
  </si>
  <si>
    <t>3248 DELAWARE ST, OAKLAND, CA</t>
  </si>
  <si>
    <t>RB1704112</t>
  </si>
  <si>
    <t>Construct new 1276 sf. two-story detached residential unit, located at rear of 3240 Delaware Street      PLN16441</t>
  </si>
  <si>
    <t>2459 26TH AVE, Oakland, CA 94601</t>
  </si>
  <si>
    <t>RB1604058</t>
  </si>
  <si>
    <t>Construct new 1266 S.F 2 story SFD at front of property with 3 bedrooms and 2.5 bathrooms (separate permit for new duplex at rear). PLN15412</t>
  </si>
  <si>
    <t>028 094702300</t>
  </si>
  <si>
    <t>3246 DELAWARE ST, OAKLAND, CA</t>
  </si>
  <si>
    <t>RB1704110</t>
  </si>
  <si>
    <t>Construct new 1151 sf. two-story new residential unit w/ 189 sf. garage, located at right side of 3240 Delaware Street    PLN16441</t>
  </si>
  <si>
    <t>042 426702800</t>
  </si>
  <si>
    <t>1063 87TH AVE, Oakland, CA 94621</t>
  </si>
  <si>
    <t>RBC1800629</t>
  </si>
  <si>
    <t>Construct new 1140sf one story,3bedroom , 2 bathroom sfd - no garage on vacant lot. . (Deed restricted Affordable unit.)</t>
  </si>
  <si>
    <t>006 002103300</t>
  </si>
  <si>
    <t>1731 CHASE ST, Oakland, CA 94607</t>
  </si>
  <si>
    <t>RB1803438</t>
  </si>
  <si>
    <t>Construct new 1,492 s.f. 2-story One-Family Residential Dwelling Facility, 4 bedrooms and 2.5 bathrooms on vacant lot per PLN17277</t>
  </si>
  <si>
    <t>014 119803400</t>
  </si>
  <si>
    <t>5535 M L KING JR WY, Oakland, CA 94608</t>
  </si>
  <si>
    <t>RB1803234</t>
  </si>
  <si>
    <t>Construct new (factory/manufactured) 1,280sf 3 bedroom/2.5 bathroom SFD per PLN18032.</t>
  </si>
  <si>
    <t>014 119803500</t>
  </si>
  <si>
    <t>5533 M L KING JR WY, Oakland, CA 94608</t>
  </si>
  <si>
    <t>RB1803233</t>
  </si>
  <si>
    <t>040A343004400</t>
  </si>
  <si>
    <t>7104 SUNKIST DR, Oakland, CA 94605</t>
  </si>
  <si>
    <t>RBC1901492</t>
  </si>
  <si>
    <t>Construct detached 800 SF, 2 bedroom ADU at rear of SFD. To be addressed as 7104 Sunkist Dr. MEPs included.DRX190646</t>
  </si>
  <si>
    <t>044 497701602</t>
  </si>
  <si>
    <t>9930 E ST, Oakland, CA 94603</t>
  </si>
  <si>
    <t>RBC1904180</t>
  </si>
  <si>
    <t>Construct detached 758sf 2 bedroom ADU to be addressed 9930 E Street.</t>
  </si>
  <si>
    <t>040A344105700</t>
  </si>
  <si>
    <t>4018 EDWARDS AVE, Oakland, CA 94605</t>
  </si>
  <si>
    <t>RB1803214</t>
  </si>
  <si>
    <t>Construct detached 616sf 2bedroom secondary unit at rear of sfd. Proposed address:_x000D_
4018 Edwards Ave.  Demolition of garage under RB1803923.DRX181278_x000D_
5/15/19-REV#1:  new structural sheets revising foundation plan, wall framing (shearwalls), roof framing.</t>
  </si>
  <si>
    <t>006 002100100</t>
  </si>
  <si>
    <t>1745 9TH ST, OAKLAND, CA 94607</t>
  </si>
  <si>
    <t>RB1703393</t>
  </si>
  <si>
    <t>Construct detached 520 SF 2 story 1 bedroom &amp; 1 bath secondary unit located behind 886 Wood St.DRX171398</t>
  </si>
  <si>
    <t>042 427500800</t>
  </si>
  <si>
    <t>1129 89TH AVE, OAKLAND, CA 94621</t>
  </si>
  <si>
    <t>RBC1804151</t>
  </si>
  <si>
    <t>Construct detached 498 Sf 1 story 1 bedroom &amp; 1 bath ADU located behind 1131 89th Ave. Per DRX1804151</t>
  </si>
  <si>
    <t>016 142100900</t>
  </si>
  <si>
    <t>436 66TH ST, OAKLAND, CA 94609</t>
  </si>
  <si>
    <t>RBC1902142</t>
  </si>
  <si>
    <t>Construct detached 1 story 600 SF 2 bedroom 1 bath ADU located at rear of 438 66th St. per DRX190943  Includes related MEP work</t>
  </si>
  <si>
    <t>005 045102401</t>
  </si>
  <si>
    <t>2710 MYRTLE ST, Oakland, CA 94607</t>
  </si>
  <si>
    <t>RB1802981</t>
  </si>
  <si>
    <t>Construct detached 1 story 448 SF 1 bedroom &amp; 1 bath ADU located behind 2712 Myrtle DRX172096</t>
  </si>
  <si>
    <t>029 107602400</t>
  </si>
  <si>
    <t>3121 FRYE ST, Oakland, CA 94602</t>
  </si>
  <si>
    <t>RB1702996</t>
  </si>
  <si>
    <t>Construct a two-story 3,360 SF single family residence with 3 bedrooms, office and 4.5 bathrooms on a vacant parcel per PLN16238.</t>
  </si>
  <si>
    <t>008 067701900</t>
  </si>
  <si>
    <t>691 25TH ST, Oakland, CA 94612</t>
  </si>
  <si>
    <t>RB1702398</t>
  </si>
  <si>
    <t>Construct a two-story 2,399 square foot single family dwelling with 5 bedroom/guest room &amp; 4 bath with 252s.f. attached one car garage located on a vacant lot. PLN16210</t>
  </si>
  <si>
    <t>048H761804800</t>
  </si>
  <si>
    <t>6874 BUCKINGHAM BLVD, Oakland, CA 94705</t>
  </si>
  <si>
    <t>RB1800190</t>
  </si>
  <si>
    <t>Construct a three-story 3,020 sq. ft. single-family dwelling with a 397 sq. ft. attached garage on a downslope and creekside property (CP16016) and to  preserve two protected trees within 10' of construction (T1600064).</t>
  </si>
  <si>
    <t>048E731803502</t>
  </si>
  <si>
    <t>1748 Manzanita DR, OAKLAND, CA 94611</t>
  </si>
  <si>
    <t>RB1501064</t>
  </si>
  <si>
    <t>Construct a three-story 2989 sq. ft. single family dwelling with attached garage, 3 bedrooms, 3 &amp; 1/2 bathrooms and deck.  PLN14238.</t>
  </si>
  <si>
    <t>022 035201100</t>
  </si>
  <si>
    <t>2016 E 26TH ST, OAKLAND, CA 94606</t>
  </si>
  <si>
    <t>RB1705766</t>
  </si>
  <si>
    <t>Construct a secondary unit 797 s.f. 2 bedrooms, 1 bath on top of a detached 900 s.f. garage located behind 2014E. 26th St. Per DRX172413</t>
  </si>
  <si>
    <t>004 008100600</t>
  </si>
  <si>
    <t>823 CENTER ST, Oakland, CA 94607</t>
  </si>
  <si>
    <t>RB1702527</t>
  </si>
  <si>
    <t>Construct a new 2,713 sf, 2 story SFD with 6 bedrooms and 4 bathrooms - PLN16311</t>
  </si>
  <si>
    <t>027 086903700</t>
  </si>
  <si>
    <t>3211 NICOL AVE, OAKLAND, CA 94602</t>
  </si>
  <si>
    <t>RB1800073</t>
  </si>
  <si>
    <t>Construct a 335 sf Category 2 secondary unit to the rear of the existing garage per DRX172100.</t>
  </si>
  <si>
    <t>048G744105100</t>
  </si>
  <si>
    <t>6540 VALLEY VIEW RD, Oakland, CA 94611</t>
  </si>
  <si>
    <t>RB1606095</t>
  </si>
  <si>
    <t>Construct a 2,738 square foot single family residence with 4 bedrooms and 4.5 bathrooms on a vacant lot. PLN16235</t>
  </si>
  <si>
    <t>026 077701500</t>
  </si>
  <si>
    <t>2624 INYO AVE, Oakland, CA 94608</t>
  </si>
  <si>
    <t>RB1605406</t>
  </si>
  <si>
    <t>Construct a 1.5 story sfd on vacant lot. 1890sf of living space over 440sf garage.  Tentative address is 2624 Inyo Avenue. PLN16012</t>
  </si>
  <si>
    <t>026 077701400</t>
  </si>
  <si>
    <t>2618 INYO AVE, Oakland, CA 94608</t>
  </si>
  <si>
    <t>RB1605407</t>
  </si>
  <si>
    <t>Construct a 1.5 story sfd on vacant lot. 1890sf of living space over 440sf garage.  Tentative address is 2618 Inyo Avenue.PLN16011</t>
  </si>
  <si>
    <t>014 123100900</t>
  </si>
  <si>
    <t>5245 SHAFTER AVE, Oakland, CA 94618</t>
  </si>
  <si>
    <t>RB1801415</t>
  </si>
  <si>
    <t>Construct 975 sf. secondary unit at basement level of existing SFD addressed as 5243 Shafter Ave. Per DRX180185.</t>
  </si>
  <si>
    <t>Construct 850 SF detached secondary unit in rear of 905 90th Ave, to include 3 bedrooms, kitchen, bath and laundry. MEPS included.DRX200229</t>
  </si>
  <si>
    <t>015 137001800</t>
  </si>
  <si>
    <t>622 58TH ST, Oakland, CA 94609</t>
  </si>
  <si>
    <t>RB1704569</t>
  </si>
  <si>
    <t>Construct 846 sf. addition at SFD including (2.5) new bathrooms, new studio and attached 392 sf. secondary unit at basement level. New address will be 624 58th Street.      PLN16223   8/29/19 Revised layout of rear exterior stairs.</t>
  </si>
  <si>
    <t>046 546600400</t>
  </si>
  <si>
    <t>2126 99TH AVE, OAKLAND, CA 94603</t>
  </si>
  <si>
    <t>RB1802959</t>
  </si>
  <si>
    <t>Construct 800 SF 1 story 2bedroom &amp; 1 bath detached ADU located at rear of 2124 99th Ave_x000D_
10/7/19: Revision #1: Change to rear elevation of secondary unit: one window into a door, and smooth stucco will be used for siding instead of wood siding</t>
  </si>
  <si>
    <t>027 088901700</t>
  </si>
  <si>
    <t>2615 35TH AVE, OAKLAND, CA</t>
  </si>
  <si>
    <t>RBC1903999</t>
  </si>
  <si>
    <t>Construct 798 sf. detached secondary unit at rear of existing SFD.  DRX190803  (Includes Mech, Elec, Plumb)</t>
  </si>
  <si>
    <t>085 010700500</t>
  </si>
  <si>
    <t>Construct 701 s/f addition and conversion of garage to living space with gym and storage with separate staircase to second level. Addition for new 800 s/f ADU located over converted garage for SFD.</t>
  </si>
  <si>
    <t>005 040600400</t>
  </si>
  <si>
    <t>2029 CHESTNUT ST, Oakland, CA 94607</t>
  </si>
  <si>
    <t>RB1800354</t>
  </si>
  <si>
    <t>Construct 698 sq.ft. detached secondary unit  with 2 bedrooms at rear of SFD (2027 Chestnut St.). DRX172408   Plans shared with deck for SFD.  3/12/19 Revision:  removed exterior wall furring and omitted dormer/California framing both sides of roof.</t>
  </si>
  <si>
    <t>046 549201500</t>
  </si>
  <si>
    <t>2303 99TH AVE, Oakland, CA 94603</t>
  </si>
  <si>
    <t>RBC1800018</t>
  </si>
  <si>
    <t>Construct 696 SF detached secondary unit in rear of SFD, w/ 2 bed, 1 bath, kitchen, dining and living room. New unit to be addressed as 2303 99th Ave</t>
  </si>
  <si>
    <t>038 316001000</t>
  </si>
  <si>
    <t>3003 58TH AVE, OAKLAND, CA</t>
  </si>
  <si>
    <t>RBC1904785</t>
  </si>
  <si>
    <t>Construct 62 sf. addition to convert existing accessory building to 227 sf. secondary unit at rear of 3001 58th Ave.  DRX192143  (Includes Mech, Elec, Plumb)</t>
  </si>
  <si>
    <t>029 097705600</t>
  </si>
  <si>
    <t>2957 FLORIDA ST, Oakland, CA 94602</t>
  </si>
  <si>
    <t>RBC1903911</t>
  </si>
  <si>
    <t>Construct 600 sf. two-story rear addition including new master bedroom, bath. Interior remodel including reconfigure laundry, storage room. Excavate lower level to create 782 sf. ADU.</t>
  </si>
  <si>
    <t>025 073001101</t>
  </si>
  <si>
    <t>2822 E 16TH ST, Oakland, CA 94601</t>
  </si>
  <si>
    <t>RB1801469</t>
  </si>
  <si>
    <t>Construct 488 SF attached rear addition onto and remodel rear of SFD to create 2 bedroom/1 bath 589 SF secondary unit.</t>
  </si>
  <si>
    <t>035 235201500</t>
  </si>
  <si>
    <t>4238 E 17TH ST, Oakland, CA 94601</t>
  </si>
  <si>
    <t>RBC1800087</t>
  </si>
  <si>
    <t>Construct 474sq.ft detached secondary unit at rear of SFD. (E) detached garage to remain. DRX181409 .MEP included</t>
  </si>
  <si>
    <t>014 126206200</t>
  </si>
  <si>
    <t>5463 KALES AVE, Oakland, CA 94618</t>
  </si>
  <si>
    <t>RB1800341</t>
  </si>
  <si>
    <t>Construct 464 SF detached secondary unit behind SFD (5461 Kales Ave), to include a living room/kitchen, bedroom and bath. New unit to be addressed as 5463 Kales Ave per DRX180135</t>
  </si>
  <si>
    <t>013 111200500</t>
  </si>
  <si>
    <t>4327 VIEW ST, OAKLAND, CA</t>
  </si>
  <si>
    <t>RBC1800143</t>
  </si>
  <si>
    <t>Construct 450 sf. secondary unit at rear of corner lot. Located behind 233 Mather St.     DRX181415  (Includes Mechanical, Electrical, Plumbing.)</t>
  </si>
  <si>
    <t>032 211501100</t>
  </si>
  <si>
    <t>2011 36TH AVE, Oakland, CA 94601</t>
  </si>
  <si>
    <t>RBC1901476</t>
  </si>
  <si>
    <t>Construct 407 SF detached secondary unit at rear of SFD. MEPs included. Located behind 2009 36th Ave</t>
  </si>
  <si>
    <t>026 075500800</t>
  </si>
  <si>
    <t>2461 E 23RD ST, Oakland, CA 94601</t>
  </si>
  <si>
    <t>RBC1800345</t>
  </si>
  <si>
    <t>Construct 370 SF detached 1 bedroom, 1 bath secondary unit in rear of SFD. To include Mechanical/Plumbing/Electrical. New unit to be addressed as 2461 E 23rd St.</t>
  </si>
  <si>
    <t>048 560102400</t>
  </si>
  <si>
    <t>9342 THERMAL ST, OAKLAND, CA 94605</t>
  </si>
  <si>
    <t>RBC1800676</t>
  </si>
  <si>
    <t>Construct 300 SF 1 story 1 bedroom &amp; 1 bath detached ADU located behind 9340 Thermal St.  Includes MEP work_x000D_
6/28/19-REV#1:revised window and door openings</t>
  </si>
  <si>
    <t>048G744502600</t>
  </si>
  <si>
    <t>31 JEWELL CT, Oakland, CA 94611</t>
  </si>
  <si>
    <t>RB1703717</t>
  </si>
  <si>
    <t>Construct 3 story 3609 SF 4 bedroom &amp; 3 1/2 bath SFD with 476 SF attached garage &amp; 43 SF mechanical room on a vacant downhill parcel. PLN15051</t>
  </si>
  <si>
    <t>015 136003400</t>
  </si>
  <si>
    <t>657 61ST ST, OAKLAND, CA 94609</t>
  </si>
  <si>
    <t>RBC1902800</t>
  </si>
  <si>
    <t>Construct 282 SF 1 story detached studio ADU at rear of 655 61St ST.  Includes related MEP work</t>
  </si>
  <si>
    <t>013 112905400</t>
  </si>
  <si>
    <t>4465 HOWE ST, Oakland, CA 94611</t>
  </si>
  <si>
    <t>RB1402311</t>
  </si>
  <si>
    <t>Construct 2265 sf. sfd with 354 sf. garage consists of 3 bedroom, 3-1/2 bath per PLN14008.</t>
  </si>
  <si>
    <t>013 112905500</t>
  </si>
  <si>
    <t>4467 HOWE ST, OAKLAND, CA 94611</t>
  </si>
  <si>
    <t>RB1402312</t>
  </si>
  <si>
    <t>Construct 1876 sf. sfd with 333 sf. garage consists of 3 bedroom, 2-1/2 bath per PLN14203.</t>
  </si>
  <si>
    <t>015 127708600</t>
  </si>
  <si>
    <t>558 AILEEN ST, Oakland, CA 94609</t>
  </si>
  <si>
    <t>RBC1904181</t>
  </si>
  <si>
    <t>Construct (N) 736 SF detached ADU with 1 bed and 1 bath at the rear of SFD. To include related MEP work: new mini-split systems, water heater, lights, receptacles, etc. (ADU to be located behind 556 Aileen St).</t>
  </si>
  <si>
    <t>013 109003000</t>
  </si>
  <si>
    <t>865 43RD ST, Oakland, CA 94608</t>
  </si>
  <si>
    <t>RB1800222</t>
  </si>
  <si>
    <t>Construct  new 1,741sf two-story, 3 bedroom sfd w/attached one car garage on vacant lot.PLN17021</t>
  </si>
  <si>
    <t>048H761901300</t>
  </si>
  <si>
    <t>6881 SHERWICK DR, Oakland, CA 94705</t>
  </si>
  <si>
    <t>RB1703608</t>
  </si>
  <si>
    <t>Construct  2,666 sq/ft two-story new single family dwelling (4bed/ 2.5 bath with 474 sq/ft attached garage)  on a 5,369 sq/ft vacant lot.  PLN17094</t>
  </si>
  <si>
    <t>032 208104700</t>
  </si>
  <si>
    <t>2211 42ND AVE, Oakland, CA 94601</t>
  </si>
  <si>
    <t>RB1801001</t>
  </si>
  <si>
    <t>Create secondary unit in attic.</t>
  </si>
  <si>
    <t>048H760606200</t>
  </si>
  <si>
    <t>540 GRAVATT DR, Oakland, CA 94603</t>
  </si>
  <si>
    <t>RB1703237</t>
  </si>
  <si>
    <t>Complete work started under RB1503569 - Construct a 4 story  3,952 sq. ft. SFD with 4 bedrooms, 3 baths &amp; attached garage on a vacant lot per PLN15163.</t>
  </si>
  <si>
    <t>027 084901802</t>
  </si>
  <si>
    <t>2848 ATWELL AVE, Oakland, CA 94601</t>
  </si>
  <si>
    <t>RBC1902640</t>
  </si>
  <si>
    <t>Complete RB1705185 - Convert lower level to Secondary Studio Unit with office and 1 bath, addressed as 2850 Atwell Ave - DRX172155</t>
  </si>
  <si>
    <t>048F737501500</t>
  </si>
  <si>
    <t>6456 OAKWOOD DR, OAKLAND, CA</t>
  </si>
  <si>
    <t>RB1606000</t>
  </si>
  <si>
    <t>Complete RB1302564/  New SFD 2967 sf w/attached garage per DRC040140
(Complete RB0705491; no work started)</t>
  </si>
  <si>
    <t>011 085601400</t>
  </si>
  <si>
    <t>6655 SKYLINE DR, OAKLAND, CA 94611</t>
  </si>
  <si>
    <t>RBC1903407</t>
  </si>
  <si>
    <t>Complete expired RB1501671, RE1602052, RP1601563, RM1601065, GR1600054 to build a new one-room secondary unit with 600 sq ft  3-car garage below.  (Main home to be constructed in Phase 2). PLN14265.</t>
  </si>
  <si>
    <t>2127 FILBERT ST, Oakland, CA 94607</t>
  </si>
  <si>
    <t>RB1601869</t>
  </si>
  <si>
    <t>Build new SFD at rear of parcel; 4 bedrooms, 2.5 baths w/attached garage. 2086 sq.ft. Per PLN16014</t>
  </si>
  <si>
    <t>003 000501100</t>
  </si>
  <si>
    <t>854 MILTON ST, OAKLAND, CA 94607</t>
  </si>
  <si>
    <t>RB1800250</t>
  </si>
  <si>
    <t>Build new 3-story SFD, Lot 2, 1806 s.f., 4 bedrooms, 3 baths.</t>
  </si>
  <si>
    <t>038 318501200</t>
  </si>
  <si>
    <t>3006 SEMINARY AVE, Oakland, CA 94605</t>
  </si>
  <si>
    <t>RBC1800017</t>
  </si>
  <si>
    <t>Build new 304sqft detached secondary unit with 1 bedroom at the rear of 3006 Seminary Ave(new address to be 3004 Seminary Ave).</t>
  </si>
  <si>
    <t>016 145301200</t>
  </si>
  <si>
    <t>1092 65TH ST, #B, Oakland, CA 94608</t>
  </si>
  <si>
    <t>RBC1901215</t>
  </si>
  <si>
    <t>Build new 1,529 sqft 2 story single family with  3 bedroom, 2.5 bathrooms(to be addressed as 1092 B 65th St behind front single family dwelling to be addressed as 1092 A 65th ST).PLN18431</t>
  </si>
  <si>
    <t>1092 65TH ST, #A, Oakland, CA 94608</t>
  </si>
  <si>
    <t>RBC1901214</t>
  </si>
  <si>
    <t>Build new 1,466 sqft 2 story single family with 210 sqft garage, 3 bedroom, 2.5 bathrooms(fron building addressed as 1092 A 65th St and rear single family dwelling to be addressed as 1092 B 65th ST).PLN18431</t>
  </si>
  <si>
    <t>032 210802200</t>
  </si>
  <si>
    <t>3552 MEADOW ST, OAKLAND, CA 94601</t>
  </si>
  <si>
    <t>RB1702566</t>
  </si>
  <si>
    <t>Build a new detached one-story 1,280 square foot second unit 2/2 bedrooms and 2 bathrooms behind 3550 Meadow St._x000D_
per PLN16318.</t>
  </si>
  <si>
    <t>048H765402100</t>
  </si>
  <si>
    <t>1107 ALVARADO RD, OAKLAND, CA 94705</t>
  </si>
  <si>
    <t>RB1705108</t>
  </si>
  <si>
    <t>Build a new 2,949 sq/ft single family dwelling with 430 sq/ft attached garage on a steep down-sloped vacant lot with 4 bedrooms, 3.5 baths.PLN17285</t>
  </si>
  <si>
    <t>015 130201800</t>
  </si>
  <si>
    <t>1043 57TH ST, Oakland, CA 94608</t>
  </si>
  <si>
    <t>RBC1904055</t>
  </si>
  <si>
    <t>Build 486 sqft 1 bedroom, 1 bathroom, 1 kitchen ADU in the rear of a single family dwelling, shed roof14' max to top of ridge, metal siding to match existing house color. DRX191724</t>
  </si>
  <si>
    <t>009 069607300</t>
  </si>
  <si>
    <t>696 29TH ST, Oakland, CA 94609</t>
  </si>
  <si>
    <t>RB1602720</t>
  </si>
  <si>
    <t>Basement conversion (approx. 600sq.ft.) to be new secondary unit (694 29th St.) per DRX170310.</t>
  </si>
  <si>
    <t>030 198103200</t>
  </si>
  <si>
    <t>4004 QUIGLEY ST, Oakland, CA 94619</t>
  </si>
  <si>
    <t>RBC1904254</t>
  </si>
  <si>
    <t>Convert the total into 355 SF secondary unit w/ 1 bedroom, 1 bath, kitchen and living space. MEPs included. New unit to be addressed as 4002 Quigley St. DRX191870</t>
  </si>
  <si>
    <t>043 456601400</t>
  </si>
  <si>
    <t>8216 OLIVE ST, Oakland, CA 94621</t>
  </si>
  <si>
    <t>RB1700533</t>
  </si>
  <si>
    <t>Addition of 991 sq. ft. at rear of SFD: 290 sq. ft. for 1 bed &amp; 1 bath addition to main dwelling &amp; 701 sq. ft. for 2 bed, 1 bath attached Secondary Unit. Includes 3 new stairways at side of building. DS170015</t>
  </si>
  <si>
    <t>040A343400602</t>
  </si>
  <si>
    <t>8105 MCCORMICK AVE, OAKLAND, CA 94605</t>
  </si>
  <si>
    <t>RBC1905559</t>
  </si>
  <si>
    <t>Add kitchen &amp; 1 bedrm within (e) SFD  flr to convert to 1,472 sq.ft., 2-bed Accessory Dwelling Unit to be addressed as 8107 McCormick Ave. Includes eliminating interior stairs at upper &amp; main flrs, adding ADU entrance stairs. M.E.P.'s included.DRX192223</t>
  </si>
  <si>
    <t>040A342605700</t>
  </si>
  <si>
    <t>7717 SUNKIST DR, Oakland, CA 94605</t>
  </si>
  <si>
    <t>RBC1901611</t>
  </si>
  <si>
    <t>Add 238 sq.ft. to expand master bath with new deck at 2nd fl, legalize 836sqft secondary unit, replace foundation at rear.</t>
  </si>
  <si>
    <t>032 208300700</t>
  </si>
  <si>
    <t>2037 HIGH ST, OAKLAND, CA 94601</t>
  </si>
  <si>
    <t>RBC1902311</t>
  </si>
  <si>
    <t>8/09/20:  Scope expanded to include 400amp service upgrade._x000D_
5/22/20:  Construct 620 SF 2 story 1 bedroom &amp; 1.5 bath ADU with attached 1 car garage. Located behind SFD addressed as 2039 High St Includes related MEP work</t>
  </si>
  <si>
    <t>036 242800200</t>
  </si>
  <si>
    <t>4505 BROOKDALE AVE, Oakland, CA 94619</t>
  </si>
  <si>
    <t>RBC1901271</t>
  </si>
  <si>
    <t>78sqft addition at rear to expand bedroom, remodel/expand kitchen and remodel bathroom, add full bath, convert 393sqft of basement into secondary unit by excavate 1'. SFD to be 4505-A Brookdale Ave and ADU to be unit B.</t>
  </si>
  <si>
    <t>026 081400900</t>
  </si>
  <si>
    <t>2765 GARDEN ST, Oakland, CA 94601</t>
  </si>
  <si>
    <t>RBC1900254</t>
  </si>
  <si>
    <t>775 basement conversion in SFD into secondary unit. Scope also includes replacing foundation, slab, retaining wall and chimney/fireplace. Remodel laundry area to include new 1/2 bath. MEPs included. New unit to be addressed as 2767 Garden St.</t>
  </si>
  <si>
    <t>048 560103000</t>
  </si>
  <si>
    <t>9314 THERMAL ST, Oakland, CA 94605</t>
  </si>
  <si>
    <t>RB1803382</t>
  </si>
  <si>
    <t>603 sq.ft.. ADU at the rear of SFD.  New ADU to be addressed as 9316 Thermal St.  DRX181335Remove unpermitted rear addition and one-story, 647 sq. ft. addition of 44 sf.ft.  laundry room and 603 sq.ft..</t>
  </si>
  <si>
    <t>036 242702000</t>
  </si>
  <si>
    <t>2430 POTTER ST, Oakland, CA 94601</t>
  </si>
  <si>
    <t>RBC1805147</t>
  </si>
  <si>
    <t xml:space="preserve">436 SF basement conversion into habitable secondary unit studio with kitchen, bath and laundry. </t>
  </si>
  <si>
    <t>010 079401600</t>
  </si>
  <si>
    <t>351 ORANGE ST, Oakland, CA 94610</t>
  </si>
  <si>
    <t>RBC1804683</t>
  </si>
  <si>
    <t>417 SF basement conversion to habitable secondary unit in SFD. MEPs included. New unit to be addressed as 349 Orange St. DRX181776</t>
  </si>
  <si>
    <t>043A468900600</t>
  </si>
  <si>
    <t>3521 MIRASOL AVE, Oakland, CA 94605</t>
  </si>
  <si>
    <t>RBC1900241</t>
  </si>
  <si>
    <t>369 SF detached garage conversion into ADU in rear of SFD. MEPs included. New unit to be addressed as 3521 Mirasol Ave.DRX190082</t>
  </si>
  <si>
    <t>013 118301600</t>
  </si>
  <si>
    <t>1158 53RD ST, Oakland, CA 94608</t>
  </si>
  <si>
    <t>RBC1903357</t>
  </si>
  <si>
    <t>1396 SF basement conversion of SFD into secondary unit with 3 bedrooms, living, kitchen, laundry, pantry family and 2 bathrooms. MEPs included. New unit to be addressed as 1156 53rd St..  4-1-20 Includes electrical service upgrade with 2 meters</t>
  </si>
  <si>
    <t>021 025800700</t>
  </si>
  <si>
    <t>1637 E 21ST ST, Oakland, CA 94606</t>
  </si>
  <si>
    <t>RB1604479</t>
  </si>
  <si>
    <t>Convert 750 sf of existing first level of 2 story SFD to secondary unit.  (2nd level remains as 3 bed/2 bath unit) DRX161452</t>
  </si>
  <si>
    <t>022 029603600</t>
  </si>
  <si>
    <t>2273 E 23RD ST, Oakland, CA 94606</t>
  </si>
  <si>
    <t>B1704994</t>
  </si>
  <si>
    <t>05/29/18 REV # 1 Convert garage/office (unapproved church)  to Secondary Unit under DRX180679.</t>
  </si>
  <si>
    <t>This table is auto-populated once you enter your jurisdiction name and current year data. Past year information comes from previous APRs.</t>
  </si>
  <si>
    <t>Please contact HCD if your data is different than the material supplied here,</t>
  </si>
  <si>
    <t>B_Table_Level</t>
  </si>
  <si>
    <t>B_Table_Dlevel</t>
  </si>
  <si>
    <t>B_Table_1_Allocation</t>
  </si>
  <si>
    <t>B_Table_2_Y1</t>
  </si>
  <si>
    <t>B_Table_2_Y2</t>
  </si>
  <si>
    <t>B_Table_2_Y3</t>
  </si>
  <si>
    <t>B_Table_2_Y4</t>
  </si>
  <si>
    <t>B_Table_2_Y5</t>
  </si>
  <si>
    <t>B_Table_2_Y6</t>
  </si>
  <si>
    <t>B_Table_2_Y7</t>
  </si>
  <si>
    <t>B_Table_2_Y8</t>
  </si>
  <si>
    <t>B_Table_2_Y9</t>
  </si>
  <si>
    <t>B_Table_3_Total</t>
  </si>
  <si>
    <t>B_Table_4_Remain</t>
  </si>
  <si>
    <t>Table B</t>
  </si>
  <si>
    <t>Regional Housing Needs Allocation Progress</t>
  </si>
  <si>
    <t>Permitted Units Issued by Affordability</t>
  </si>
  <si>
    <t>Income Level</t>
  </si>
  <si>
    <t>RHNA Allocation by Income Level</t>
  </si>
  <si>
    <t>Total Units to Date (all years)</t>
  </si>
  <si>
    <t>Total Remaining RHNA by Income Level</t>
  </si>
  <si>
    <t>Very Low</t>
  </si>
  <si>
    <t>Deed Restricted</t>
  </si>
  <si>
    <t>B_Table_Vlow_Deed</t>
  </si>
  <si>
    <t>Non-Deed Restricted</t>
  </si>
  <si>
    <t>B_Table_Vlow_None</t>
  </si>
  <si>
    <t>Low</t>
  </si>
  <si>
    <t>B_Table_Low_Deed</t>
  </si>
  <si>
    <t>B_Table_Low_None</t>
  </si>
  <si>
    <t>Moderate</t>
  </si>
  <si>
    <t>B_Table_Mod_Deed</t>
  </si>
  <si>
    <t>B_Table_Mod_None</t>
  </si>
  <si>
    <t>Above Moderate</t>
  </si>
  <si>
    <t>B_Table_Above</t>
  </si>
  <si>
    <t>Total RHNA</t>
  </si>
  <si>
    <t>B_Table_RHNA</t>
  </si>
  <si>
    <t>Total Units</t>
  </si>
  <si>
    <t>B_Table_Units</t>
  </si>
  <si>
    <t>Note: units serving extremely low-income households are included in the very low-income permitted units totals</t>
  </si>
  <si>
    <t>C_1_APN</t>
  </si>
  <si>
    <t>C_1_Address</t>
  </si>
  <si>
    <t>C_1_Name</t>
  </si>
  <si>
    <t>C_1_ID</t>
  </si>
  <si>
    <t>C_2_Date</t>
  </si>
  <si>
    <t>C_3_Vlow</t>
  </si>
  <si>
    <t>C_3_Low</t>
  </si>
  <si>
    <t>C_3_Mod</t>
  </si>
  <si>
    <t>C_3_Above</t>
  </si>
  <si>
    <t>C_4_Short</t>
  </si>
  <si>
    <t>C_5_Parcel</t>
  </si>
  <si>
    <t>C_6_Plan</t>
  </si>
  <si>
    <t>C_7_Zone</t>
  </si>
  <si>
    <t>C_8_Min</t>
  </si>
  <si>
    <t>C_8_Max</t>
  </si>
  <si>
    <t>C_9_Cap</t>
  </si>
  <si>
    <t>C_10_Vacancy</t>
  </si>
  <si>
    <t>C_11_Uses</t>
  </si>
  <si>
    <t>Table C</t>
  </si>
  <si>
    <t>Sites Identified or Rezoned to Accommodate Shortfall Housing Need</t>
  </si>
  <si>
    <t>Date of Rezone</t>
  </si>
  <si>
    <t>RHNA Shortfall by Household Income Category</t>
  </si>
  <si>
    <t>Type of Shortfall</t>
  </si>
  <si>
    <t>Sites Description</t>
  </si>
  <si>
    <t>APN</t>
  </si>
  <si>
    <t>Very Low-Income</t>
  </si>
  <si>
    <t>Low-Income</t>
  </si>
  <si>
    <t>Moderate-Income</t>
  </si>
  <si>
    <t>Above Moderate-Income</t>
  </si>
  <si>
    <t xml:space="preserve">Type of Shortfall
</t>
  </si>
  <si>
    <t>Parcel Size
(Acres)</t>
  </si>
  <si>
    <t>General Plan Designation</t>
  </si>
  <si>
    <t>Zoning</t>
  </si>
  <si>
    <t xml:space="preserve">Minimum    Density Allowed </t>
  </si>
  <si>
    <t>Maximum    Density Allowed</t>
  </si>
  <si>
    <t>Realistic Capacity</t>
  </si>
  <si>
    <t>Vacant/Nonvacant</t>
  </si>
  <si>
    <t>Description of Existing Uses</t>
  </si>
  <si>
    <t>D_1_Name</t>
  </si>
  <si>
    <t>D_2_Objective</t>
  </si>
  <si>
    <t>D_3_Time</t>
  </si>
  <si>
    <t>D_4_Status</t>
  </si>
  <si>
    <t>Table D</t>
  </si>
  <si>
    <t>Program Implementation Status pursuant to GC Section 65583</t>
  </si>
  <si>
    <r>
      <rPr>
        <b/>
        <sz val="10"/>
        <color theme="1"/>
        <rFont val="Arial"/>
        <family val="2"/>
      </rPr>
      <t xml:space="preserve">Housing Programs Progress Report  </t>
    </r>
    <r>
      <rPr>
        <sz val="10"/>
        <color theme="1"/>
        <rFont val="Arial"/>
        <family val="2"/>
      </rPr>
      <t xml:space="preserve">
Describe progress of all programs including local efforts to remove governmental constraints to the maintenance, improvement, and development of housing as identified in the housing element.</t>
    </r>
  </si>
  <si>
    <t>Name of Program</t>
  </si>
  <si>
    <t>Objective</t>
  </si>
  <si>
    <t>Timeframe in H.E</t>
  </si>
  <si>
    <t>Status of Program Implementation</t>
  </si>
  <si>
    <t>Policy 1.1: Priority Development Areas - Housing Program</t>
  </si>
  <si>
    <t>1.1.1 Site Identification</t>
  </si>
  <si>
    <t>Keep updated inventory on the City’s website, 2016-2023</t>
  </si>
  <si>
    <t>Priority Development Area (PDA) site Inventories were updated in 2019. The Association of Bay Area Governments (ABAG) and Metropolitan Transportation Commission (MTC) allowed for modifications of existing PDAs to occur at the administrative level.  Planning staff recommended changes to existing PDAs and submitted the proposal to ABAG and MTC on September 16th, 2019. The updated PDAs were adopted by the MTC and ABAG executive bodies on July 16, 2020. These updated designations are comprised of relatively minor modifications to existing PDAs that went through extensive community processes in previous years. See "2019 Proposed PDA map" for a map of existing PDAs following this year’s update and "2019 Proposed PDA Map Showing Changes to Existing PDAs" for a map outlining the changes. Both maps can be found online: https://www.oaklandca.gov/documents/priority-development-areas-pdas-1
These updated PDAs can also be found on MTC's website:  https://www.oaklandca.gov/documents/priority-development-areas-pdas-1</t>
  </si>
  <si>
    <t>1.1.2 Expedited Review</t>
  </si>
  <si>
    <t>Ongoing, 2015-23</t>
  </si>
  <si>
    <t>During 2020, Planners in the Bureau of Planning continue to process housing entitlement applications in the City of Oakland.</t>
  </si>
  <si>
    <t>1.1.3 Streamline Environmental Review</t>
  </si>
  <si>
    <t>No new action for 2020. On October 17, 2016, the City of Oakland updated its California Environmental Quality Act (CEQA) Thresholds of Significance Guidelines related to transportation impacts in order to implement the directive from Senate Bill 743 (Steinberg 2013) to modify local environmental review processes by removing automobile delay as a significant impact on the environment pursuant to CEQA. The new CEQA thresholds help streamline the environmental review process for new infill housing development.</t>
  </si>
  <si>
    <t>1.1.4 International Blvd Community Revitalization Without Displacement Incentive</t>
  </si>
  <si>
    <t>Policy development starting 2014-15</t>
  </si>
  <si>
    <t>The City continued its work to revitalize the International Boulevard corridor while also working to increase the availability of affordable housing along the corridor.  The following affordable housing projects are underway along this corridor:                                                                                                                                                                                             
* Fruitvale Transit Village Phase II-B, a 181-unit affordable development also adjacent to the Fruitvale BART station, carried out predevelopment work in 2020.
*Ancora Place, a 77-unit affordable development located at 2227 International Blvd, was awarded $11,740,653 in Multifamily Housing Program (MHP) funds and $5,602,112 in Infill Infrastructure Grant (IIG) funds from the California Department of Housing and Community Development. The developer will seek to secure Low Income Housing Tax Credit financing in the summer of 2021.
*3050 International, a 76-unit proposed affordable development, applied for but did not receive Infill Infrastructure Grant (IIG) funds from the California Department of Housing and Community Development. 
*A commercial development located at 2700 International was acquired by the Unity Council, a local nonprofit affordable housing developer. Unity Council initiated plans to redevelop the property into a mixed-use affordable housing and commercial development.
The Oakland Sustainable Neighborhood Initiative no longer meets.
*The Bus Rapid Transit Business Assistance Fund was completed and closed in 2019.
*In 2020 the City of Oakland, in partnership with the East Oakland Neighborhoods Initiative, was awarded  a $28.2 million TCC Implementation Grant. The funds will be allocated to five community revitalization projects, including one 55-unit affordable housing development.</t>
  </si>
  <si>
    <t>1.1.5 Consider expanding the existing Micro-living quarters pilot program to the entire Downtown and Jack London Square PDA</t>
  </si>
  <si>
    <t>2015-2020</t>
  </si>
  <si>
    <t>In 2019, the Draft Downtown Oakland Specific Plan (DOSP) was published, including mention of micro-units in the Land Use and Urban Form chapter as a mechanism to consider in the zoning update for downtown to achieve affordable by design units. Work on the Draft DOSP continued in 2020 to be taken for adoption hearings in 2021. Micro-units expansion will be considered in the accompanying zoning.</t>
  </si>
  <si>
    <t>Policy 1.2 Availability of Land</t>
  </si>
  <si>
    <t>1.2.1 Land Inventory (Opportunity Sites)</t>
  </si>
  <si>
    <t>Post to City’s website within 90 days of adoption and final certification (by Cal HCD) of Housing Element (see also Table C-6)</t>
  </si>
  <si>
    <t>The City's Detailed Land Inventory can be found on Section 4 and Appendix C of the 2015-2023 Housing Element, which continues to be posted to the City's web page: https://www.oaklandca.gov/resources/read-the-2015-2023-housing-element.</t>
  </si>
  <si>
    <t>Policy 1.3 Appropriate Locations and Densities for Housing</t>
  </si>
  <si>
    <t>1.3.1 Broadway Valdez Specific Plan (BVSP)</t>
  </si>
  <si>
    <t>As of March 11th, 2020 there are a total of 4,091 housing units in various stages of completion within the Broadway Valdez District Specific Plan:
Built (Completed) = 1,839 housing units
Under Construction = 809 housing units
Building Permit Filed = 728 housing units
Approved, but no building permits = 322 housing units
Applied for, but not approved = 397 units.
The City posts updated maps of proposed projects and developments under construction to the City's Specific Plan website.  See "Broadway Valdez Map" at: https://www.oaklandca.gov/resources/view-the-broadway-valdez-specific-plan-map</t>
  </si>
  <si>
    <t>1.3.2 Lake Merritt Station Area Plan (LMSAP)</t>
  </si>
  <si>
    <t>1.3.2 Lake Merritt Station Area Plan (LMSAP)
In 2020, the City continues to track the progress of development projects in the Lake Merritt Station Area. A total of 1,255 units are either under review or have received a building permit, including: 1,142 market rate units, 30 low-income income units, and 83 very-low income units. For more information, please refer to the Citys Major Development Projects List:
https://www.oaklandca.gov/resources/download-the-city-of-oakland-major-development-projects-list</t>
  </si>
  <si>
    <t>1.3.3 West Oakland Specific Plan (WOSP)</t>
  </si>
  <si>
    <t>In 2020, the City continues to track the progress of development projects in the West Oakland Specific Plan (WOSP) are. A total of 2,440 units are either under review or have received a building permit, including:
1,826 market rate units, 2 moderate-income units, 229 very low-income units, and 79 extremely low-income units. For more information, please refer to the Citys Major Development Projects List:
https://www.oaklandca.gov/resources/download-the-city-of-oakland-major-development-projects-list</t>
  </si>
  <si>
    <t>1.3.4 Coliseum Area Specific Plan (CASP)</t>
  </si>
  <si>
    <t>In 2020, the City continues to post updated maps of proposed projects and developments under construction to the City's Specific Plan website.  See "Project Status Map and Brochure for the Coliseum Area Specific Plan" at: https://www.oaklandca.gov/resources/read-the-general-plan-amendments-for-the-coliseum-area-specific-plan</t>
  </si>
  <si>
    <t>1.3.5 Central Estuary Area Plan (CEAP)</t>
  </si>
  <si>
    <t>The City’s interactive major projects map (and associated major projects list) catalogues developments over 50 units and/or 200,000 sq. ft. or greater of commercial space that includes projects in the Central Estuary area. The interactive map is available at: https://oakgis.maps.arcgis.com/apps/webappviewer/index.html?id=e1357dbaeffc473caa57b1227a7a7739</t>
  </si>
  <si>
    <t>1.3.6 Promote new housing opportunities in the Estuary Area</t>
  </si>
  <si>
    <t xml:space="preserve">In 2020, progress continued on the development of 465 units of affordable housing serving households between 0-60% of AMI in the Brooklyn Basin development, which will include 3100 total units as well as commercial and open space. The affordable units include 258 Project-Based Section 8 vouchers for all phases from the Oakland Housing Authority (OHA), which jointly owns the land with the City. The master developer has proposed adding another 600 units of market rate housing to the overall project (as well as marina space), and this request was under review by the City during 2020.
Construction of the 211 affordable units on Parcel F began in December 2018 and completed in December 2020. The Parcel F projects included 101 units of family housing (Paseo Estero) and 110 units of senior housing (Vista Estero). 
MidPen Housing Corporation, Oakland Housing Authority, and the City entered into a Lease Disposition and Development Agreement on Project 3 (Foon Lok West) on Parcel A in 2019, and closed their loan for the 130-unit Project 3 and started construction in July 2020.  MidPen is assembling its financing for Project 4's (Foon Lok East) remaining 124 units of family housing, and pending award of tax credits, is projected to commence construction in 2021.
To date, 241 units of market-rate housing have been completed on Parcel B (Orion).   Parcel C also consists of 241 units of market-rate housing, and started construction in 2019, and continued to be under construction in 2020. 
</t>
  </si>
  <si>
    <t>Policy 1.4 Secondary Units</t>
  </si>
  <si>
    <t>1.4.1 Secondary Unit -Parking Solutions</t>
  </si>
  <si>
    <t>2014-2017</t>
  </si>
  <si>
    <t>As of January 1, 2020, state and local laws surrounding ADUs and Junior ADUs have changed to allow for their construction with Single- and Multi-Family dwellings. In May, 2017, following an initial revision in 2016, the City of Oakland adopted revised Secondary Unit regulations, to further reduce the regulatory barriers to the development of Secondary Units, including eliminating parking requirements in areas where public transit is accessible.  As shown in Table A2, building permits for a total of 174 ADUs and JADUs were issued in 2020.</t>
  </si>
  <si>
    <t>1.4.2 Secondary Unit -Setback Solutions</t>
  </si>
  <si>
    <t>Policy 1.5 Manufactured Housing</t>
  </si>
  <si>
    <t>1.5.1 Factory Built Housing</t>
  </si>
  <si>
    <t xml:space="preserve">Continue to permit factory built housing in all residential &amp; commercial districts. </t>
  </si>
  <si>
    <t>Policy 1.6 Adaptive Reuse</t>
  </si>
  <si>
    <t>1.6.1 Live/Work Conversions</t>
  </si>
  <si>
    <t>In 2020, the City continues to permit live/work conversions. Thereby allowing the conversion of existing industrial and commercial buildings to joint live/work units in specific commercial and industrial locations while considering the impacts on nearby viable businesses. An commitee has been formed to fine tuning on the code requirements.</t>
  </si>
  <si>
    <t>Policy 1.7 Regional Housing Needs</t>
  </si>
  <si>
    <t>1.7.1 Accommodate 14,765 New Housing Units</t>
  </si>
  <si>
    <t>In addition to housing developments which are under construction, approved, or in pre-approval, the Housing Element identified sites with the capacity and the zoning regulations to allow more units than the Regional Housing Needs Allocation for Oakland. See Table A2 for details on building starts in calendar year 2020. See also the City's Land Inventory posted to the City's web page: http://www2.oaklandnet.com/oakca1/groups/ceda/documents/policy/oak051104.pdf</t>
  </si>
  <si>
    <t>Policy 2.1 Affordable Housing Development Programs</t>
  </si>
  <si>
    <t>2.1.1 New Construction and Substantial Rehabilitation Housing Development Program</t>
  </si>
  <si>
    <t>The City released two Notices of Funding Availability (NOFAs) in 2020. One was for New Construction of Multifamily Affordable Housing, and was limited to "Pipeline" projects--projects that had applied for funding in a previous NOFA round. The second NOFA was for the Acquisition and Conversion to Affordable Housing (ACAH) of existing non-deed restricted projects. The City also made funding commitments to projects that applied for NOFA funds in 2019.
More information about City NOFAs is available here: https://www.oaklandca.gov/resources/nofa-opportunities</t>
  </si>
  <si>
    <t>2.1.2 Housing Predevelopment Loan and Grant Program</t>
  </si>
  <si>
    <t>In 2020, the City continued to make funding available through its Predevelopment Loan Program. Two projects received predevelopment loans in 2020 under this program. Two additional projects sought and received Council approval for predevelopment loans in excess of the $50,000 program limit.</t>
  </si>
  <si>
    <t>2.1.3 Utilize Public Housing Resources for New Development</t>
  </si>
  <si>
    <t>Visit www.oakha.org for the FY2020 Annual MTW Report, which provides a full description of OHA development activities under activity #08-01.</t>
  </si>
  <si>
    <t>Policy 2.10:  Promote an Equitable Distribution of Affordable Housing throughout the Community</t>
  </si>
  <si>
    <t>2.10.1 Provide Incentives for Location of City-Assisted Developments in Areas of Low Concentration of Poverty</t>
  </si>
  <si>
    <t>The 2020 Pipeline New Construction of Multifamily Affordable Housing NOFA awarded points to projects that help advance geographic equity (5 points) and are located in neighborhoods with strong educational quality (5 points).</t>
  </si>
  <si>
    <t>Policy 2.11:  Affordable Housing Preference for Oakland Residents and Workers</t>
  </si>
  <si>
    <t>2.11.1 Oakland Resident and Worker Housing Preference Policy Resolution</t>
  </si>
  <si>
    <t>Ongoing enforcement, 2015-23</t>
  </si>
  <si>
    <t>The City of Oakland continued to monitor the marketing plans and waitlist preferences of affordable housing to ensure that Oakland residents and workers are given preference. The City also continued to ensure that this standard was met for the the First-Time Homebuyer Mortgage Assistance Program.</t>
  </si>
  <si>
    <t>Policy 2.2 Affordable Homeownership Opportunities</t>
  </si>
  <si>
    <t>2.2.1 First Time Homebuyer Programs</t>
  </si>
  <si>
    <t>In 2020 the City of Oakland continued to operate a First Time Homebuyer Program.</t>
  </si>
  <si>
    <t>2.2.2 Scattered-Site Single Family Acquisition and Rehabilitation Program</t>
  </si>
  <si>
    <t>Program implementation beginning 2014-15</t>
  </si>
  <si>
    <t>(See also 2.2.4 Community Buying Program) The Oakland Community Buying Program acquired 26 sites in 2017 and of those 24 were placed for development and sale to moderate income homebuyers through the Oaktown Roots Affordable Homes pilot progam. In early 2020 Hello Housing's role ceased and city staff administered the program. In calendar 2020 the Oaktown Roots pilot program received 14 applications. Eight households (representing 33 individuals) purchased newly built single family homes that were previously blighted lots. Two additional homes are under contract. Two of the parcels were repurposed for development as affordable rental projects.</t>
  </si>
  <si>
    <t>2.2.3 Foreclosure Mitigation Pilot Loan Program</t>
  </si>
  <si>
    <t xml:space="preserve">While the City no longer funds the Foreclosure Mitigation Pilot Loan Program, the City continued operation of its an Anti-Displacement Program in 2020 that includes a component for low- to moderate-income homeowners.  Centro Legal de la Raza was the program administrator for this component until September 30, 2020 and Housing and Economic Rights Advocates (HERA) has been subcontracted to carry out this component.  Starting in October 2020, HERA continued this work under direct contract with the City.  It includes legal assistance services as well as small grants and is able to assist with foreclosure-related issues. Residents at risk of foreclosure who contact the Housing Resource Center are referred to HERA. (See section 6.1.4.) </t>
  </si>
  <si>
    <t>2.2.4 Community Buying Program</t>
  </si>
  <si>
    <t>(See also 2.2.2 Scattered-Site Single Family Acquisition and Rehabilitation Program) The Oakland Community Buying Program acquired 26 sites in 2017 and of those 24 were placed for development and sale to moderate income homebuyers through the Oaktown Roots Affordable Homes pilot progam. In early 2020 Hello Housing's role ceased and city staff administered the program. In calendar 2020 the Oaktown Roots pilot program received 14 applications. Eight households (representing 33 individuals) purchased newly built single family homes that were previously blighted lots. Two additional homes are under contract. Two of the parcels were repurposed for development as affordable rental projects.</t>
  </si>
  <si>
    <t>2.2.5 Home Preservation Loan Program</t>
  </si>
  <si>
    <t>Funding for the program  was not available in 2020.</t>
  </si>
  <si>
    <t>Policy 2.3 Density Bonus Program</t>
  </si>
  <si>
    <t>2.3.1 Density Bonus Ordinance</t>
  </si>
  <si>
    <t>In 2020, two projects (8024 Rudsdale and 230-240 W. MacArthur) entered into 55-year regulatory agreements restricting a total of five units to Very-Low Income Households.
Development activities and lease-ups proceeded on projects that previously entered into a Density Bonus regulatory agreement.</t>
  </si>
  <si>
    <t>Policy 2.4 Permanently Affordable Homeownership</t>
  </si>
  <si>
    <t>2.4.1 Community Land Trust Program</t>
  </si>
  <si>
    <t>Ongoing support and expansion of Land Trust as funds are available</t>
  </si>
  <si>
    <t>In 2020, the City committed approximately $4.8 million in project funds to Oakland Community Land Trust, Bay Area Community Land Trust, and Northern California Land Trust through its 2019-2020 Acquisition and Conversion NOFA. An additional commitment of $2.9 million to two projects was still pending at year end.</t>
  </si>
  <si>
    <t>2.4.2 Resale Controls</t>
  </si>
  <si>
    <t>The City continues to record long-term affordability restrictions on all City-assisted affordable development projects, both rental and ownership.</t>
  </si>
  <si>
    <t>Policy 2.5 Seniors and Other Special Needs</t>
  </si>
  <si>
    <t>2.5.1 Housing Development Program</t>
  </si>
  <si>
    <t>In the City's 2019-2020 New Construction and Acquisition/Rehabilitation NOFAs, the City of Oakland awarded up to five points for rental projects serving special needs populations, and up to ten points for projects containing Permanent Supportive Housing Units for homeless households. The City's Acquisition and Conversion to Affordable Housing NOFA awards up to two points to projects that house vulnerable populations, including seniors.</t>
  </si>
  <si>
    <t>2.5.2 Housing For Persons With HIV/AIDS</t>
  </si>
  <si>
    <t>In fiscal year 19-20, the HOPWA (Housing Opportunities for Persons with AIDS) program provided housing assistance to more than 254 persons living with HIV/AIDS and their families utilizing the housing first model. 21 persons with HIV/AIDS obtained permanent housing. Information and referral services were provided to approximately 868 households for HIV/AIDS housing and other services. 215 persons living with HIV/AIDS received supportive services. 21 new units of HOPWA housing were completed, increasing the Oakland HOPWA housing inventory to over 288 units, 116 in stewardship.</t>
  </si>
  <si>
    <t>2.5.3 Accessible Units in New Federally-Assisted Housing</t>
  </si>
  <si>
    <t>The City of Oakland's Housing Development Services unit continued to enforce Federal requirements for accessible housing for all projects receiving Federal funding assistance.</t>
  </si>
  <si>
    <t>Policy 2.6 Large Families</t>
  </si>
  <si>
    <t>2.6.1 Housing Development Program (3+ bedrooms)</t>
  </si>
  <si>
    <t>The City's 2020 Pipeline New Construction of Multifamily Affordable Housing NOFA required that at least 15% of units in a family project have three or more bedrooms. It also awarded up to five points to rental projects that exceed this threshold, and up to nine points to ownership projects that exceed this threshold.</t>
  </si>
  <si>
    <t>Policy 2.7 Expand Local Funding Sources</t>
  </si>
  <si>
    <t>2.7.1 Jobs/Housing Impact Fee</t>
  </si>
  <si>
    <t>Data on the Jobs/Housing Impact Fee was reported in the Impact Fees Annual Report for the fiscal year ending June 30, 2020. The most recent report, updated February 21, 2021, is available here:
https://cao-94612.s3.amazonaws.com/documents/Annual-Impact-Fee-Report-FY-19-20-FINAL-2-21-21v2.pdf
For Fiscal Year 2019-2020, $4,190,080 was collected in Jobs/Housing Impact Fees. An additional $8,746,381 was assessed but not due yet.</t>
  </si>
  <si>
    <t>2.7.2 Consider Implementing Mandatory and/or Voluntary Options for Developer Contributions to Affordable Housing Development by Conducting a Nexus Study and Economic Feasibility Study for Affordable Housing.</t>
  </si>
  <si>
    <t>Ongoing, 2015-2023</t>
  </si>
  <si>
    <t>On May 3, 2016, the City Council adopted the Affordable Housing Impact Fees Ordinance.  Development projects submitting building permit applications on or after September 1, 2016, are subject to the fees. In December 27, 2020 the City completed the Annual Report for Fiscal Year Ended June 30, 2020.  See this link for the report: https://cao-94612.s3.amazonaws.com/documents/Annual-Impact-Fee-Report-FY-19-20-FINAL-2-21-21v2.pdf
For Fiscal Year 2019 - 2020 (ending on 6/30/20), $5,616,699 has been paid for the Affordable Housing Impact Fee; and $6,630,877 was revenue assessed, but not due yet (due to the program's schedule for payments).  This totals $12,247,576. Since the Affordable Housing Impact Fees went into affect on Septemeber 1, 2016, $13,154,253 has been paid so far and $35,791,154 in revenue has been assessed but not due yet.
City of Oakland Impact Fee Annual Reports and related documents covering Affordable Housing, Jobs/Housing, Transportation, and Capital Improvements can be found here: https://www.oaklandca.gov/documents/city-of-oakland-annual-impact-fee-reports</t>
  </si>
  <si>
    <t>2.7.3 Sale of City-Owned Property for Housing</t>
  </si>
  <si>
    <t>In 2018, Requests for Proposals (RFPs) were issued for two City-owned sites, 1707 Wood Street and 3823-3829 MLK Jr. Way. In 2020, predevelopment activities continued at these sites.
No additional City-owned sites have been identified as suitable for affordable housing development.
City is following Surplus Land Act for City-owned sites to be offered for affordable housing development. In December 2020, the City issued Notices of Availability for 4 sites, with proposals currently under review. The City has identified 12 additional City-owned sites to issue over the next year.</t>
  </si>
  <si>
    <t>2.7.4 Utilize 25% of the funds distributed to the City as a taxing entity under the Redevelopment dissolution and deposit them into the Affordable Housing Trust Fund (aka “Boomerang Funds”)</t>
  </si>
  <si>
    <t>Beginning in 2015 and ongoing, 2015-23</t>
  </si>
  <si>
    <t>In 2020, the City continued to allocate 25% of Boomerang Funds to the Affordable Housing Trust Fund.</t>
  </si>
  <si>
    <t>Policy 2.8:  Rental Assistance</t>
  </si>
  <si>
    <t>2.8.1 Expansion of Section 8 Vouchers</t>
  </si>
  <si>
    <t>Visit www.oakha.org for the FY2020 Annual MTW Report and FY 2021 Annual Plan which provides a full description of New Housing Choice Vouchers to be project based during the FY 2020.  Appendix C provides a complete table of projects that have project-based vouchers allocated and the status of the projects in terms of leasing, contracts and conditional awards.  no new voucher awards were made in 2020, but we expect additional housing choice vouchers in 2021 through the American Recovery Act.</t>
  </si>
  <si>
    <t>2.8.2 City of Oakland Rental Assistance Program</t>
  </si>
  <si>
    <t>Ongoing as funds are available, 2015-23</t>
  </si>
  <si>
    <t>The City has continued to refer residents to Keep Oakland Housed, a partnership between BACS, East Bay Community Law Center, and Catholic Charities East Bay for rental assistance. In addition to offering one-time rental assistance through the Season of Sharing funding program, Keep Oakland Housed also offers free legal consultation, eviction defense, case management, and employment and financial counseling.  From September to December 2020 the City funded Keep Oakland Housed to provide COVID-19 related rental assistance with funding from the federal CARES Act.  $3.3m was deployed in these four months and 1,031 tenants were assisted.</t>
  </si>
  <si>
    <t>Policy 2.9:  Permanent Access to Housing (PATH) Plan for the Homeless</t>
  </si>
  <si>
    <t>2.9.1 Provide outreach programs to those who are homeless or in danger of becoming homeless</t>
  </si>
  <si>
    <t xml:space="preserve">The City's Homeless Mobile Outreach Program (HMOP) prioritizes unsheltered individuals living in encampments. HMOP is a street-based intervention designed to assess individuals living in encampments to direct them to housing options and health and human services.  
In FY 19/20 the Covid-19 pandemic significantly impacted outreach efforts and work focus including but not limited to increasing on the concentration on Covid-19 wellness checks, education on Covid-19 Safety and supply distribution, coordination with Street Medicine Teams, special assignments for relocating the most vulnerable, as well as reduced fieldwork hours.  In total, the HMOP team distributed approximately 26,269 units of harm reduction were distributed including but not limited to: food, water, blankets, fire extinguishers, flashlights, socks, etc. and more than 6,000 duplicated outreach and intensive case management efforts were provided to 779 unduplicated, unsheltered persons living in homeless encampments and in their vehicles throughout the City of Oakland. Throughout FY19/20 HMOP successfully exited 60 individuals to positive housing destinations including permanent housing, transitional housing, shelters, and respite.  </t>
  </si>
  <si>
    <t>2.9.2 Support programs that help prevent renters from becoming homeless.</t>
  </si>
  <si>
    <t xml:space="preserve">The OPRI Program is a partnership with the Oakland Housing Authority, the City of Oakland &amp; several homeless service provider agencies. OPRI provides housing subsidies (funded by OHA) &amp; intensive case management (funded by the City of Oakland) to multiple populations experiencing homelessness in Oakland. OPRI served a total of 142 participants in FY 19-20. This included people living in encampments (43), people living in encampments with serious mental illness (21), seniors (8), re-entry clients (33), Transitional Age Youth (20) and (17) children. In FY19-20 the OPRI Collaboration expanded to include a family services provider, serving 20-40 families per year with housing subsidies and case management. In addition, the City of Oakland funds programs that help formerly homeless individuals maintain housing such as Lifelong Medical Care Services in the California and Harrison Hotels. </t>
  </si>
  <si>
    <t>2.9.3 Provide shelter programs to the homeless and special needs populations</t>
  </si>
  <si>
    <t xml:space="preserve">Crossroads Shelter 
Crossroads Shelter, funded by ESG and CDBG, was also significantly impacted by the Covid-19 Pandemic. Although there was no interruption to the shelter being open 365 days per year, maximum occupancy was reduced by 26 beds to accomodate CDC guidelines for physical distancing/decompression. In addition, service providers coming into the shelter was stopped altogether to reduce infection risk and spread.  The shelter maximum occupancy went from 125 single adults, and 5 family units (serving up to 10 families), toa  single bed maximum of 99 and a family maximum of 5 households.  A total of 548 unduplicated individuals utilized the Crossroads shelter during FY 19/20, with 103 households exited to Permanent Housing, and 14 to Transitional Housing. 
Due to the total bed-night available bed changes related to occupancy is listed below: 
EOCP Crossroads - FY 19-20 Occupancy Totals: 
7/1/19 - 2/29/20: 
Max # of Singles Beds Available nightly: 123 
Max # of Family Units Available nightly: 5 
3/1/20 - 6/30/20 (COVID-19 Reduced Capacity): 
# of Singles Beds Available nightly (reduced): 99 
# of *Family Units Available nightly (reduced): 5 
 *family units no longer occupied by more than 1 family 
Max # annual singles bed nights available:  42,090 
Max # annual family unit nights available: 1830 
Actual singles bed nights provided: 31,920; 75.84% 
Actual family unit nights provided: 1,824, 99.67% </t>
  </si>
  <si>
    <t>2.9.4 Provide transitional housing programs to those who are ready to transition to independent living</t>
  </si>
  <si>
    <t xml:space="preserve">Community Cabins were established to provide individuals living in encampments with a specific location where they can stay temporarily. Residents were housed in temporary structures.  Each site served up to 40 individuals at a time for up to 6 months.  Services included wash stations, portable toilets, garbage pickup, and housing navigation (case management) services. Program goals are to increase health and safety of residents, to connect residents with mainstream services and the mainstream homeless response system, and to end the unsheltered status of residents. The pilot program began in December 2017 with the opening of the first site at 6Th &amp; Castro (known as Castro Community Cabins). In May 2018, a second site was opened at 27th &amp; Northgate (known as Northgate Community Cabins). The 6th and Castro site was closed in January 2019, two more programs opened during the 18/19 operating year; Lake Merritt Community Cabins in October 2018, and Miller Community Cabins in January 2019. Three more sites opened in FY 19/20; Mandela Parkway North, Mandela Parkway South, and Oak St. Community Cabins.  Community Cabins serve 232 people at any one time and during covid that capacity has been reduced to 218. 
For FY 19-20 the Community Cabins data shows: 
508 individuals were served by the Community Cabins including 280 who were chronically homeless. 
The majority of clients, 63 percent, identify as Black or African American; 22 percent identify as white and 6 percent identify as multiracial. Thirteen percent identify as Latinx. 
72 percent of individuals self-reported a physical or mental health condition at the time of program entry. 
321 people exited the program during the fiscal year of whom 50 percent had a positive exit (28 percent went to permanent housing and 22 percent went to temporary destinations). </t>
  </si>
  <si>
    <t>2.9.5 Support development of permanent housing affordable to extremely low income households</t>
  </si>
  <si>
    <t>The City of Oakland's 2020 Pipeline NOFA for New Construction of Multifamily Affordable Housing includes a threshold requirement that 20% of units be affordable to Extremely Low Income Households. Projects may be awarded additional points for exceeding this threshold (up to five points for rental projects, and up to 12 points for ownership projects). Rental projects can receive additional points for serving people with special needs (5 points) and for offering permanent supportive housing units for the formerly homeless (5 points).
       The City also coordinates its scoring criteria and funding pipeline with the Oakland Housing Authority, which awards Section 8 rental subsidies, in order to further support the creation of units affordable to extremely low income households. The City also continues to participate in the Alameda County-wide efforts under the EveryOne Home Plan, a road map for ending homelessness.</t>
  </si>
  <si>
    <t>2.9.6 Coordinate actions and policies that affect the extremely low income population of Alameda County</t>
  </si>
  <si>
    <t>same info as 18-19.  The City continues to participate in the Alameda County-wide efforts under the EveryOne Home Plan, a road map for ending homelessness.  The Everyone Home plan was updated in 2018 to create a new plan for the next 5 years.  The City issued its own five year framework to address homelessness  in 2019. The City has been a strong partner with Everyone Home and  Alameda County in the development and implementation of a Coordinated Entry System for homeless services.  Coordinated Entry is a standardized method to connect people experiencing homelessness to the resources available in a community. Coordinated entry processes help communities prioritize housing assistance based on vulnerability and the severity of housing barriers to ensure that people who need assistance the most receive it in a timely manner.</t>
  </si>
  <si>
    <t>2.9.7 Advocate for policies beneficial to the extremely low income and homeless populations of Oakland</t>
  </si>
  <si>
    <t>same information as FY 18-19.  Oakland began providing Coordinated Entry for literally homeless families in the fall of 2015.  In the fall of 2017 the family coordinated entry program expanded to include all of North County (Oakland, Berkeley, Albany, Emeryville, Piedmont).  Coordinated entry for all homeless populations in Oakland began in the fall of 2017.  HSD contionues to participate in monthly calls of West Coast cities, led by the U.S. Interagency Council on Homelessness. These calls provide opportunities for sharing and learning abut new innovative and effective practices to address homelessness as a City jurisdiction.  HSD also maintains memberships and/or supports the following agencies: National Alliance to End Homelessness; Housing California; Corporation for Supportive Housing; East Bay Housing Organizations; and other federal and state initiatives to end homelessness.</t>
  </si>
  <si>
    <t>2.9.8 Sponsor-based Housing Assistance Program</t>
  </si>
  <si>
    <t>The Sponsor-Based Housing Assistance Program, begun in 2010, has successfully housed hundreds of formerly homeless Oakland residents with subsidies provided by the OHA, services provided by expert service providers such as Abode and First Place for Youth and program administration provided by the City of Oakland. On average, the Sponsor-Based Housing Assistance Program (SBHAP) served 98 families per month with little turnover. The capacity of the program during 2020 was increased to 140 households on average per month, but finding landlords willing to participate remains challenging in a competitive and expensive rental market.</t>
  </si>
  <si>
    <t>Policy 3.1:  Expedite and Simplify Permit Processes</t>
  </si>
  <si>
    <t>3.1.1 Allow Multifamily Housing</t>
  </si>
  <si>
    <t>Continuing through 2020, multi-family housing continues to be permitted in Oakland.</t>
  </si>
  <si>
    <t>3.1.2 Special Needs Housing</t>
  </si>
  <si>
    <t>Transitional Housing: 2016.  Allowing Emergency Shelters By-Right: Ongoing, 2015-23</t>
  </si>
  <si>
    <t>In 2020, the City continued to permit transitional housing in compliance with State law and allow emergency shelters by right in limited segments of the Residential Mixed Use, Urban Residential, Neighborhood Center, Community Commercial, Broadway Retail Frontage District Interim Combining Zone, Medical Center, Housing and Business Mix, and the CIX-1, CIX-2, IG, and IO Industrial zones as codified by Ordinance No. 13248 (adopted July 15, 2014).</t>
  </si>
  <si>
    <t>3.1.3 Discretionary Permits</t>
  </si>
  <si>
    <t>In 2020, the Planning and Zoning Division continued to issue discretionary design review permits for all new housing, except for Secondary Units less than 500 sf. in size which are issued ministerially. For Special Needs housing, in 2016, the Planning and Zoning Division adopted amendments to the Oakland Planning Code ensuring that transitional and supportive housing is treated in the same manner as other housing facilities in the same zone.  The City's reasonable accommodations procedure was also adopted in 2014, providing flexibility in the application of the Planning Code for individuals with a disability.</t>
  </si>
  <si>
    <t>3.1.4 “One-Stop” Permit Process</t>
  </si>
  <si>
    <t>In 2020, this process continues to be implemented within the Bureaus of Planning and Building.</t>
  </si>
  <si>
    <t>3.1.5 Assign Priority to Affordable Housing</t>
  </si>
  <si>
    <t>In 2020, the City has prioritized the review of entitlements for affordable housing above most other types of applications. The City processed several SB35/SB330 cases in 2020, which waive discretionary reviews for proposals that meet certain criteria.</t>
  </si>
  <si>
    <t>3.1.6 Expedite Environmental Review</t>
  </si>
  <si>
    <t>No new action for 2020. In 2019, the City amended the Planning code to allow emergency shelter facilities to be donctructed without discretionary review to greatly speed up the process. Also, in 2019, Oakland uses CEQA exemptions for development projects, where appropriate.  See detailed response in Action 1.1.3. </t>
  </si>
  <si>
    <t>3.1.7 Secondary Units</t>
  </si>
  <si>
    <t>2015-2016</t>
  </si>
  <si>
    <t>As of January 1, 2020, state and local laws surrounding ADUs and Junior ADUs have changed to allow for their construction with Single- and Multi-Family dwellings. Council adopted revised Secondary Unit regulations in March 2016 and May 2017, to further reduce the regulatory barriers to the development of Secondary Units, which are considered one way to help address the city’s housing shortage and escalating costs, as they generate new residential units without the costs of land acquisition. Changes included reduced parking requirements in areas where public transit is accessible, and to setbacks.  As shown in Table A2, building permits for a total of 174 ADUs and JADUs were issued in 2020.</t>
  </si>
  <si>
    <t>Policy 3.2:  Flexible Zoning Standards</t>
  </si>
  <si>
    <t>3.2.1 Alternative Building Code Standards</t>
  </si>
  <si>
    <t>Continue the use of alternative accommodations and equivalent facilitation of the California Building Codes to address the special housing needs of persons with disabilities and to facilitate the rehabilitation of older dwelling units. (See Actions 4.1.1 and 4.1.2 for housing rehabilitation actions and Action 6.2.1 for reasonable accommodations for persons with disabilities).</t>
  </si>
  <si>
    <t>3.2.2 Planned Unit Development Zoning</t>
  </si>
  <si>
    <t>In 2020, this program continues to be implemented.  All development applications include the provision of affordable dwelling units or payment of affordable houisng impact fees.</t>
  </si>
  <si>
    <t>3.2.3 Flexible Parking Standards</t>
  </si>
  <si>
    <t>No new action for 2020. In 2019 the City reduced the parking requirements for multi-family projects further simplfying the process. Also in 2019, the City amended the Planning code to allow emergency shelter facilities to be donctructed without discretionary review to greatly speed up the process.</t>
  </si>
  <si>
    <t>3.2.4 Reduced Open Space Requirements</t>
  </si>
  <si>
    <t>In 2020, the Draft Downtown Oakland Specific Plan was released which included policies and actions for improving existing open space and parks, as well as allowing publically accessibly open space to satisfy open space requirements (rather than private open space requirements) and allowing developers to contribute to off-site open space to provide greater flexibility to meet open space requirements. The zoning regulations that will implement the Downtown Oakland Specific Plan are scheduled to be complete by the end of 2021 and will include open space standards.</t>
  </si>
  <si>
    <t>Policy 3.3:  Development Fees and Site Improvement Requirements</t>
  </si>
  <si>
    <t>3.3.1 Project Review Process and Development Agreements</t>
  </si>
  <si>
    <t>This program continues to be implemented in 2020.  The City of Oakland is currently reviewing two DA applications: One for 500 Kirkham (including over 1,000 dwellling units); and an amendment to the Brooklyn Basin DA, which asks for 600 additional dwelling units.</t>
  </si>
  <si>
    <t>3.3.2 Development Impact Fees</t>
  </si>
  <si>
    <t>Policy 3.4 Intergovernmental Coordination</t>
  </si>
  <si>
    <t>3.4.1 Multiple Agency Reviews</t>
  </si>
  <si>
    <t>OHA continues to work in partnership with the City of Oakland and Alameda County to eliminate barriers to affordable housing. More information about these partnerships is available in the Authority's FY 2020 MTW Annual Plan.</t>
  </si>
  <si>
    <t>3.4.2 Allocation of Project-based Section 8 Units</t>
  </si>
  <si>
    <t>Per this policy, the Oakland Housing Authority matches its scoring criteria for allocation of Project-Based Vouchers to the City's scoring criteria for NOFA applications. See section 5.1.4 below for more information about 2020 allocations. See www.oakha.org for the Annual MTW FY 2020 report - Activity #06-03 discusses allocation of project based vouchers through existing competitive processes.  Appendix C shows allocations of project-based vouchers across all projects.</t>
  </si>
  <si>
    <t>Policy 3.5:  Financing Costs</t>
  </si>
  <si>
    <t>3.5.1 Access to Low-Cost Financing for Development</t>
  </si>
  <si>
    <t>See Housing Programs Under Goal 2</t>
  </si>
  <si>
    <t>City funds awarded to affordable housing developers are offered on favorable terms, including a 3% simple interest rate, payment of principal and interest due from excess cash flow from operations after payment of operating costs, senior debt, reserves and developer fee, and a 55-year loan term. The City works with affordable developers to set loan terms in a way that will help maximize their ability to leverage funding from banks and other lending agencies. The City also coordinates with developers to help ensure that they qualify for additional funding from county, state, and federal sources.
For more information about NOFA funds committed in 2020, please see Action 2.1.1.</t>
  </si>
  <si>
    <t>3.5.2 Access to Low-Cost Financing For Home Purchase</t>
  </si>
  <si>
    <t>See Action 2.2.1</t>
  </si>
  <si>
    <t>In 2020, the first-time homebuyer program continued to provide information and financial assistance to low- and moderate-income households.</t>
  </si>
  <si>
    <t>Policy 3.6:  Environmental Constraints</t>
  </si>
  <si>
    <t>3.6.1 Remediation of Soil Contamination</t>
  </si>
  <si>
    <t>Investigate potential funding sources</t>
  </si>
  <si>
    <t>No new action in 2020. The City no longer operates the EPA's Revolving Loan Program due to a lack of staffing and currently identified environmentally-challenged small infill brownfield sites that would qualify for the program. However, the City can re- apply for the program when staffing and sufficient qualifying opportunities are available.  As private development projects are proposed, City staff will explore the needs and possibility to apply for assessment and cleanup grants for eligible sites, as needed.  Other potential funding sources such as the Leaking Underground Storage Tank Fund can also be evaluated for applicability on a site by site basis.</t>
  </si>
  <si>
    <t>Policy 3.7:  Community Outreach and Education</t>
  </si>
  <si>
    <t>3.7.1 Community Outreach Program</t>
  </si>
  <si>
    <t>The City maintains regular communication with housing advocacy groups and neighborhood organizations to advance affordable housing in Oakland. It continues to engage with the community on important affordable housing projects. For example, when the City purchased the existing Clifton Hall building at the California College of the Arts in December 2020 to convert the building to a family shelter and permanent affordable housing for homeless seniors, the City did outreach to the local community. These types of projects can sometimes be controversial, but in this case the process resulted in widespread neighborhood support for the project.</t>
  </si>
  <si>
    <t>Policy 4.1:  Housing Rehabilitation Loan Programs</t>
  </si>
  <si>
    <t>4.1.1 Rehabilitation Loan Programs for Owner- Occupied Housing</t>
  </si>
  <si>
    <t>Ongoing,  2015-23</t>
  </si>
  <si>
    <t>In 2020, the City continued to provide rehabilitation loans to moderate, low, and low income homeowners contingent on availability of funding for the correction of major code violations/deficiencies, emergency repairs, and lead-based paint abatement, though existing Rehabilitation Programs.</t>
  </si>
  <si>
    <t>4.1.2 Rehabilitation Loans for Owner-Occupied Buildings With 2 To 4 Units</t>
  </si>
  <si>
    <t>Policy 4.2:  Blight Abatement</t>
  </si>
  <si>
    <t>4.2.1 Anti-Blight Programs</t>
  </si>
  <si>
    <t>In 2020, Code Enforcement Services responded to 3,006 neighbor complaints of property maintenance. 700 cases were abated</t>
  </si>
  <si>
    <t>4.2.2 Housing Code Enforcement</t>
  </si>
  <si>
    <t>In 2020, Code Enforcement Services responded to approximately 324 residential rental tenant complaints of building maintenance as defined by Oakland Housing Code (based on State Housing Law). 57 Cases were abated.</t>
  </si>
  <si>
    <t>4.2.3 Problem Properties Program</t>
  </si>
  <si>
    <t>In 2020, the City abated 11 problem properties under Essential Abatement program for property and building maintenance issues.</t>
  </si>
  <si>
    <t>4.2.4 Foreclosed and Defaulted Residential Property Registration, and Abatement Program</t>
  </si>
  <si>
    <t>In 2020, about 48 foreclosed or defaulted properties have been registered. There are approximately 5 code enforcement cases opened in 2020 for related properties in response to a complaint.</t>
  </si>
  <si>
    <t>4.2.5 Tax Default Properties Program</t>
  </si>
  <si>
    <t>In 2020, about 48 foreclosed or tax-defaulted properties have been registered. There are approximately 5 code enforcement cases opened in 2020 for related properties in response to a complaint.</t>
  </si>
  <si>
    <t>4.2.6 Investor-owned Property Registration, Inspection and Maintenance Program</t>
  </si>
  <si>
    <t xml:space="preserve">In 2020, there was only 1 new registration, 0 cases with identified violations. </t>
  </si>
  <si>
    <t>Policy 4.3:  Housing Preservation</t>
  </si>
  <si>
    <t>4.3.1 Historic Residential Building  Relocation</t>
  </si>
  <si>
    <t>Vacant land is increasingly targeted for higher density infill, so fewer sites are available for move-ons. There has been some success  encouraging owners/developers to add to or build behind rather than demolishing existing structures, in some cases moving the existing building on the same lot to make room for the new.</t>
  </si>
  <si>
    <t>4.3.2 Housing Repairs for Seniors and People with Disabilities</t>
  </si>
  <si>
    <t>Consider funding program in next Housing Element Program Round, Planning Bureau</t>
  </si>
  <si>
    <t>In 2019, the City continued to provide rehabilitation loans and grants to moderate, low, and extremely low income Homeowners including seniors and people with disabilities for the correction of major code violations/deficiencies, emergency repairs, lead-based paint abatement, and accessibility modifications. Program availability is contingent on funding availability. A program specifically targeting only low income seniors would require additional funding sources for implementation.</t>
  </si>
  <si>
    <t>4.3.3 Access Improvement Program</t>
  </si>
  <si>
    <t>In 2020, the City continued to provide Access Improvement grants to low and extremely low income Homeowners and tenants contingent of funding availability. Grant funds are designated for accessibility modifications to accommodate persons with disabilities.</t>
  </si>
  <si>
    <t>4.3.4 Scattered-Site Single Family Acquisition and Rehabilitation Program</t>
  </si>
  <si>
    <t>See policy action 2.2.4</t>
  </si>
  <si>
    <t>4.3.5 Continuing Implementation of Mills Act Contracts</t>
  </si>
  <si>
    <t>In addition to seven single-family homes, the approved Mills Act projects for 2020 include three multi-unit adaptive reuse, addition, and restoration projects involving a Craftsman house, a 1920s armory, and an 1860s saloon and factory building for an anticipated total of 64 new residential or live-work units.</t>
  </si>
  <si>
    <t>4.3.6 Rehabilitating Public Housing</t>
  </si>
  <si>
    <t>OHA continued to work through disposition activities related to Oak Grove North and South as well as Harrison Tower. OHA also continued its pursuit of a Rental Assistance Demonstration application for 157 public housing units.</t>
  </si>
  <si>
    <t>4.3.7 Proactive Rental Inspection Policy</t>
  </si>
  <si>
    <t xml:space="preserve">In 2020, the program development process is almost completed pending resolving the equity and the lead abatement issue. from our earlier commitment to inspect 20% of all rental units. </t>
  </si>
  <si>
    <t>4.3.8 Mitigate Loss of Units Demolished by Public or Private Actions</t>
  </si>
  <si>
    <t>Program implementation beginning 2015</t>
  </si>
  <si>
    <t>Planning Code Section 17.102.230, which requires a Conditional Use Permit and the provision of replacement units if Residential Hotel Units are converted or demolished, was not changed in 2020. See also Action 5.4.1.</t>
  </si>
  <si>
    <t>4.3.9 Seismic Safety Retrofit Policy</t>
  </si>
  <si>
    <t>Oakland has two grant programs to subsidize retrofits of buildings for seismic safety: the Safer Housing for Oakland Program (SHOP) for apartment buildings with a soft-story condition and the Earthquake-Safe Homes Program (ESHP) for 1-4 unit owner-occupied dwellings. Funding for these programs comes from two $4.5MM FEMA Hazard Mitigation (HMGP) grants as administered by the California Governor's Office of Emergency Services (Cal OES), with matching funds provided by both building owners and the City of Oakland via Community Development Block Grant funds. 
The application period for the programs closed in 2017 with hundreds of eligible buildings and retrofits for both programs began in late 2018. There are currently no additional opportunities for funding from this source, but staff is monitoring the FEMA/Cal OES HMGP and will seek additional awards if they become available.
As of the end of 2020, a total of 56 1-4 Unit Buildings (64 Units) had been completed through ESHP, with 63 more projects in design or construction. Through SHOP, 24 5+ unit apartment buildings (345 units) had been completed, with 16 more in design or construction. Both programs are expected to complete construction for all projects by March of 2022.</t>
  </si>
  <si>
    <t>Policy 4.4:  Anti-Displacement Of City Of Oakland Residents</t>
  </si>
  <si>
    <t>4.4.1 Consider Developing a Standard City Tenant Relocation Policy and Fund City Program Operations</t>
  </si>
  <si>
    <t>FY 2014-15</t>
  </si>
  <si>
    <t>In 2020, the City continued to enforce the Uniform Residential Tenant Relocation Ordinance adopted in 2018. The City continued to fund a program providing advisory and financial assistance to tenants displaced as a result of a code compliance action, including paying relocation benefits in the case that a property owner does not meet their obligations, subject to availability of funds. City staff also operate a program to assist low-income and low-asset small property owners who are required to pay relocation benefits resulting from an owner or relative move-in but would face a financial hardship to do so.</t>
  </si>
  <si>
    <t>Policy 5.1:  Preservation of At-Risk Housing</t>
  </si>
  <si>
    <t>5.1.1 Monitoring and Preservation</t>
  </si>
  <si>
    <t>Annual, 2015-23
City will identify projects at highest-risk each year (that could convert within the next 24 months)</t>
  </si>
  <si>
    <t>The City is not aware of any restricted affordable units that converted to market-rate in 2020, and did not receive advance notice of an intent to terminate use restrictions on assisted housing.</t>
  </si>
  <si>
    <t>5.1.2 Contact With Owners of At-Risk Buildings</t>
  </si>
  <si>
    <t>Five properties were listed as "At-Risk" or questionable in table 3-54 of the 2015-2023 housing element:
Lottie Johnson Apts (970 14th St)
San Pablo Suites (2551 San Pablo Ave)
Santana Apts (2220 10th Ave)
Taylor Methodist (1080 14th St)
The Claridge Hotel (634 15th St)
Of of these properties, San Pablo Suites was destroyed in 2017 due to fire. The Claridge Hotel is classified as a residential hotel and is thus now subject to the City of Oakland's Ordinance No. 13509 regulating the demolition, conversion, and rehabilitation of residential hotels.
Santana Apartments is owned by Mercy Housing, a nonprofit affordable housing developer committed to preserving affordable housing. Although CTCAC affordability requirements will expire before 2023, the property also has a Ground Lease with affordability restrictions through 2067.
Lottie Johnson Apartments and Taylor Methodist are both funded by HUD. A HUD representative confirmed via email on 3/19/2020 that neither property should be considered at risk.</t>
  </si>
  <si>
    <t>5.1.3 Financial Assistance for Preservation Projects</t>
  </si>
  <si>
    <t>In 2020, the City of Oakland committed $10,970,000 in funds to projects that applied to its 2019-2020 NOFA for the Acquisition, Rehabilitation, and Preservation of Multifamily Affordable Housing.
Three projects, representing 232 affordable units, were awarded funds:
Fruitvale Studios
Frank G Mar Apartments
Hamilton Apartments
The City's funding will extend and deepen the affordability restrictions.</t>
  </si>
  <si>
    <t>5.1.4 Project Based Section 8 Assistance</t>
  </si>
  <si>
    <t>OHA continued to assess the balance of Project-Based Vouchers and Housing Choice Vouchers and describes its activities in the FY2020 MTW Annual Report and FY2021 MTW Annual Plan, which is available at www.oakha.org.</t>
  </si>
  <si>
    <t>5.1.5 Local Non-traditional Housing</t>
  </si>
  <si>
    <t>OHA has several local non-traditional programs that serve low-income families that would not otherwise qualify for traditional housing through the public housing or Housing Choice Voucher program.  These programs and the populations served are described in detail in the FY2020 MTW Annual Report available at www.oakha.org.  Activities:  #11-03, #11-05, #10-06 and #-08-01 describe the Parents and Children Together (PACT) program, which is a family reunification and re-entry program with the Alameda County Sheriff's Department, the Sponsor Based Housing Assistance Program (SBHAP), which serves homeless families, emancipated foster youth and those exiting the criminal justice system, the Building Bridges Initiative, which has several program serving emancipated foster youth, CalWORKs families, homeless veterans, etc.  serving in total approximately 458 families through these efforts.   Through our development partnerships, OHA has created low income housing tax credit subsidized units and served approximately 749 families (adding 33 new units in FY 2020).  At the end of 2020, OHA began a new permanent supportive housing program called Building Bridges - Key to Home, with various partners.  This program expects to house 23 formerly homeless families that are exiting project RoomKey and families started being housed in December of 2020.</t>
  </si>
  <si>
    <t>Policy 5.2:  Support for Assisted Projects with Capital Needs</t>
  </si>
  <si>
    <t>5.2.1 Advocacy for State and Federal Financing</t>
  </si>
  <si>
    <t>The City regularly consults with affordable housing developers to ensure that the timing and dollar amount of City funding is aligned with County, State, and Federal funding program requirements. This helps ensure that City funds are leveraged maximally against other funding sources.
The City of Oakland acts as the Local Reviewing Agency for any affordable housing applying for Low Income Housing Tax Credits in Oakland. In 2020, the City performed local reviews for 2 such projects.
The City of Oakland also acts as a co-applicant with developers seeking funds through California's Affordable Housing and Sustainable Communities (AHSC) program, Infill Infrastructure Grant (IIG) program, and Transformative Climate Communities (TCC) program. These programs are generally oriented towards new construction.
Whenever possible, the City advocates for increased funding at the State and Federal level for affordable housing.</t>
  </si>
  <si>
    <t>5.2.2 Funding for Capital Needs--Preservation and Rehabilitation Programs for Rental Housing (not owner- occupied, buildings)</t>
  </si>
  <si>
    <t>Rehabilitation activities began at Fruitvale Studios and Frank G Mar Apartments, which were awarded funds through the City's 2019-2020 NOFA for the Acquisition, Rehabilitation, and Preservation of Multifamily Affordable Housing.</t>
  </si>
  <si>
    <t>Policy 5.3:  Rent Adjustment Program</t>
  </si>
  <si>
    <t>5.3.1 Rent Adjustment Ordinance</t>
  </si>
  <si>
    <t>In 2020, the Rent Adjustment Program continued to implement the policies limiting rent increases on units covered by the Rent Adjustment Ordinance.</t>
  </si>
  <si>
    <t>5.3.2 Just Cause for Eviction Ordinance</t>
  </si>
  <si>
    <t>In 2020, the Rent Adjustment Program continued to enforce the Just Cause for Eviction Ordinance.</t>
  </si>
  <si>
    <t>5.3.3 Ellis Act Protections Ordinance</t>
  </si>
  <si>
    <t>In 2020, amendments to the Tenant Protection Ordinance, Rent Adjustment Program Ordinance, and Just Cause for Eviction Ordinance were adopted which strengthened protections for vulnerable tenants.  Development of regulations to implement these amendments was underway in 2020 and will be brought to the CIty Council for approval in 2021.</t>
  </si>
  <si>
    <t>Policy 5.4:  Preservation of Single Room Occupancy Hotels</t>
  </si>
  <si>
    <t>5.4.1 Residential Hotel Conversion/Demolition Protections</t>
  </si>
  <si>
    <t>In 2020, the City of Oakland continued implementation of Planning Code Chapter 17.153 - regulations that protect Residential Hotels as an important housing typology. The regulations require a Conditional Use Permit and replacement units for any demolition or conversion of a Residential Hotel Unit.  The Bureau of Planning continues to work with Residential Hotel property owners to create a Residential Hotel registry, so the City can monitor any proposed changes to these buildings to ensure they align with regulations.</t>
  </si>
  <si>
    <t>Policy 5.5:  Limitations on Conversion of Residential Property to
Non-Residential Use</t>
  </si>
  <si>
    <t>5.5.1 Residential Property Conversion Ordinance</t>
  </si>
  <si>
    <t>In 2018, the City of Oakland strengthened regulations in Planning Code Section 17.102.230 restricting conversion of residential uses to non-residential uses. There were no changes in 2020.</t>
  </si>
  <si>
    <t>Policy 5.6:  Limitations on Conversion of Rental Property to Condominiums</t>
  </si>
  <si>
    <t>5.6.1 Condominium Conversion Ordinance</t>
  </si>
  <si>
    <t>No adjustments to this policy was considered by City Council in 2020.</t>
  </si>
  <si>
    <t>Policy 5.7:  Preserve and Improve Existing Oakland Housing Authority-Owned Housing</t>
  </si>
  <si>
    <t>5.7.1 Rehabilitation of Public Housing Units</t>
  </si>
  <si>
    <t>In 2018, the Bureau of Planning began working with OHA to develop a streamlined process for renovating existing affordable housing units and increasing density on existing OHA-owned properties.  New state regulations, including SB 330, will facilitate processing of OHA applications once received by the City of Oakland. No changes in 2020.</t>
  </si>
  <si>
    <t>Policy 6.1:  Fair Housing Actions</t>
  </si>
  <si>
    <t>6.1.1 Funding for Fair Housing Organizations</t>
  </si>
  <si>
    <t>CDBG funds support the coordination and provision of fair housing outreach, fair housing education, intake, assessment, fair housing counseling, fair housing investigations of discrimination, fair housing testing, and fair housing audits through the following agencies:  East Bay Community Law Center, Causa Justa: Just Cause , Central Legal and ECHO Fair Housing.  In addition, this group of Fair Housing Providers is providing legal services to the formerly incarcerated through the Fair Chance program, banning the use of criminal background checks in the screening process.  Per the Fair Chance Ordinance adopted by the City of Oakland, anyone renting out a residential property in the city of Oakland can no longer ask for permission to do criminal background checks on rental applications.  Such checks cannot be conducted in the course of approving or denying a potential tenant.  $249,361 in CDBG funds support the Fair Housing work and $180,000 (over a two year period) supports the pilot Fair Chance program.  In FY 19/20, East Bay Community Law Center/ Fair Housing along with the network of fair housing providers (Central Legal, Just Cause, ECHO Housing) provided 245 low-income Oakland tenants received basic legal information, referrals, and/or limited-scope assistance with housing related problems. To date, direct legal representation services were provided for 27 low income Oakland tenants related to housing related problems. Twenty-two case have been successfully closed; 4 were unsuccessfully closed and 1 remains open. Causa Justa referred 216 people to HAP and 41 received group-counseling services, with 21 of those individuals completing the workshops and have a better understanding of fair housing rights. Centro Legal de Raza provided limited legal assistance to 188 Low- income residents, fifteen of whom received direct legal representation.</t>
  </si>
  <si>
    <t>6.1.2 Housing Search Assistance for People with Disabilities</t>
  </si>
  <si>
    <t>Bay Area Community Services (BACS) receives significant funding from the City of Oakland via the Community Housing Services unit of the Human Services Department. People searching for housing with special accommodations for persons with disabilities are referred to BACS as well as the West Oakland Mental Health Center. They are also informed of any affordable housing opportunities, which are often partially funded by the City of Oakland and typically have waitlist preferences and accessible units for persons with disabilities.</t>
  </si>
  <si>
    <t>6.1.3 Affirmative Fair Marketing</t>
  </si>
  <si>
    <t xml:space="preserve">The City of Oakland participated in the 2020-2024 Alameda County Regional Analysis of Impediments to Fair Housing (AIFH) Choice update.  This plan was completed in February 2020 as a countywide effort to increase fair housing choices for residents across Alameda County. The County of Alameda, as lead agency, and multiple participating jurisdictions—the cities of Alameda, Albany, Berkeley, Dublin, Emeryville, Fremont, Hayward, Livermore, Newark, Oakland, Piedmont, Pleasanton, San Leandro, and Union City; the housing authorities for the cities of Alameda, Berkeley, Livermore, and Oakland; and the Housing Authority of the County of Alameda—have formed a regional collaborative for the purpose of completing an Analysis of Impediments to Fair Housing Choice (Regional Analysis of Impediments) while meeting their goals and obligations under the fair housing rules to affirmatively further fair housing.   The AIFH is available for review at https://cao-94612.s3.amazonaws.com/documents/ALAMEDA-COUNTY-REGIONAL-ANALYSIS-OF-IMPEDIMENTS-TO-FAIR-HOUSING-Final-AI_Combined_2-24-20.pdf.  All City-funded Housing Projects are required to submit marketing plans for review for compliance with the procedures. As a condition of the City of Oakland’s Affordable Housing Development Program loan agreements, not less than 180 days prior to project completion, owners must submit proposed marketing and management plans to the City for review and approval.  Prior to commencing marketing activities, owners will be required to meet with City staff to review the proposed marketing strategy to ensure that affirmative marketing efforts will be employed. Marketing plans must include information on strategies for reaching persons and groups not likely to apply including, but not limited to, households that include a member with disabilities.  Marketing plans must also include procedures for ensuring that people with disabilities who request accessible features are given preference for occupancy of accessible units, as described below.  Management plans must include policies for ensuring reasonable accommodation for persons with disabilities. </t>
  </si>
  <si>
    <t>6.1.4 Housing Assistance Center</t>
  </si>
  <si>
    <t>In 2020 The Housing Resource Center directly assisted 1,972 visitors with service, including:                                  
590 Referrals to Affordable Housing Resources
51 Referrals to Emergency Shelter                                                                                                                                                    153 Referrals to Financial Assistance                                                                                                                                                                        196 Referrals to Relocation Assistance 
290 Referrals to Muni ID for residents who need a form of identification to apply for housing                              
323 Referral to the Rent Adjustment Program housing counselors
422 Referrals to Other City Department and External Agencies</t>
  </si>
  <si>
    <t>Policy 6.2:  Reasonable Accommodations</t>
  </si>
  <si>
    <t>6.2.1 Incorporate Reasonable Accommodations into City Programs and Policies</t>
  </si>
  <si>
    <t>The City has continued to implement its policy that no qualified individual with a disability shall, on the basis of disability, be excluded from participation in or be denied the benefits of the services, programs, or activities of the City, or be subjected to discrimination directly or through contractual, licensing, or other arrangements, by the City and that the City shall adhere to U.S. Department of Justice regulations implementing Title II of the ADA.</t>
  </si>
  <si>
    <t>6.2.2 Publicize and Implement Reasonable Accommodations Policy and Procedures</t>
  </si>
  <si>
    <t>In 2020, the City Planning and Zoning staff administer the reasonable accommodation policy at the Zoning Counter (see action 6.2.1).
The ADA Programs Division serves as the Citywide ADA Title II Coordinator and oversees the implementation of reasonable policy modifications in all City programs, including housing programs.  The Division publishes information about City disability access policies on its website: 
https://www.oaklandca.gov/topics/americans-with-disabilities-act-ada-services
The Division provides technical assistance as needed for the nondiscriminatory administration of the City's housing programs, investigates complaints, and assists in resolution. The Division completed an update to the City's Programmatic ADA Self- Evaluation which included an analysis of housing-related programs and is actively supporting the newly appointed Departmental Access Coordinators in the Housing and Community Development Department in fulfilling the Department's obligations for compliance with disability civil rights laws, including the attendance of the Departmental Access Coordinators at quarterly meetings/trainings on specific aspects of the ADA and related laws, and ongoing technical assistance. The Division is also assisting with the development of the online Rental Assistance Program applications for purposes of ensuring full WCAG 2.0 AA compliance.</t>
  </si>
  <si>
    <t>Policy 6.3:  Promote Regional Efforts to Expand Housing Choice</t>
  </si>
  <si>
    <t>6.3.1 Regional Housing Needs Allocation</t>
  </si>
  <si>
    <t>In 2020, City Staff continued to participate in the Plan Bay Area 2050 development process. The city sent a letter to MTC/ABAG with comments on Strategies that MTC/ABAG has proposed.</t>
  </si>
  <si>
    <t>Policy 6.4:  Fair Lending</t>
  </si>
  <si>
    <t>6.4.1 Community Credit Needs Assessment</t>
  </si>
  <si>
    <t>HCD conducts periodic assessments of community credit needs, including credit needs for housing. The assessment involves reviews of lending patterns in Oakland and the availability of residential credit. In 2020 no community credit needs assessment was performed and no Linked Banking Community survey was performed to assess lending patterns and credit availability. Reviews of data and reports from nonprofit and goverment sources indicate that consumers of color and low-wealth families are under-represented in terms of accessing residential credit products. Today's homebuyers have less reliance upon local brick and mortar Oakland banks as sources of mortgage financing, the lending practices of those lenders are the primary focus of the 1998 Linked Banking Services Ordinance number 12066 CMS.</t>
  </si>
  <si>
    <t>6.4.2 Community Reinvestment Activities linked to Banking</t>
  </si>
  <si>
    <t>In 2020, the City continues to implement community reinvestment programs that include: 1) encouraging private, for-profit lending and investment practices that overcome housing discrimination and meets the needs of all Oakland households and neighborhoods, expands opportunities for homeownership, and discourages discrimination in lending, 2) working with selected lenders as partners in the City’s first-time homebuyer programs, 3) working with other jurisdictions and organizations to strengthen state legislation, 4) participating in joint City, nonprofit and industry efforts to create new programs and promote existing lending programs, and 5) through the City's Linked Banking program, encouraging lenders to address fair lending shortfalls adversely impacting our community.</t>
  </si>
  <si>
    <t>6.4.3 Community Outreach and Predatory Lending Controls</t>
  </si>
  <si>
    <t xml:space="preserve">To encourage more resilient and informed buyers in our community, the City's Homeownership Programs provides monthly homebuyer education to prospective buyers. The curriculum informs potential buyers on the homebuying process, puts them in touch with assistance resources including the City's assistance programs as well as other area benefits and assistance, and introduces them to community lenders, real estate professionals, and HUD-certified housing counselors. In 2020 the City enrolled 224 students and issued certificates of completion to 97 class attendees before the live workshops were discontinued due to the COVID-19 pandemic. In March 2020, the City switched strategies to referring homebuyers to our local partners certified to provide HUD-certified Homebuyer Education using remote live classes and online education.
As described in Section 6.1.4 “Housing Resource Center”, the City of Oakland's Housing Resource Center provides assistance to residents who may be victims of foreclosure and predatory lending. In many case, the Center refers such cases to Housing &amp; Economic Rights Advocates (HERA). </t>
  </si>
  <si>
    <t>Policy 6.5:  Accountability</t>
  </si>
  <si>
    <t>6.5.1 Housing Element Annual Progress Report</t>
  </si>
  <si>
    <t>On an annual basis by April 1</t>
  </si>
  <si>
    <t>The City submmited the 2020 Housing Element Annual Progress Report (APR) to the Department of Housing and Community Development (HCD) and the Governor’s Office of Planning and Research (OPR) on April 1st, 2021. This and previous APRs can be found on the City's website, here: https://www.oaklandca.gov/documents/housing-element-annual-progress-reports
Public hearings at the Planning Commission, the Community and Economic Development Committee, and City Council are anticipated for May and June 2021.</t>
  </si>
  <si>
    <t>Policy 7.1:  Sustainable Residential Development Programs</t>
  </si>
  <si>
    <t>7.1.1 Promote Green Building Design for Private Development</t>
  </si>
  <si>
    <t>In 2020, the City continued to staff the Green Building Resource Center, and enforces the Oakland Green Building Ordinance (first adopted in 2010). The website continues to provide information to developers: (www.oaklandgreenbuilding.com). The City encourages participation in the Energy Upgrade California in Alameda County program by providing handouts at the Green Building Resource Center and on the website.</t>
  </si>
  <si>
    <t>7.1.2 Green Building Standards</t>
  </si>
  <si>
    <t>Green building standards are required (in 2020) for projects which meet the thresholds in the Green Building ordinance, in both the small project design review process, and for the regular design review applications (known as "planning entitlements").  All new buildings must now have some level of readiness for plug-in electric vehicle (PEV) charging, exceeding CalGreen standards.</t>
  </si>
  <si>
    <t>7.1.3 Require Green Building Design requirements for City-funded Development</t>
  </si>
  <si>
    <t>The City adopted its Green Building ordinance in October 2010, and in 2020 continued to regularly apply it to multi- family affordable housing development. In the City's NOFA, new development and rehabilitation projects must meet a minimum score in each Green Point Checklist category. Projects scoring higher in the Green Point Checklist evaluation, or which achieve LEED Gold level or higher are given preference in the NOFA scoring process.</t>
  </si>
  <si>
    <t>Policy 7.2:  Minimize Energy and Water Consumption</t>
  </si>
  <si>
    <t>7.2.1 Energy-Efficiency and Weatherization Programs</t>
  </si>
  <si>
    <t>The City helped launch and is a participant in the East Bay Energy Watch (EBEW), a local government energy efficiency partnership with PG&amp;E that funds small, medium, and large commercial direct installation programs, residential weatherization, retrocommissioning, and related services within Alameda and Contra Costa Counties. The City also works with the Bay Area Regional Energy Network (BayREN), also funded by PG&amp;E utility ratepayers, to enhance delivery of their programs within Oakland.  This includes the Home Upgrade and Advanced Home Upgrade programs (part of Energy Upgrade California), the Bay Area Multifamily Building Enhancements Program (BAMBE), and the Bay Area Multifamily Capital Advance Program, an innovative financing pilot for deep multifamily energy efficiency upgrades that has completed three projects in 2015, one of which was in Oakland.  These programs serve more than 1,000 units per year in reducing energy and water consumption of homes in Oakland.  
The City works directly with the California Youth Energy Services (CYES) program, subsidized by PG&amp;E, which provides vocational building energy training to Oakland youth and serves at least 200 Oakland homes, including renters and focusing primarily on lower-income residents, with energy efficiency and conservation measures each Summer.  In 2018, the program employed seven local youth and served 300+ homes in Oakland, installing LED light bulbs, advanced power strips, and low-flow water fixtures.  Oakland City Council has approved 17 property Assessed Clean Energy (PACE) financing programs to operate in the City, providing financing on the property tax bill for residences and businesses to conduct energy and water efficiency projects, install renewable energy systems, and install electric vehicle charging equipment.  In 2017, PACE providers approved more than 800 applications for residential clean energy projects in Oakland, with a total value exceeding $5,000,000. The City’s Housing and Community Development Program runs several energy-related assistance programs, including loans and grants, and is currently seeking additional funds. No changes in 2020.</t>
  </si>
  <si>
    <t>7.2.2 Alternative Energy Production</t>
  </si>
  <si>
    <t>While the City of Oakland has continued to issue permits for a high number of residential solar PV systems, passing more than 5,000 installations and more than 20 MW of installed solar capacity in the residential sector, the most significant source of renewable energy production serving Oakland comes as a result of the City's participation in East Bay Community Energy, a community choice aggregator serving most of Alameda County.  EBCE became the default electricity provider for all residences in Oakland in 2018, providing a minimum of 85% carbon free electricity.  This electicity is generated from hydroelectric dams, solar PV, concentrated solar power, wind turbines, and geothermal energy sources.  In addition, EBCE is serving 100 percent carbon free electricity to all accounts who elect to receive it in Oakland.  The generation of renewable energy from this program far exceeds local solar PV production, and will serve as the primary means of ensuring high levels of alternative energy production for the forseeable future. There are no changes in 2020.</t>
  </si>
  <si>
    <t>7.2.3 Facilitate a Community Solar Program</t>
  </si>
  <si>
    <t xml:space="preserve">Multiple community solar options now exist for Oakland ratepayers, including options with East Bay Community Energy and independently through developments in the private energy marketplace.  </t>
  </si>
  <si>
    <t>7.2.4 Technical Assistance</t>
  </si>
  <si>
    <t>In July 2020, the City Council adopted the Equitable Climate Action Plan, a ten-year strategic and policy plan to reduce energy consumption and expedite the transition away from fossil fuel use.  This Plan contains policies to expand and deeped energy efficiency, renewable energy, decarbonization, and electric vehicle programs and reduce energy cost burden for all members of the community.  In December 2020, the City Council passed a requirement for newly constructed buildings to be all-electric design, eliminating natural gas connections in such buildings.  These efforts, in addition to ongoing energy programs, serve to reduce energy use among Oaklanders and facilitate the transition to cleaner energy sources.</t>
  </si>
  <si>
    <t>7.2.5 Promote Water Conservation and Efficiency</t>
  </si>
  <si>
    <t xml:space="preserve">Efforts to educate residents and commercial tenants about the advantages of energy efficiency and water conservation through EBMUD and Stopwaste continued through 2020, as well as education via EBEW and the BayREN programs. </t>
  </si>
  <si>
    <t>Policy 7.3:  Encourage Development that reduces Carbon Emissions</t>
  </si>
  <si>
    <t>7.3.1 Mixed Use Development Incentives</t>
  </si>
  <si>
    <t>With the  update of the commercial and residential zoning districts in the City, and with the success of new private development applications in adopted Specific Plan areas (Broadway Valdez, Lake Merritt BART, West Oakland), the City continues to encourage development of mixed-use buildings in commercial areas.  Specific Plans, with their certified EIRs, are considered an incentive for the construction of new housing. The current Specific planning process for the Downtown Oakland Specific Plan, continued its public meetings in 2020, there was work on the Final EIR and the Final Plan along with meetings on a Zoning Incentive Program and the Zoning as part of the implementation. The Draft Plan and DEIR documents can be found here: https://www.oaklandca.gov/documents/draft-dosp-eir</t>
  </si>
  <si>
    <t>7.3.2 Transit-Oriented Development</t>
  </si>
  <si>
    <t>2014-2018</t>
  </si>
  <si>
    <t>Construction is complete in 2020 in the S-15 (transit oriented development (TOD) zone: Phase 5 of "MacArthur Station" at the BART parking lot, including a 260-foot tall building with 402 market rate and affordable residential units.  Panoramic Interests is seeking building permits related to the approved 500 Kirkham project located two blocks southeast of the West Oakland BART Station (and in the S-15 zone).  (In 2016, "Mural" by BRIDGE housing was completed at MacArthur BART, with 90 affordable units). The City previously adopted revisions to the transportation analysis using Vehicle Miles Traveled, instead of Level of Service, as directed by AB 743 (see Action 1.1.3).  BART and its developer are seeking entitlement of transit-oriented development (including both market-rate and affordable housing) surrounding the Lake Merritt BART Station.</t>
  </si>
  <si>
    <t>7.3.3 Implement SB 375 provisions, direct new housing to be built in Priority Development Areas</t>
  </si>
  <si>
    <t>7.3.4 Integrate Land Use and Transportation Planning in Major Residential Projects</t>
  </si>
  <si>
    <t>In 2020, the City continued to use Standard Conditions of Approval; which requires a greenhouse gas (GHG) reduction plan for projects which create a net increase in GHG emissions.  In addition, the SCAs require TDM for large projects.</t>
  </si>
  <si>
    <t>7.3.5 Encourage New Housing at a Range of Prices</t>
  </si>
  <si>
    <t>In 2020, the City of Oakland, in concert with various agencies and organizations have continued to promote the construction and preservation of housing at a range of price levels near transit hubs and corridors:
Predevelopment activities were underway at Lakehouse Commons, a 91-unit affordable development within the Lake Merritt Station Area.
Construction began at Frank G Mar Apartments, an existing 119-unit affordable housing development located within the Lake Merritt Station Area Plan. The project began drawing down on its City commitment of $5 Million to rehabilitate the property and extend and deepen its affordability restrictions.
Predevelopment activities continued at Fruitvale Transit Village Phase II-B, a proposed 181-unit affordable development adjacent to the Fruitvale BART station.
MacArthur Transit Village, a transit-oriented development adjacent to the MacArthur BART station, was completed in 2020. This development includes 737 market-rate units and 143 affordable units.
Permits were submitted for 500 Kirkham, a project adjacent to the West Oakland BART Station. This development will consist of 1,032 units, including 85 units set aside for Very Low Income households.
Plans were approved for Mandela Station TOD, a mixed-use development project at the West Oakland BART station that will include 762 units of housing.
The Downtown Oakland Specific Plan, still underway in 2020, is partially funded with a Federal Transit Administration grant through BART to increase intensity near the downtown's two BART stations. The primary focus is on intensifying jobs uses, but also providing housing at a range of incomes near transit and transit-oriented services.</t>
  </si>
  <si>
    <t>Policy 7.4:  Minimize Environmental Impacts from New Housing</t>
  </si>
  <si>
    <t>7.4.1 Compact Building Design</t>
  </si>
  <si>
    <t>In 2020, this design standard continues to be recommended in the City's design guidelines for multi-family buildings on commercial corridors.  See website: https://www.oaklandca.gov/documents/design-guidelines-for-commercial-and-corridor-areas</t>
  </si>
  <si>
    <t>7.4.2 Waste Reduction</t>
  </si>
  <si>
    <t>In 2020, the City continues to meet with applicants to advise on the space allocated in buildings and on grounds. Section 9 of the City's Basic Application for Development Review requires applicants to provide sufficient space for the storage and collection of recyclable materials to comply with Ordinance No. 11807 – Recycling Space Allocation Requirements. Planning staff continues to review the recycling ordinance requirements at building permit plan check.</t>
  </si>
  <si>
    <t>7.4.3 Foster Healthy Indoor Air Quality</t>
  </si>
  <si>
    <t>For 2020, the City applied its Standard Conditions of Approval for planning entitlements, as well as enforced regulations in the Green Building Ordinance, each of which improve indoor air quality, with techniques such as requiring the installation of air filters with prescribed MERV ratings.</t>
  </si>
  <si>
    <t>7.4.4 Recycled, Reclaimed or Renewable content of Building Materials</t>
  </si>
  <si>
    <t>In 2020, the City continued to enforce the Oakland Green Building Ordinance, with provisions for the use of building materials with recycled content in the construction of new multi-family housing, through the application of the Green Point Rated and the LEED for Homes checklists.</t>
  </si>
  <si>
    <t>7.4.5 Re-Use and Rehabilitation of  Historic Materials</t>
  </si>
  <si>
    <t>The Preservation Element policies encouraging reuse and rehabilitation over demolition remain in effect as described in 2018 Update. New provisions for Accessory Dwelling Units will enable owners to more easily and cost-effectively increase density on a property without the need to demolish and rebuild. Preservation planner regularly encourages repair and reuse rather than wholesale replacement of building components such as siding and window sash, and helps applicants assess feasiblity of repair.</t>
  </si>
  <si>
    <t>7.4.6 Encourage Food Production</t>
  </si>
  <si>
    <t>No new action for 2020. In 2014, the City of Oakland adopted new urban agriculture regulations as a way for Oakland residents to provide more healthy food to their families and communities. In addition, allowing more urban farming has beautified vacant lots and fostered a sense of community in local neighborhoods, especially in respect to Community Gardens. The Council adoption of amendments to the City’s Agricultural Regulations advanced Oakland’s sustainable food system goals.</t>
  </si>
  <si>
    <t>Policy 7.5: Climate Adaptation and Neighborhood Resiliency</t>
  </si>
  <si>
    <t>7.5.1 Climate Change and the Planning process</t>
  </si>
  <si>
    <t xml:space="preserve">In 2016, the City released its 2016-2021 Local Hazard Mitigation Plan, which identifies priority actions to address the effects of natural hazards, including climate change.  Also, in 2016, the City released "Resilient Oakland", a "Playbook" which includes a goal to "reduce current and future climate and seismic risks."  Further, the Bureau of Planning was co-Chair, with the Oakland Sustainability office, on a multi-agency Sea Level Rise working group; the final report was issued in Fall, 2017.  See: http://www2.oaklandnet.com/oakca1/groups/pwa/documents/report/oak068799.pdf.  Beyond these efforts, the City revised its scoring criteria for its Capital Improvements Program (CIP) to score sustainability and resiliency in all capital projects in 2019.  The City requires all staff reports to evaluate sustainability opportunities as part of project review and presentation to City Council. Additional climate adaptation and resilience programs and policies were adopted as part of the City Council's adoption of the Equitable Climate Action Plan in July 2020, including the establishment of Resilience Hubs and Spaces, improved analysis of climate adaptation, and improved communication and coordination tools for neighborhood resilience. </t>
  </si>
  <si>
    <t>7.5.2 Climate Adaptation Strategies</t>
  </si>
  <si>
    <t>In July 2020, Oakland City Council unanimously voted to adopt the 2030 Equitable Climate Action Plan (ECAP). The 2030 ECAP establishes actions that the City and its partners will take to equitably reduce Oakland’s climate emissions and adapt to a changing climate. The ECAP was developed pursuant to City Council’s adopted 2030 greenhouse gas emission reduction target of 56% relative to 2005 levels, as well as Oaklands 2018 Climate Emergency and Just Transition Resolution. Oakland’s City Council also adopted a 2045 Carbon Neutrality Goal, calling for a dramatic reduction in Oakland's greenhouse gas emissions and “deep decarbonization” of the building and transportation sectors by 2045. The new 2030 ECAP is rooted in equity and a deep community engagement process: it identifies ambitious actions we can take to combat climate change while also ensuring that frontline communities – those that have been harmed by environmental injustice and who are likely to be hurt first and worst by the impacts of climate change – will benefit first and foremost from climate action. We’re focusing our attention especially on actions that will result in cleaner air, improved economic security, good green jobs, and more resilient communities, while also minimizing our contribution to climate change. To find updates on ECAP implementation, please visit our Sustainability Page, where all ECAP-related topics and resources are listed and updated: https://www.oaklandca.gov/topics/sustainable-oakland-1
Climate adaptation strategies are also included in the City's Resilient Oakland Playbook, and Sea level Rise Road Map.  The City was the focus of a 2018 effort by the All Bay Collective to identify climate adaptation strategies for the neighborhoods adjacent to San Leandro Bay in East Oakland. The City is also working with community groups in the East Oakland Neighborhoods Initiative (EONI) to implement a Transformative Climate Communities grant from the Strategic Growth Council to further identify climate adaptation strategies for East Oakland.</t>
  </si>
  <si>
    <t>General Comments:</t>
  </si>
  <si>
    <t>Reporting Period</t>
  </si>
  <si>
    <t>E_1_APN</t>
  </si>
  <si>
    <t>E_1_Address</t>
  </si>
  <si>
    <t>E_1_Name</t>
  </si>
  <si>
    <t>E_1_ID</t>
  </si>
  <si>
    <t>E_2_Vlow</t>
  </si>
  <si>
    <t>E_2_Low</t>
  </si>
  <si>
    <t>E_2_Mod</t>
  </si>
  <si>
    <t>E_2_Above</t>
  </si>
  <si>
    <t>E_3_Description</t>
  </si>
  <si>
    <t>E_4_Date</t>
  </si>
  <si>
    <t>Table E</t>
  </si>
  <si>
    <t xml:space="preserve"> Commercial Development Bonus Approved pursuant to GC Section 65915.7</t>
  </si>
  <si>
    <t>Units Constructed as Part of Agreement</t>
  </si>
  <si>
    <t>Description of Commercial Development Bonus</t>
  </si>
  <si>
    <t>Commercial Development Bonus Date Approved</t>
  </si>
  <si>
    <t>Very Low
Income</t>
  </si>
  <si>
    <t>Low
Income</t>
  </si>
  <si>
    <t>Moderate
Income</t>
  </si>
  <si>
    <t>Above Moderate
Income</t>
  </si>
  <si>
    <t>F_Table_Activity</t>
  </si>
  <si>
    <t>F_Table_xLowNo</t>
  </si>
  <si>
    <t>F_Table_VlowNo</t>
  </si>
  <si>
    <t>F_Table_LowNo</t>
  </si>
  <si>
    <t>F_Table_TotalsNo</t>
  </si>
  <si>
    <t>F_Table_xLow</t>
  </si>
  <si>
    <t>F_Table_Vlow</t>
  </si>
  <si>
    <t>F_Table_Low</t>
  </si>
  <si>
    <t>F_Table_Totals</t>
  </si>
  <si>
    <t>F_Table_Desription</t>
  </si>
  <si>
    <t xml:space="preserve">Table F </t>
  </si>
  <si>
    <t xml:space="preserve">Units Rehabilitated, Preserved and Acquired for Alternative Adequate Sites pursuant to Government Code section 65583.1(c) </t>
  </si>
  <si>
    <t>Please note this table is optional: The jurisdiction can use this table to report units that have been substantially rehabilitated, converted from non-affordable to affordable by acquisition, and preserved, including mobilehome park preservation, consistent with the standards set forth in Government Code section 65583.1, subdivision (c). Please note, motel, hotel, hostel rooms or other structures that are converted from non-residential to residential units pursuant to Government Code section 65583.1(c)(1)(D) are considered net-new housing units and must be reported in Table A2 and not reported in Table F.</t>
  </si>
  <si>
    <t>Activity Type</t>
  </si>
  <si>
    <r>
      <t>Units that Do Not Count Towards RHNA</t>
    </r>
    <r>
      <rPr>
        <b/>
        <vertAlign val="superscript"/>
        <sz val="10"/>
        <color theme="1"/>
        <rFont val="Arial"/>
        <family val="2"/>
      </rPr>
      <t>+</t>
    </r>
    <r>
      <rPr>
        <b/>
        <sz val="10"/>
        <color theme="1"/>
        <rFont val="Arial"/>
        <family val="2"/>
      </rPr>
      <t xml:space="preserve">
</t>
    </r>
    <r>
      <rPr>
        <sz val="10"/>
        <color theme="1"/>
        <rFont val="Arial"/>
        <family val="2"/>
      </rPr>
      <t>Listed for Informational Purposes Only</t>
    </r>
  </si>
  <si>
    <r>
      <t xml:space="preserve">Units that Count Towards RHNA </t>
    </r>
    <r>
      <rPr>
        <b/>
        <vertAlign val="superscript"/>
        <sz val="10"/>
        <color theme="1"/>
        <rFont val="Arial"/>
        <family val="2"/>
      </rPr>
      <t>+</t>
    </r>
    <r>
      <rPr>
        <b/>
        <sz val="10"/>
        <color theme="1"/>
        <rFont val="Arial"/>
        <family val="2"/>
      </rPr>
      <t xml:space="preserve">
</t>
    </r>
    <r>
      <rPr>
        <sz val="10"/>
        <color theme="1"/>
        <rFont val="Arial"/>
        <family val="2"/>
      </rPr>
      <t>Note - Because the statutory requirements severely limit what can be counted, please contact HCD to receive the password that will enable you to populate these fields.</t>
    </r>
  </si>
  <si>
    <r>
      <t>The description should adequately document how each unit complies with subsection (c) of Government Code Section 65583.1</t>
    </r>
    <r>
      <rPr>
        <b/>
        <vertAlign val="superscript"/>
        <sz val="10"/>
        <color theme="1"/>
        <rFont val="Arial"/>
        <family val="2"/>
      </rPr>
      <t>+</t>
    </r>
  </si>
  <si>
    <r>
      <t>Extremely Low-Income</t>
    </r>
    <r>
      <rPr>
        <b/>
        <vertAlign val="superscript"/>
        <sz val="10"/>
        <color theme="1"/>
        <rFont val="Arial"/>
        <family val="2"/>
      </rPr>
      <t>+</t>
    </r>
  </si>
  <si>
    <r>
      <t>Very Low-Income</t>
    </r>
    <r>
      <rPr>
        <b/>
        <vertAlign val="superscript"/>
        <sz val="10"/>
        <color theme="1"/>
        <rFont val="Arial"/>
        <family val="2"/>
      </rPr>
      <t>+</t>
    </r>
  </si>
  <si>
    <r>
      <t>Low-Income</t>
    </r>
    <r>
      <rPr>
        <b/>
        <vertAlign val="superscript"/>
        <sz val="10"/>
        <color theme="1"/>
        <rFont val="Arial"/>
        <family val="2"/>
      </rPr>
      <t>+</t>
    </r>
  </si>
  <si>
    <r>
      <t>TOTAL UNITS</t>
    </r>
    <r>
      <rPr>
        <b/>
        <vertAlign val="superscript"/>
        <sz val="10"/>
        <color theme="1"/>
        <rFont val="Arial"/>
        <family val="2"/>
      </rPr>
      <t>+</t>
    </r>
  </si>
  <si>
    <t>Rehabilitation Activity</t>
  </si>
  <si>
    <t>F_Table_RA</t>
  </si>
  <si>
    <t>Preservation of Units At-Risk</t>
  </si>
  <si>
    <t>F_Table_Preservation</t>
  </si>
  <si>
    <t>Acquisition of Residential Units</t>
  </si>
  <si>
    <t>F_Table_Acquisition</t>
  </si>
  <si>
    <t>Mobilehome Park Preservation</t>
  </si>
  <si>
    <t>Total Units by Income</t>
  </si>
  <si>
    <t>F_Table_Units</t>
  </si>
  <si>
    <t>NOTE: This table must only be filled out if the housing element sites inventory contains a site which is or was owned by the reporting jurisdiction, and has been sold, leased, or otherwise disposed of during the reporting year.</t>
  </si>
  <si>
    <t>Locally Owned Lands Included in the Housing Element Sites Inventory that have been sold, leased, or otherwise disposed of</t>
  </si>
  <si>
    <t>Realistic Capacity Identified in the Housing Element</t>
  </si>
  <si>
    <t>Entity to whom the site transferred</t>
  </si>
  <si>
    <t>Intended Use for Site</t>
  </si>
  <si>
    <t>H_1_APN</t>
  </si>
  <si>
    <t>H_1_Address</t>
  </si>
  <si>
    <t>H_1_Use</t>
  </si>
  <si>
    <t>H_1_Designated</t>
  </si>
  <si>
    <t>H_1_Size</t>
  </si>
  <si>
    <t>Locally Owned Surplus Sites</t>
  </si>
  <si>
    <t>Parcel Identifier</t>
  </si>
  <si>
    <t>Designation</t>
  </si>
  <si>
    <t>Size</t>
  </si>
  <si>
    <t>Street Address/Intersection</t>
  </si>
  <si>
    <t>Existing Use</t>
  </si>
  <si>
    <t>Number of Units</t>
  </si>
  <si>
    <t>Surplus Designation</t>
  </si>
  <si>
    <t>Parcel Size (in acres)</t>
  </si>
  <si>
    <t>2-27-6-9</t>
  </si>
  <si>
    <t>1260 Martin Luther King Jr Way</t>
  </si>
  <si>
    <t>Public Facilities</t>
  </si>
  <si>
    <t>Surplus Land</t>
  </si>
  <si>
    <t>LRPMP (City Center West Garage)</t>
  </si>
  <si>
    <t>2-91-1</t>
  </si>
  <si>
    <t>1310 Oak St</t>
  </si>
  <si>
    <t>Fire Alarm Bldg</t>
  </si>
  <si>
    <t>2-97-39</t>
  </si>
  <si>
    <t>498 11th St</t>
  </si>
  <si>
    <t>LRPMP (T6 site)</t>
  </si>
  <si>
    <t>2-97-40</t>
  </si>
  <si>
    <t>2-97-45</t>
  </si>
  <si>
    <t>1327 Broadway</t>
  </si>
  <si>
    <t>LRPMP (City Center Mall)</t>
  </si>
  <si>
    <t>2-99-4</t>
  </si>
  <si>
    <t>12th St</t>
  </si>
  <si>
    <t>2-101-1</t>
  </si>
  <si>
    <t>989 Franklin St</t>
  </si>
  <si>
    <t>LRPMP (Franklin 88 Garage)</t>
  </si>
  <si>
    <t>3-49-1-12</t>
  </si>
  <si>
    <t>Market St</t>
  </si>
  <si>
    <t>Residential</t>
  </si>
  <si>
    <t>LRPMP (sliver)</t>
  </si>
  <si>
    <t>4-35-1-2</t>
  </si>
  <si>
    <t>Magnolia St</t>
  </si>
  <si>
    <t>4-35-2-7</t>
  </si>
  <si>
    <t>14th St</t>
  </si>
  <si>
    <t>4-35-3-2</t>
  </si>
  <si>
    <t>1333 Adeline St</t>
  </si>
  <si>
    <t>5-383-2-2</t>
  </si>
  <si>
    <t>Myrtle St</t>
  </si>
  <si>
    <t>5-387-14</t>
  </si>
  <si>
    <t>1606 Chestnut St</t>
  </si>
  <si>
    <t>Vacant</t>
  </si>
  <si>
    <t>vacant lot</t>
  </si>
  <si>
    <t>5-387-15</t>
  </si>
  <si>
    <t>1608 Chestnut St</t>
  </si>
  <si>
    <t>8-620-9-3</t>
  </si>
  <si>
    <t>524 16th St</t>
  </si>
  <si>
    <t>parking lot</t>
  </si>
  <si>
    <t>8-641-8-5</t>
  </si>
  <si>
    <t>540 17th St</t>
  </si>
  <si>
    <t>LRPMP (Oakland Ice Center)</t>
  </si>
  <si>
    <t>8-642-16</t>
  </si>
  <si>
    <t>1807 Telegraph Ave</t>
  </si>
  <si>
    <t>LRPMP (Fox Theater)</t>
  </si>
  <si>
    <t>8-642-18</t>
  </si>
  <si>
    <t>1800 San Pablo Ave</t>
  </si>
  <si>
    <t>8-648-16-3</t>
  </si>
  <si>
    <t>2100 Telegraph Ave</t>
  </si>
  <si>
    <t>LRPMP (Telegraph Plaza Garage)</t>
  </si>
  <si>
    <t>8-668-12</t>
  </si>
  <si>
    <t>2330 Webster St</t>
  </si>
  <si>
    <t>LRPMP (Alexan Webster Garage)</t>
  </si>
  <si>
    <t>8-716-58</t>
  </si>
  <si>
    <t>1911 Telegraph Ave</t>
  </si>
  <si>
    <t>Downtown Oakland Assn</t>
  </si>
  <si>
    <t>20-153-6</t>
  </si>
  <si>
    <t>1449 Miller Ave</t>
  </si>
  <si>
    <t>community cabins</t>
  </si>
  <si>
    <t>25-719-7-1</t>
  </si>
  <si>
    <t>3050 International Blvd</t>
  </si>
  <si>
    <t>covid testing site</t>
  </si>
  <si>
    <t>25-720-2-1</t>
  </si>
  <si>
    <t>1443 Derby Ave</t>
  </si>
  <si>
    <t>25-773-8-2</t>
  </si>
  <si>
    <t>2777 Foothill Blvd</t>
  </si>
  <si>
    <t>community garden</t>
  </si>
  <si>
    <t>25-773-8-3</t>
  </si>
  <si>
    <t>2759 Foothill Blvd</t>
  </si>
  <si>
    <t>31-3182-27</t>
  </si>
  <si>
    <t>5859 Foothill Blvd</t>
  </si>
  <si>
    <t>Commercial</t>
  </si>
  <si>
    <t>LRPMP (Seminary Point)</t>
  </si>
  <si>
    <t>32-2804-50</t>
  </si>
  <si>
    <t>3614 Foothill Blvd</t>
  </si>
  <si>
    <t>32-2804-51</t>
  </si>
  <si>
    <t>3600 Foothil Blvd</t>
  </si>
  <si>
    <t>32-2115-37-1</t>
  </si>
  <si>
    <t>3566 Foothill Blvd</t>
  </si>
  <si>
    <t>32-2115-38-1</t>
  </si>
  <si>
    <t>3550 Foothill Blvd</t>
  </si>
  <si>
    <t>33-2177-21</t>
  </si>
  <si>
    <t>3611 E 12th St</t>
  </si>
  <si>
    <t>LRPMP (Fruitvale Transit Village - Casa Arabella)</t>
  </si>
  <si>
    <t>33-2197-19</t>
  </si>
  <si>
    <t>3541 E 12th St</t>
  </si>
  <si>
    <t>LRPMP (Fruitvale Transit Village parking lot)</t>
  </si>
  <si>
    <t>33-2187-32</t>
  </si>
  <si>
    <t>3301 San Leandro St</t>
  </si>
  <si>
    <t>LRPMP (La Clinica parking lot)</t>
  </si>
  <si>
    <t>39-3291-20</t>
  </si>
  <si>
    <t>6955 Foothill Blvd</t>
  </si>
  <si>
    <t>Black Cultural Zone</t>
  </si>
  <si>
    <t>40-3317-32</t>
  </si>
  <si>
    <t>7318 International Blvd</t>
  </si>
  <si>
    <t>40-3317-48-13</t>
  </si>
  <si>
    <t>73rd Ave</t>
  </si>
  <si>
    <t>40-3319-25</t>
  </si>
  <si>
    <t>Sunshine Ct</t>
  </si>
  <si>
    <t>LRPMP (street)</t>
  </si>
  <si>
    <t>41-3901-4</t>
  </si>
  <si>
    <t>796 66th Ave</t>
  </si>
  <si>
    <t>Coliseum City - North (parking lot)</t>
  </si>
  <si>
    <t>41-3901-7-3</t>
  </si>
  <si>
    <t>41-3901-7-5</t>
  </si>
  <si>
    <t>700 73rd Ave</t>
  </si>
  <si>
    <t>LRPMP (Amtrak parking lot)</t>
  </si>
  <si>
    <t>41-3901-8</t>
  </si>
  <si>
    <t>7000 Coliseum Way</t>
  </si>
  <si>
    <t>Coliseum</t>
  </si>
  <si>
    <t>41-3901-9</t>
  </si>
  <si>
    <t>Oracle Arena</t>
  </si>
  <si>
    <t>41-3901-10</t>
  </si>
  <si>
    <t>66th Ave</t>
  </si>
  <si>
    <t>Coliseum City - North (welcome lawn)</t>
  </si>
  <si>
    <t>41-3902-13-5</t>
  </si>
  <si>
    <t>Edgewater Dr</t>
  </si>
  <si>
    <t>Coliseum City - misc (Bay Trail)</t>
  </si>
  <si>
    <t>41-3902-13-6</t>
  </si>
  <si>
    <t>Coliseum City - misc (sliver)</t>
  </si>
  <si>
    <t>41-4056-4-4</t>
  </si>
  <si>
    <t>905 66th Ave</t>
  </si>
  <si>
    <t>LRPMP (Cypress Mandela Training Center)</t>
  </si>
  <si>
    <t>41-4170-1-2</t>
  </si>
  <si>
    <t>711 71st Ave</t>
  </si>
  <si>
    <t>Coliseum City - misc (safe RV parking)</t>
  </si>
  <si>
    <t>41-4170-5-4</t>
  </si>
  <si>
    <t>7001 Snell St</t>
  </si>
  <si>
    <t>Coliseum City - misc (vacant lot)</t>
  </si>
  <si>
    <t>41-4173-1-3</t>
  </si>
  <si>
    <t>Coliseum City - East (vacant lot)</t>
  </si>
  <si>
    <t>41-4173-2-2</t>
  </si>
  <si>
    <t>728 73rd Ave</t>
  </si>
  <si>
    <t>41-4173-3-6</t>
  </si>
  <si>
    <t>710 73rd Ave</t>
  </si>
  <si>
    <t>41-4212-1</t>
  </si>
  <si>
    <t>Leona Creek Dr</t>
  </si>
  <si>
    <t>LRPMP (Lion Creek)</t>
  </si>
  <si>
    <t>42-4328-1-16</t>
  </si>
  <si>
    <t>633 Hegenberger Rd</t>
  </si>
  <si>
    <t>Coliseum City - South (homeless interventions)</t>
  </si>
  <si>
    <t>42-4328-1-24</t>
  </si>
  <si>
    <t>8000 S Coliseum Way</t>
  </si>
  <si>
    <t>Coliseum City - South (Malibu Lot)</t>
  </si>
  <si>
    <t>43A-4644-26</t>
  </si>
  <si>
    <t>8280 MacArthur Blvd</t>
  </si>
  <si>
    <t>43A-4644-28</t>
  </si>
  <si>
    <t>8296 MacArthur Blvd</t>
  </si>
  <si>
    <t>44-4967-2</t>
  </si>
  <si>
    <t>9409 International Blvd</t>
  </si>
  <si>
    <t>LRPMP (Hill Elmhurst)</t>
  </si>
  <si>
    <t>44-4967-3</t>
  </si>
  <si>
    <t>9415 International Blvd</t>
  </si>
  <si>
    <t>44-4967-4-2</t>
  </si>
  <si>
    <t>1361 95th Ave</t>
  </si>
  <si>
    <t>44-4967-4-3</t>
  </si>
  <si>
    <t>9423 International Blvd</t>
  </si>
  <si>
    <t>44-4967-5</t>
  </si>
  <si>
    <t>9431 International Blvd</t>
  </si>
  <si>
    <t>44-4967-7-1</t>
  </si>
  <si>
    <t>9437 International Blvd</t>
  </si>
  <si>
    <t>44-4967-9</t>
  </si>
  <si>
    <t>95th Ave</t>
  </si>
  <si>
    <t>44-5014-5</t>
  </si>
  <si>
    <t>9418 Edes Ave</t>
  </si>
  <si>
    <t>44-5014-6-3</t>
  </si>
  <si>
    <t>606 Clara St</t>
  </si>
  <si>
    <t>47-5576-7-3</t>
  </si>
  <si>
    <t>10451 MacArthur Blvd</t>
  </si>
  <si>
    <t>48-5617-9-1</t>
  </si>
  <si>
    <t>2656 98th Ave</t>
  </si>
  <si>
    <t>48-5617-10-4</t>
  </si>
  <si>
    <t>2660 98th Ave</t>
  </si>
  <si>
    <t>48-6870-2</t>
  </si>
  <si>
    <t>Barcelona St</t>
  </si>
  <si>
    <t>48D-7277-32</t>
  </si>
  <si>
    <t>Longcroft Dr</t>
  </si>
  <si>
    <t>48F-7361-11</t>
  </si>
  <si>
    <t>6226 Moraga Ave</t>
  </si>
  <si>
    <t>48F-7361-12</t>
  </si>
  <si>
    <t>historic fire house</t>
  </si>
  <si>
    <t>74-1361-8</t>
  </si>
  <si>
    <t>1150 Harbor Bay Pkwy, Alameda</t>
  </si>
  <si>
    <t>Raiders HQ &amp; Training Facility</t>
  </si>
  <si>
    <t>Building Permits Issued by Affordability Summary</t>
  </si>
  <si>
    <t>Current Year</t>
  </si>
  <si>
    <t>sum_vLow_Deed</t>
  </si>
  <si>
    <t>sum_vLow_None</t>
  </si>
  <si>
    <t>sum_low_Deed</t>
  </si>
  <si>
    <t>sum_low_None</t>
  </si>
  <si>
    <t>sum_Mod_Deed</t>
  </si>
  <si>
    <t>sum_mod_None</t>
  </si>
  <si>
    <t>sum_Above</t>
  </si>
  <si>
    <t>sum_Total</t>
  </si>
  <si>
    <t>Note: Units serving extremely low-income households are included in the very low-income permitted units totals</t>
  </si>
  <si>
    <t>Housing Applications Summary</t>
  </si>
  <si>
    <t>Total Housing Applications Submitted:</t>
  </si>
  <si>
    <t>sumSubmitted</t>
  </si>
  <si>
    <t>Number of Proposed Units in All Applications Received:</t>
  </si>
  <si>
    <t>sumReceived</t>
  </si>
  <si>
    <t>Total Housing Units Approved:</t>
  </si>
  <si>
    <t>sumApproved</t>
  </si>
  <si>
    <t>Total Housing Units Disapproved:</t>
  </si>
  <si>
    <t>sumDisapproved</t>
  </si>
  <si>
    <t>Use of SB 35 Streamlining Provisions</t>
  </si>
  <si>
    <t>Number of Applications for Streamlining</t>
  </si>
  <si>
    <t>sumStream</t>
  </si>
  <si>
    <t>Number of Streamlining Applications Approved</t>
  </si>
  <si>
    <t>sumStreamApproved</t>
  </si>
  <si>
    <t>Total Developments Approved with Streamlining</t>
  </si>
  <si>
    <t>sumDevApproved</t>
  </si>
  <si>
    <t>Total Units Constructed with Streamlining</t>
  </si>
  <si>
    <t>sumStreamUnits</t>
  </si>
  <si>
    <t>sum_Table_Rental</t>
  </si>
  <si>
    <t>sum_Table_Owner</t>
  </si>
  <si>
    <t>sum_Table_Total</t>
  </si>
  <si>
    <t>Units Constructed - SB 35 Streamlining Permits</t>
  </si>
  <si>
    <t xml:space="preserve">Income </t>
  </si>
  <si>
    <t>Rental</t>
  </si>
  <si>
    <t>Ownership</t>
  </si>
  <si>
    <t>Total</t>
  </si>
  <si>
    <t>sum_Table_Vlow</t>
  </si>
  <si>
    <t>sum_Table_Low</t>
  </si>
  <si>
    <t>sum_Table_Mod</t>
  </si>
  <si>
    <t>sum_Table_Above</t>
  </si>
  <si>
    <t>Local Early Action Planning (LEAP) Reporting</t>
  </si>
  <si>
    <t>Please update the status of the proposed uses listed in the entity’s application for funding and the corresponding impact on housing within the region or jurisdiction, as applicable, categorized based on the eligible uses specified in Section 50515.02 or 50515.03, as applicable.</t>
  </si>
  <si>
    <t>Total Award Amount</t>
  </si>
  <si>
    <t>Task</t>
  </si>
  <si>
    <t xml:space="preserve"> $ Amount Awarded</t>
  </si>
  <si>
    <t>$ Cumulative Reimbursement Requested</t>
  </si>
  <si>
    <t>Task Status</t>
  </si>
  <si>
    <t>Other Funding</t>
  </si>
  <si>
    <t>Local General Fund</t>
  </si>
  <si>
    <t>General Plan Update of Housing, Safety, and new Environmental Justice Element</t>
  </si>
  <si>
    <t>Other (Please Specify in Notes)</t>
  </si>
  <si>
    <t>The Planning &amp; Building Department is currently working on hiring a consulting team for this task. The expected release date for the Request for Proposals (RFP) is April 2021. Council approval of the consulting team and appropriation of funds, including LEAP grant funds, is expected by July 2021. Other funding includes: SB2 grant funds ($275,000), and General Plan surcharge funds (local funds; amount to be determined).</t>
  </si>
  <si>
    <t>CalTrans SB1</t>
  </si>
  <si>
    <t>Completed</t>
  </si>
  <si>
    <t>REAP</t>
  </si>
  <si>
    <t>In Progress</t>
  </si>
  <si>
    <t>None</t>
  </si>
  <si>
    <t>Summary of entitlements, building permits, and certificates of occupancy (auto-populated from Table A2)</t>
  </si>
  <si>
    <t>Completed Entitlement Issued by Affordability Summary</t>
  </si>
  <si>
    <t>Certificate of Occupancy Issued by Affordability Summary</t>
  </si>
  <si>
    <t>Yes-Approved</t>
  </si>
  <si>
    <t>250 Frank H. Ogawa Plaza</t>
  </si>
  <si>
    <t xml:space="preserve">On May 3, 2016, the City Council adopted the Affordable Housing Impact Fees Ordinance.  Development projects submitting building permit applications on or after September 1, 2016, are subject to the fees.
In December 27, 2020 the City completed the Annual Report for Fiscal Year Ended June 30, 2020.  See this link for the report: https://cao-94612.s3.amazonaws.com/documents/Annual-Impact-Fee-Report-FY-19-20-FINAL-2-21-21v2.pdf
By the end of 2021, the City expects to have completed an update to the Impact Fee.
</t>
  </si>
  <si>
    <t>ADU @ 1432 12th St (SFD, CAT I, A)
Conversion of lower level CAT I ADU in SFD (legalization of work already build)
No other work in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</si>
</sst>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d/yy;@"/>
    <numFmt numFmtId="165" formatCode="[&lt;=9999999]###\-####;\(###\)\ ###\-####"/>
    <numFmt numFmtId="166" formatCode="00000"/>
  </numFmts>
  <fonts count="78"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u/>
      <sz val="11"/>
      <color theme="10"/>
      <name val="Calibri"/>
      <family val="2"/>
      <scheme val="minor"/>
    </font>
    <font>
      <sz val="14"/>
      <color rgb="FF2F5496"/>
      <name val="Arial"/>
      <family val="2"/>
    </font>
    <font>
      <b/>
      <u/>
      <sz val="14"/>
      <color rgb="FF2F5496"/>
      <name val="Arial"/>
      <family val="2"/>
    </font>
    <font>
      <b/>
      <sz val="14"/>
      <name val="Calibri"/>
      <family val="2"/>
    </font>
    <font>
      <b/>
      <u/>
      <sz val="11"/>
      <color theme="1"/>
      <name val="Calibri"/>
      <family val="2"/>
      <scheme val="minor"/>
    </font>
    <font>
      <u/>
      <sz val="11"/>
      <color theme="1"/>
      <name val="Calibri"/>
      <family val="2"/>
      <scheme val="minor"/>
    </font>
    <font>
      <sz val="12"/>
      <color theme="1"/>
      <name val="Arial"/>
      <family val="2"/>
    </font>
    <font>
      <i/>
      <sz val="11"/>
      <color theme="1"/>
      <name val="Calibri"/>
      <family val="2"/>
      <scheme val="minor"/>
    </font>
    <font>
      <u/>
      <sz val="11"/>
      <color rgb="FF0563C1"/>
      <name val="Calibri"/>
      <family val="2"/>
      <scheme val="minor"/>
    </font>
    <font>
      <b/>
      <sz val="14"/>
      <color theme="1"/>
      <name val="Calibri"/>
      <family val="2"/>
      <scheme val="minor"/>
    </font>
    <font>
      <b/>
      <u/>
      <sz val="14"/>
      <color theme="1"/>
      <name val="Calibri"/>
      <family val="2"/>
      <scheme val="minor"/>
    </font>
    <font>
      <sz val="12"/>
      <color theme="1"/>
      <name val="Calibri"/>
      <family val="2"/>
      <scheme val="minor"/>
    </font>
    <font>
      <sz val="7"/>
      <color theme="1"/>
      <name val="Times New Roman"/>
      <family val="1"/>
    </font>
    <font>
      <sz val="11"/>
      <color theme="1"/>
      <name val="Symbol"/>
      <family val="1"/>
      <charset val="2"/>
    </font>
    <font>
      <i/>
      <u/>
      <sz val="11"/>
      <color theme="1"/>
      <name val="Calibri"/>
      <family val="2"/>
      <scheme val="minor"/>
    </font>
    <font>
      <vertAlign val="superscript"/>
      <sz val="11"/>
      <color theme="1"/>
      <name val="Calibri"/>
      <family val="2"/>
      <scheme val="minor"/>
    </font>
    <font>
      <b/>
      <i/>
      <sz val="11"/>
      <color theme="1"/>
      <name val="Calibri"/>
      <family val="2"/>
      <scheme val="minor"/>
    </font>
    <font>
      <sz val="11"/>
      <color theme="1"/>
      <name val="Courier New"/>
      <family val="3"/>
    </font>
    <font>
      <b/>
      <sz val="14"/>
      <color rgb="FF2E74B5"/>
      <name val="Calibri Light"/>
      <family val="2"/>
    </font>
    <font>
      <sz val="8"/>
      <color theme="1"/>
      <name val="Calibri"/>
      <family val="2"/>
      <scheme val="minor"/>
    </font>
    <font>
      <b/>
      <sz val="7"/>
      <color theme="1"/>
      <name val="Times New Roman"/>
      <family val="1"/>
    </font>
    <font>
      <b/>
      <sz val="10"/>
      <color theme="1"/>
      <name val="Arial"/>
      <family val="2"/>
    </font>
    <font>
      <sz val="10"/>
      <color theme="1"/>
      <name val="Arial"/>
      <family val="2"/>
    </font>
    <font>
      <b/>
      <sz val="18"/>
      <color theme="1"/>
      <name val="Arial"/>
      <family val="2"/>
    </font>
    <font>
      <b/>
      <sz val="12"/>
      <color theme="1"/>
      <name val="Arial"/>
      <family val="2"/>
    </font>
    <font>
      <b/>
      <sz val="16"/>
      <color theme="1"/>
      <name val="Arial"/>
      <family val="2"/>
    </font>
    <font>
      <sz val="11"/>
      <color theme="1"/>
      <name val="Arial"/>
      <family val="2"/>
    </font>
    <font>
      <b/>
      <i/>
      <sz val="16"/>
      <color theme="1"/>
      <name val="Arial"/>
      <family val="2"/>
    </font>
    <font>
      <i/>
      <sz val="8"/>
      <color theme="1"/>
      <name val="Arial"/>
      <family val="2"/>
    </font>
    <font>
      <b/>
      <sz val="14"/>
      <color theme="1"/>
      <name val="Arial"/>
      <family val="2"/>
    </font>
    <font>
      <b/>
      <vertAlign val="superscript"/>
      <sz val="10"/>
      <color theme="1"/>
      <name val="Arial"/>
      <family val="2"/>
    </font>
    <font>
      <b/>
      <u/>
      <sz val="10"/>
      <color theme="1"/>
      <name val="Arial"/>
      <family val="2"/>
    </font>
    <font>
      <b/>
      <sz val="10"/>
      <name val="Arial"/>
      <family val="2"/>
    </font>
    <font>
      <b/>
      <sz val="8"/>
      <color theme="1"/>
      <name val="Arial"/>
      <family val="2"/>
    </font>
    <font>
      <sz val="8"/>
      <color theme="1"/>
      <name val="Arial"/>
      <family val="2"/>
    </font>
    <font>
      <b/>
      <sz val="12"/>
      <color indexed="81"/>
      <name val="Tahoma"/>
      <family val="2"/>
    </font>
    <font>
      <sz val="12"/>
      <color indexed="81"/>
      <name val="Tahoma"/>
      <family val="2"/>
    </font>
    <font>
      <sz val="9"/>
      <color indexed="81"/>
      <name val="Tahoma"/>
      <family val="2"/>
    </font>
    <font>
      <b/>
      <sz val="9"/>
      <color indexed="81"/>
      <name val="Tahoma"/>
      <family val="2"/>
    </font>
    <font>
      <i/>
      <sz val="11"/>
      <color theme="1"/>
      <name val="Arial"/>
      <family val="2"/>
    </font>
    <font>
      <b/>
      <sz val="11"/>
      <color theme="1"/>
      <name val="Arial"/>
      <family val="2"/>
    </font>
    <font>
      <sz val="10"/>
      <color theme="0"/>
      <name val="Arial"/>
      <family val="2"/>
    </font>
    <font>
      <b/>
      <vertAlign val="superscript"/>
      <sz val="11"/>
      <color theme="1"/>
      <name val="Arial"/>
      <family val="2"/>
    </font>
    <font>
      <sz val="14"/>
      <color indexed="81"/>
      <name val="Tahoma"/>
      <family val="2"/>
    </font>
    <font>
      <b/>
      <sz val="14"/>
      <color indexed="81"/>
      <name val="Tahoma"/>
      <family val="2"/>
    </font>
    <font>
      <sz val="10"/>
      <color indexed="8"/>
      <name val="Arial"/>
      <family val="2"/>
    </font>
    <font>
      <sz val="11"/>
      <name val="Calibri"/>
      <family val="2"/>
      <scheme val="minor"/>
    </font>
    <font>
      <sz val="10"/>
      <name val="Arial"/>
      <family val="2"/>
    </font>
    <font>
      <sz val="11"/>
      <color rgb="FF000000"/>
      <name val="Calibri"/>
      <family val="2"/>
      <scheme val="minor"/>
    </font>
    <font>
      <i/>
      <sz val="10"/>
      <color theme="1"/>
      <name val="Arial"/>
      <family val="2"/>
    </font>
    <font>
      <sz val="10"/>
      <color rgb="FF000000"/>
      <name val="Arial"/>
      <family val="2"/>
    </font>
    <font>
      <sz val="11"/>
      <name val="Arial"/>
      <family val="2"/>
    </font>
    <font>
      <sz val="11"/>
      <color rgb="FF000000"/>
      <name val="Arial"/>
      <family val="2"/>
    </font>
    <font>
      <sz val="10"/>
      <color rgb="FF7030A0"/>
      <name val="Arial"/>
      <family val="2"/>
    </font>
    <font>
      <sz val="11"/>
      <color rgb="FF7030A0"/>
      <name val="Arial"/>
      <family val="2"/>
    </font>
    <font>
      <sz val="11"/>
      <color rgb="FF7030A0"/>
      <name val="Calibri"/>
      <family val="2"/>
      <scheme val="minor"/>
    </font>
    <font>
      <b/>
      <sz val="18"/>
      <color rgb="FF7030A0"/>
      <name val="Arial"/>
      <family val="2"/>
    </font>
    <font>
      <sz val="10"/>
      <color indexed="8"/>
      <name val="Arial"/>
      <family val="2"/>
    </font>
    <font>
      <sz val="10"/>
      <color rgb="FFFFFFFF"/>
      <name val="Arial"/>
      <family val="2"/>
    </font>
    <font>
      <b/>
      <sz val="18"/>
      <color rgb="FFFF0066"/>
      <name val="Arial"/>
      <family val="2"/>
    </font>
    <font>
      <sz val="16"/>
      <color theme="1"/>
      <name val="Arial"/>
      <family val="2"/>
    </font>
    <font>
      <sz val="11"/>
      <color rgb="FFFF0066"/>
      <name val="Arial"/>
      <family val="2"/>
    </font>
    <font>
      <b/>
      <sz val="11"/>
      <color indexed="81"/>
      <name val="Tahoma"/>
      <family val="2"/>
    </font>
    <font>
      <sz val="11"/>
      <color indexed="81"/>
      <name val="Tahoma"/>
      <family val="2"/>
    </font>
    <font>
      <sz val="8"/>
      <name val="Arial"/>
      <family val="2"/>
    </font>
    <font>
      <b/>
      <u/>
      <sz val="11"/>
      <color theme="1"/>
      <name val="Arial"/>
      <family val="2"/>
    </font>
    <font>
      <b/>
      <sz val="11"/>
      <name val="Arial"/>
      <family val="2"/>
    </font>
    <font>
      <b/>
      <u/>
      <sz val="11"/>
      <name val="Arial"/>
      <family val="2"/>
    </font>
    <font>
      <sz val="14"/>
      <color theme="1"/>
      <name val="Arial"/>
      <family val="2"/>
    </font>
    <font>
      <sz val="11"/>
      <color rgb="FFFF0000"/>
      <name val="Arial"/>
      <family val="2"/>
    </font>
    <font>
      <u/>
      <sz val="14"/>
      <color theme="1"/>
      <name val="Arial"/>
      <family val="2"/>
    </font>
    <font>
      <sz val="28"/>
      <name val="Arial"/>
      <family val="2"/>
    </font>
    <font>
      <b/>
      <sz val="12"/>
      <color rgb="FF2F5496"/>
      <name val="Arial"/>
      <family val="2"/>
    </font>
    <font>
      <u/>
      <sz val="12"/>
      <color theme="10"/>
      <name val="Arial"/>
      <family val="2"/>
    </font>
  </fonts>
  <fills count="17">
    <fill>
      <patternFill patternType="none"/>
    </fill>
    <fill>
      <patternFill patternType="gray125"/>
    </fill>
    <fill>
      <patternFill patternType="solid">
        <fgColor rgb="FFFFC7CE"/>
      </patternFill>
    </fill>
    <fill>
      <patternFill patternType="solid">
        <fgColor theme="0"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rgb="FFFFCC66"/>
        <bgColor indexed="64"/>
      </patternFill>
    </fill>
    <fill>
      <patternFill patternType="solid">
        <fgColor rgb="FFFFFF99"/>
        <bgColor indexed="64"/>
      </patternFill>
    </fill>
    <fill>
      <patternFill patternType="solid">
        <fgColor theme="9" tint="0.39997558519241921"/>
        <bgColor indexed="64"/>
      </patternFill>
    </fill>
    <fill>
      <patternFill patternType="solid">
        <fgColor theme="2" tint="-9.9978637043366805E-2"/>
        <bgColor indexed="64"/>
      </patternFill>
    </fill>
    <fill>
      <patternFill patternType="lightUp">
        <fgColor auto="1"/>
      </patternFill>
    </fill>
    <fill>
      <patternFill patternType="lightUp">
        <bgColor theme="2" tint="-9.9978637043366805E-2"/>
      </patternFill>
    </fill>
    <fill>
      <patternFill patternType="solid">
        <fgColor rgb="FFFFD966"/>
        <bgColor indexed="64"/>
      </patternFill>
    </fill>
    <fill>
      <patternFill patternType="solid">
        <fgColor rgb="FFFFFFFF"/>
        <bgColor indexed="64"/>
      </patternFill>
    </fill>
    <fill>
      <patternFill patternType="solid">
        <fgColor theme="0" tint="-0.499984740745262"/>
        <bgColor indexed="64"/>
      </patternFill>
    </fill>
    <fill>
      <patternFill patternType="solid">
        <fgColor theme="7"/>
        <bgColor indexed="64"/>
      </patternFill>
    </fill>
    <fill>
      <patternFill patternType="solid">
        <fgColor theme="2"/>
        <bgColor indexed="64"/>
      </patternFill>
    </fill>
  </fills>
  <borders count="5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top style="thin">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right style="medium">
        <color auto="1"/>
      </right>
      <top/>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medium">
        <color auto="1"/>
      </right>
      <top style="thin">
        <color auto="1"/>
      </top>
      <bottom style="double">
        <color auto="1"/>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style="double">
        <color indexed="64"/>
      </top>
      <bottom style="medium">
        <color indexed="64"/>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8">
    <xf numFmtId="0" fontId="0" fillId="0" borderId="0"/>
    <xf numFmtId="0" fontId="2" fillId="2" borderId="0" applyNumberFormat="0" applyBorder="0" applyAlignment="0" applyProtection="0"/>
    <xf numFmtId="0" fontId="4" fillId="0" borderId="0" applyNumberFormat="0" applyFill="0" applyBorder="0" applyAlignment="0" applyProtection="0"/>
    <xf numFmtId="0" fontId="49" fillId="0" borderId="0">
      <alignment vertical="top"/>
    </xf>
    <xf numFmtId="0" fontId="49" fillId="0" borderId="0">
      <alignment vertical="top"/>
    </xf>
    <xf numFmtId="0" fontId="61" fillId="0" borderId="0">
      <alignment vertical="top"/>
    </xf>
    <xf numFmtId="43" fontId="1" fillId="0" borderId="0" applyFont="0" applyFill="0" applyBorder="0" applyAlignment="0" applyProtection="0"/>
    <xf numFmtId="44" fontId="1" fillId="0" borderId="0" applyFont="0" applyFill="0" applyBorder="0" applyAlignment="0" applyProtection="0"/>
  </cellStyleXfs>
  <cellXfs count="714">
    <xf numFmtId="0" fontId="0" fillId="0" borderId="0" xfId="0"/>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xf numFmtId="0" fontId="0" fillId="0" borderId="0" xfId="0" applyAlignment="1">
      <alignment vertical="center" wrapText="1"/>
    </xf>
    <xf numFmtId="0" fontId="8" fillId="0" borderId="0" xfId="0" applyFont="1" applyAlignment="1">
      <alignment vertical="center" wrapText="1"/>
    </xf>
    <xf numFmtId="0" fontId="4" fillId="0" borderId="0" xfId="2" applyAlignment="1">
      <alignment vertical="center" wrapText="1"/>
    </xf>
    <xf numFmtId="0" fontId="13" fillId="3" borderId="0" xfId="0" applyFont="1" applyFill="1" applyAlignment="1">
      <alignment vertical="center" wrapText="1"/>
    </xf>
    <xf numFmtId="0" fontId="14" fillId="0" borderId="0" xfId="0" applyFont="1" applyAlignment="1">
      <alignment horizontal="center" vertical="center" wrapText="1"/>
    </xf>
    <xf numFmtId="0" fontId="4" fillId="0" borderId="0" xfId="2" applyFill="1"/>
    <xf numFmtId="0" fontId="4" fillId="0" borderId="0" xfId="2" applyFill="1" applyAlignment="1">
      <alignment wrapText="1"/>
    </xf>
    <xf numFmtId="0" fontId="15" fillId="0" borderId="0" xfId="0" applyFont="1" applyAlignment="1">
      <alignment horizontal="left" vertical="center" wrapText="1"/>
    </xf>
    <xf numFmtId="0" fontId="0" fillId="0" borderId="0" xfId="0" applyAlignment="1">
      <alignment horizontal="left" vertical="center" wrapText="1"/>
    </xf>
    <xf numFmtId="0" fontId="17" fillId="0" borderId="0" xfId="0" applyFont="1" applyAlignment="1">
      <alignment horizontal="left" vertical="center" wrapText="1"/>
    </xf>
    <xf numFmtId="0" fontId="0" fillId="3" borderId="0" xfId="0" applyFill="1" applyAlignment="1">
      <alignment horizontal="center" vertical="center" wrapText="1"/>
    </xf>
    <xf numFmtId="0" fontId="0" fillId="0" borderId="0" xfId="0" applyAlignment="1">
      <alignment horizontal="center"/>
    </xf>
    <xf numFmtId="0" fontId="7" fillId="3" borderId="0" xfId="0" applyFont="1" applyFill="1" applyAlignment="1">
      <alignment horizontal="center" vertical="center" wrapText="1"/>
    </xf>
    <xf numFmtId="0" fontId="13" fillId="0" borderId="0" xfId="0" applyFont="1" applyAlignment="1">
      <alignment horizontal="center" wrapText="1"/>
    </xf>
    <xf numFmtId="0" fontId="3" fillId="0" borderId="0" xfId="0" applyFont="1" applyAlignment="1">
      <alignment vertical="center" wrapText="1"/>
    </xf>
    <xf numFmtId="0" fontId="3" fillId="3" borderId="0" xfId="0" applyFont="1" applyFill="1" applyAlignment="1">
      <alignment vertical="center" wrapText="1"/>
    </xf>
    <xf numFmtId="0" fontId="20" fillId="0" borderId="0" xfId="0" applyFont="1" applyAlignment="1">
      <alignment vertical="center" wrapText="1"/>
    </xf>
    <xf numFmtId="0" fontId="11" fillId="0" borderId="0" xfId="0" applyFont="1" applyAlignment="1">
      <alignment vertical="center" wrapText="1"/>
    </xf>
    <xf numFmtId="0" fontId="21" fillId="0" borderId="0" xfId="0" applyFont="1" applyAlignment="1">
      <alignment horizontal="left" vertical="center" wrapText="1"/>
    </xf>
    <xf numFmtId="0" fontId="3" fillId="0" borderId="0" xfId="0" applyFont="1" applyAlignment="1">
      <alignment horizontal="left" vertical="center" wrapText="1"/>
    </xf>
    <xf numFmtId="0" fontId="11" fillId="3" borderId="0" xfId="0" applyFont="1" applyFill="1" applyAlignment="1">
      <alignment vertical="center" wrapText="1"/>
    </xf>
    <xf numFmtId="0" fontId="11" fillId="0" borderId="0" xfId="0" applyFont="1" applyAlignment="1">
      <alignment horizontal="left" vertical="center" wrapText="1"/>
    </xf>
    <xf numFmtId="0" fontId="4" fillId="3" borderId="0" xfId="2" applyFill="1" applyAlignment="1">
      <alignment vertical="center" wrapText="1"/>
    </xf>
    <xf numFmtId="0" fontId="0" fillId="0" borderId="0" xfId="0" applyAlignment="1">
      <alignment wrapText="1"/>
    </xf>
    <xf numFmtId="0" fontId="4" fillId="0" borderId="0" xfId="2" applyAlignment="1">
      <alignment wrapText="1"/>
    </xf>
    <xf numFmtId="0" fontId="3" fillId="0" borderId="0" xfId="0" applyFont="1" applyAlignment="1">
      <alignment wrapText="1"/>
    </xf>
    <xf numFmtId="0" fontId="3" fillId="0" borderId="0" xfId="0" applyFont="1" applyAlignment="1">
      <alignment vertical="center"/>
    </xf>
    <xf numFmtId="0" fontId="17" fillId="0" borderId="0" xfId="0" applyFont="1" applyAlignment="1">
      <alignment horizontal="left" vertical="center" indent="5"/>
    </xf>
    <xf numFmtId="0" fontId="13" fillId="0" borderId="0" xfId="0" applyFont="1" applyAlignment="1">
      <alignment horizontal="center"/>
    </xf>
    <xf numFmtId="0" fontId="27" fillId="0" borderId="0" xfId="0" applyFont="1" applyAlignment="1">
      <alignment horizontal="center"/>
    </xf>
    <xf numFmtId="0" fontId="30" fillId="0" borderId="0" xfId="0" applyFont="1" applyAlignment="1">
      <alignment wrapText="1"/>
    </xf>
    <xf numFmtId="0" fontId="25" fillId="3" borderId="4" xfId="0" applyFont="1" applyFill="1" applyBorder="1" applyAlignment="1">
      <alignment wrapText="1"/>
    </xf>
    <xf numFmtId="1" fontId="26" fillId="3" borderId="5" xfId="0" applyNumberFormat="1" applyFont="1" applyFill="1" applyBorder="1" applyAlignment="1">
      <alignment horizontal="center" wrapText="1"/>
    </xf>
    <xf numFmtId="0" fontId="26" fillId="3" borderId="6" xfId="0" applyFont="1" applyFill="1" applyBorder="1" applyAlignment="1">
      <alignment horizontal="center" wrapText="1"/>
    </xf>
    <xf numFmtId="0" fontId="26" fillId="0" borderId="0" xfId="0" applyFont="1" applyAlignment="1">
      <alignment wrapText="1"/>
    </xf>
    <xf numFmtId="14" fontId="26" fillId="0" borderId="0" xfId="0" applyNumberFormat="1" applyFont="1" applyAlignment="1">
      <alignment horizontal="center" wrapText="1"/>
    </xf>
    <xf numFmtId="0" fontId="32" fillId="0" borderId="0" xfId="0" applyFont="1" applyAlignment="1">
      <alignment horizontal="center" wrapText="1"/>
    </xf>
    <xf numFmtId="0" fontId="30" fillId="0" borderId="0" xfId="0" applyFont="1"/>
    <xf numFmtId="0" fontId="26" fillId="0" borderId="0" xfId="0" applyFont="1"/>
    <xf numFmtId="0" fontId="25" fillId="4" borderId="11" xfId="0" applyFont="1" applyFill="1" applyBorder="1" applyAlignment="1">
      <alignment horizontal="center" vertical="center" wrapText="1"/>
    </xf>
    <xf numFmtId="0" fontId="30" fillId="3" borderId="9" xfId="0" applyFont="1" applyFill="1" applyBorder="1" applyAlignment="1">
      <alignment wrapText="1"/>
    </xf>
    <xf numFmtId="0" fontId="26" fillId="0" borderId="10" xfId="0" applyFont="1" applyBorder="1" applyAlignment="1" applyProtection="1">
      <alignment horizontal="right" vertical="top" wrapText="1"/>
      <protection locked="0"/>
    </xf>
    <xf numFmtId="0" fontId="26" fillId="0" borderId="10" xfId="0" applyFont="1" applyBorder="1" applyAlignment="1" applyProtection="1">
      <alignment horizontal="center" vertical="center" wrapText="1"/>
      <protection locked="0"/>
    </xf>
    <xf numFmtId="0" fontId="30" fillId="0" borderId="0" xfId="0" applyFont="1" applyProtection="1">
      <protection locked="0"/>
    </xf>
    <xf numFmtId="0" fontId="27" fillId="0" borderId="0" xfId="0" applyFont="1"/>
    <xf numFmtId="0" fontId="10" fillId="0" borderId="0" xfId="0" applyFont="1" applyAlignment="1" applyProtection="1">
      <alignment horizontal="center" wrapText="1"/>
      <protection locked="0"/>
    </xf>
    <xf numFmtId="0" fontId="26" fillId="0" borderId="0" xfId="0" applyFont="1" applyAlignment="1">
      <alignment horizontal="center" wrapText="1"/>
    </xf>
    <xf numFmtId="14" fontId="26" fillId="0" borderId="0" xfId="0" applyNumberFormat="1" applyFont="1" applyAlignment="1">
      <alignment wrapText="1"/>
    </xf>
    <xf numFmtId="0" fontId="26" fillId="0" borderId="0" xfId="0" applyFont="1" applyAlignment="1" applyProtection="1">
      <alignment wrapText="1"/>
      <protection locked="0"/>
    </xf>
    <xf numFmtId="0" fontId="28" fillId="0" borderId="7" xfId="0" applyFont="1" applyBorder="1" applyAlignment="1">
      <alignment horizontal="left" vertical="center"/>
    </xf>
    <xf numFmtId="0" fontId="28" fillId="0" borderId="7" xfId="0" applyFont="1" applyBorder="1" applyAlignment="1">
      <alignment horizontal="center" vertical="center"/>
    </xf>
    <xf numFmtId="0" fontId="25" fillId="6" borderId="11" xfId="0" applyFont="1" applyFill="1" applyBorder="1" applyAlignment="1">
      <alignment horizontal="center" vertical="center" wrapText="1"/>
    </xf>
    <xf numFmtId="1" fontId="25" fillId="7" borderId="11" xfId="0" applyNumberFormat="1" applyFont="1" applyFill="1" applyBorder="1" applyAlignment="1">
      <alignment horizontal="center" vertical="center" wrapText="1"/>
    </xf>
    <xf numFmtId="14" fontId="25" fillId="7" borderId="11" xfId="0" applyNumberFormat="1" applyFont="1" applyFill="1" applyBorder="1" applyAlignment="1">
      <alignment horizontal="center" vertical="center" wrapText="1"/>
    </xf>
    <xf numFmtId="0" fontId="25" fillId="7" borderId="11"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6" fillId="0" borderId="10" xfId="0" applyFont="1" applyBorder="1" applyAlignment="1" applyProtection="1">
      <alignment horizontal="center" vertical="center"/>
      <protection locked="0"/>
    </xf>
    <xf numFmtId="0" fontId="30" fillId="0" borderId="0" xfId="0" applyFont="1" applyAlignment="1" applyProtection="1">
      <protection locked="0"/>
    </xf>
    <xf numFmtId="14" fontId="26" fillId="0" borderId="10" xfId="0" applyNumberFormat="1" applyFont="1" applyBorder="1" applyAlignment="1" applyProtection="1">
      <alignment horizontal="center" vertical="center"/>
      <protection locked="0"/>
    </xf>
    <xf numFmtId="1" fontId="26" fillId="0" borderId="10" xfId="0" applyNumberFormat="1" applyFont="1" applyBorder="1" applyAlignment="1" applyProtection="1">
      <alignment horizontal="center" vertical="center"/>
      <protection locked="0"/>
    </xf>
    <xf numFmtId="0" fontId="26" fillId="0" borderId="0" xfId="0" applyFont="1" applyAlignment="1">
      <alignment horizontal="center"/>
    </xf>
    <xf numFmtId="0" fontId="26" fillId="0" borderId="0" xfId="0" applyFont="1" applyAlignment="1" applyProtection="1">
      <protection locked="0"/>
    </xf>
    <xf numFmtId="0" fontId="10" fillId="0" borderId="0" xfId="0" applyFont="1" applyAlignment="1">
      <alignment wrapText="1"/>
    </xf>
    <xf numFmtId="0" fontId="30" fillId="0" borderId="0" xfId="0" applyFont="1" applyAlignment="1">
      <alignment horizontal="center"/>
    </xf>
    <xf numFmtId="0" fontId="26" fillId="3" borderId="5" xfId="0" applyFont="1" applyFill="1" applyBorder="1" applyAlignment="1">
      <alignment horizontal="center" wrapText="1"/>
    </xf>
    <xf numFmtId="0" fontId="26" fillId="3" borderId="6" xfId="0" applyFont="1" applyFill="1" applyBorder="1" applyAlignment="1" applyProtection="1">
      <alignment wrapText="1"/>
      <protection locked="0"/>
    </xf>
    <xf numFmtId="0" fontId="29" fillId="0" borderId="0" xfId="0" applyFont="1"/>
    <xf numFmtId="0" fontId="26" fillId="0" borderId="1" xfId="0" quotePrefix="1" applyFont="1" applyBorder="1" applyAlignment="1">
      <alignment wrapText="1"/>
    </xf>
    <xf numFmtId="0" fontId="26" fillId="0" borderId="3" xfId="0" quotePrefix="1" applyFont="1" applyBorder="1" applyAlignment="1">
      <alignment wrapText="1"/>
    </xf>
    <xf numFmtId="0" fontId="29" fillId="0" borderId="0" xfId="0" applyFont="1" applyAlignment="1">
      <alignment wrapText="1"/>
    </xf>
    <xf numFmtId="0" fontId="26" fillId="0" borderId="9" xfId="0" applyFont="1" applyBorder="1" applyAlignment="1">
      <alignment wrapText="1"/>
    </xf>
    <xf numFmtId="0" fontId="31" fillId="0" borderId="0" xfId="0" applyFont="1" applyAlignment="1">
      <alignment wrapText="1"/>
    </xf>
    <xf numFmtId="0" fontId="10" fillId="0" borderId="0" xfId="0" applyFont="1"/>
    <xf numFmtId="0" fontId="26" fillId="0" borderId="0" xfId="0" quotePrefix="1" applyFont="1" applyAlignment="1">
      <alignment wrapText="1"/>
    </xf>
    <xf numFmtId="0" fontId="25" fillId="4" borderId="10" xfId="0" applyFont="1" applyFill="1" applyBorder="1" applyAlignment="1">
      <alignment horizontal="center" wrapText="1"/>
    </xf>
    <xf numFmtId="0" fontId="30" fillId="3" borderId="8" xfId="0" applyFont="1" applyFill="1" applyBorder="1" applyAlignment="1">
      <alignment horizontal="right" wrapText="1"/>
    </xf>
    <xf numFmtId="0" fontId="30" fillId="3" borderId="9" xfId="0" applyFont="1" applyFill="1" applyBorder="1" applyAlignment="1">
      <alignment horizontal="right" wrapText="1"/>
    </xf>
    <xf numFmtId="0" fontId="30" fillId="3" borderId="7" xfId="0" applyFont="1" applyFill="1" applyBorder="1" applyAlignment="1">
      <alignment horizontal="right" wrapText="1"/>
    </xf>
    <xf numFmtId="0" fontId="25" fillId="3" borderId="12" xfId="0" applyFont="1" applyFill="1" applyBorder="1" applyAlignment="1" applyProtection="1">
      <alignment horizontal="right" wrapText="1"/>
      <protection locked="0"/>
    </xf>
    <xf numFmtId="0" fontId="25" fillId="3" borderId="12" xfId="0" applyFont="1" applyFill="1" applyBorder="1" applyAlignment="1">
      <alignment horizontal="right" wrapText="1"/>
    </xf>
    <xf numFmtId="0" fontId="26" fillId="3" borderId="0" xfId="0" applyFont="1" applyFill="1" applyAlignment="1">
      <alignment horizontal="right" wrapText="1"/>
    </xf>
    <xf numFmtId="0" fontId="25" fillId="3" borderId="12" xfId="0" applyFont="1" applyFill="1" applyBorder="1" applyAlignment="1">
      <alignment horizontal="right" vertical="top" wrapText="1"/>
    </xf>
    <xf numFmtId="0" fontId="26" fillId="3" borderId="13" xfId="0" applyFont="1" applyFill="1" applyBorder="1" applyAlignment="1" applyProtection="1">
      <alignment horizontal="left" vertical="top" wrapText="1"/>
      <protection locked="0"/>
    </xf>
    <xf numFmtId="0" fontId="26" fillId="0" borderId="0" xfId="0" applyFont="1" applyAlignment="1">
      <alignment horizontal="right" wrapText="1"/>
    </xf>
    <xf numFmtId="0" fontId="26" fillId="0" borderId="10" xfId="0" applyFont="1" applyBorder="1" applyAlignment="1" applyProtection="1">
      <alignment vertical="center" wrapText="1"/>
      <protection locked="0"/>
    </xf>
    <xf numFmtId="0" fontId="26" fillId="9" borderId="10" xfId="0" applyFont="1" applyFill="1" applyBorder="1" applyAlignment="1">
      <alignment horizontal="right" vertical="top" wrapText="1"/>
    </xf>
    <xf numFmtId="0" fontId="26" fillId="10" borderId="10" xfId="0" applyFont="1" applyFill="1" applyBorder="1" applyAlignment="1">
      <alignment horizontal="right" vertical="top" wrapText="1"/>
    </xf>
    <xf numFmtId="0" fontId="26" fillId="11" borderId="10" xfId="0" applyFont="1" applyFill="1" applyBorder="1" applyAlignment="1">
      <alignment horizontal="right" vertical="top" wrapText="1"/>
    </xf>
    <xf numFmtId="0" fontId="26" fillId="0" borderId="10" xfId="0" applyFont="1" applyBorder="1" applyAlignment="1" applyProtection="1">
      <alignment vertical="top" wrapText="1"/>
      <protection locked="0"/>
    </xf>
    <xf numFmtId="0" fontId="32" fillId="0" borderId="0" xfId="0" applyFont="1" applyAlignment="1">
      <alignment horizontal="left"/>
    </xf>
    <xf numFmtId="0" fontId="26" fillId="0" borderId="14" xfId="0" applyFont="1" applyBorder="1" applyAlignment="1" applyProtection="1">
      <alignment vertical="center" wrapText="1"/>
      <protection locked="0"/>
    </xf>
    <xf numFmtId="0" fontId="26" fillId="0" borderId="14" xfId="0" applyFont="1" applyBorder="1" applyAlignment="1" applyProtection="1">
      <alignment horizontal="right" vertical="top" wrapText="1"/>
      <protection locked="0"/>
    </xf>
    <xf numFmtId="0" fontId="26" fillId="9" borderId="14" xfId="0" applyFont="1" applyFill="1" applyBorder="1" applyAlignment="1">
      <alignment horizontal="right" vertical="top" wrapText="1"/>
    </xf>
    <xf numFmtId="0" fontId="26" fillId="10" borderId="14" xfId="0" applyFont="1" applyFill="1" applyBorder="1" applyAlignment="1">
      <alignment horizontal="right" vertical="top" wrapText="1"/>
    </xf>
    <xf numFmtId="0" fontId="26" fillId="11" borderId="14" xfId="0" applyFont="1" applyFill="1" applyBorder="1" applyAlignment="1">
      <alignment horizontal="right" vertical="top" wrapText="1"/>
    </xf>
    <xf numFmtId="0" fontId="26" fillId="0" borderId="14" xfId="0" applyFont="1" applyBorder="1" applyAlignment="1" applyProtection="1">
      <alignment vertical="top" wrapText="1"/>
      <protection locked="0"/>
    </xf>
    <xf numFmtId="0" fontId="32" fillId="0" borderId="2" xfId="0" applyFont="1" applyBorder="1" applyAlignment="1">
      <alignment horizontal="left"/>
    </xf>
    <xf numFmtId="0" fontId="30" fillId="0" borderId="2" xfId="0" applyFont="1" applyBorder="1"/>
    <xf numFmtId="0" fontId="26" fillId="0" borderId="15" xfId="0" applyFont="1" applyBorder="1" applyAlignment="1" applyProtection="1">
      <alignment vertical="center" wrapText="1"/>
      <protection locked="0"/>
    </xf>
    <xf numFmtId="0" fontId="26" fillId="0" borderId="15" xfId="0" applyFont="1" applyBorder="1" applyAlignment="1" applyProtection="1">
      <alignment horizontal="right" vertical="top" wrapText="1"/>
      <protection locked="0"/>
    </xf>
    <xf numFmtId="0" fontId="26" fillId="9" borderId="15" xfId="0" applyFont="1" applyFill="1" applyBorder="1" applyAlignment="1">
      <alignment horizontal="right" vertical="top" wrapText="1"/>
    </xf>
    <xf numFmtId="0" fontId="26" fillId="10" borderId="15" xfId="0" applyFont="1" applyFill="1" applyBorder="1" applyAlignment="1">
      <alignment horizontal="right" vertical="top" wrapText="1"/>
    </xf>
    <xf numFmtId="0" fontId="26" fillId="11" borderId="15" xfId="0" applyFont="1" applyFill="1" applyBorder="1" applyAlignment="1">
      <alignment horizontal="right" vertical="top" wrapText="1"/>
    </xf>
    <xf numFmtId="0" fontId="26" fillId="0" borderId="15" xfId="0" applyFont="1" applyBorder="1" applyAlignment="1" applyProtection="1">
      <alignment vertical="top" wrapText="1"/>
      <protection locked="0"/>
    </xf>
    <xf numFmtId="0" fontId="45" fillId="0" borderId="0" xfId="0" applyFont="1" applyAlignment="1">
      <alignment wrapText="1"/>
    </xf>
    <xf numFmtId="0" fontId="53" fillId="0" borderId="0" xfId="0" applyFont="1" applyAlignment="1">
      <alignment horizontal="left" wrapText="1"/>
    </xf>
    <xf numFmtId="0" fontId="25" fillId="12" borderId="11" xfId="0" applyFont="1" applyFill="1" applyBorder="1" applyAlignment="1">
      <alignment horizontal="center" vertical="center" wrapText="1"/>
    </xf>
    <xf numFmtId="14" fontId="28" fillId="0" borderId="10" xfId="0" applyNumberFormat="1" applyFont="1" applyBorder="1" applyAlignment="1">
      <alignment horizontal="center" vertical="center" wrapText="1"/>
    </xf>
    <xf numFmtId="0" fontId="25" fillId="3" borderId="1"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14" fontId="27" fillId="0" borderId="0" xfId="0" applyNumberFormat="1" applyFont="1" applyAlignment="1">
      <alignment horizontal="center" vertical="center" wrapText="1"/>
    </xf>
    <xf numFmtId="0" fontId="28" fillId="0" borderId="1" xfId="0" applyFont="1" applyBorder="1" applyAlignment="1">
      <alignment horizontal="center" vertical="center"/>
    </xf>
    <xf numFmtId="0" fontId="27" fillId="0" borderId="2" xfId="0" applyFont="1" applyBorder="1" applyAlignment="1">
      <alignment horizontal="center" vertical="center" wrapText="1"/>
    </xf>
    <xf numFmtId="0" fontId="25" fillId="3" borderId="4" xfId="0" applyFont="1" applyFill="1" applyBorder="1" applyAlignment="1">
      <alignment horizontal="center" vertical="center" wrapText="1"/>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Alignment="1">
      <alignment horizontal="center" vertical="center" wrapText="1"/>
    </xf>
    <xf numFmtId="14" fontId="26" fillId="0" borderId="0" xfId="0" applyNumberFormat="1" applyFont="1" applyAlignment="1">
      <alignment horizontal="center" vertical="center" wrapText="1"/>
    </xf>
    <xf numFmtId="0" fontId="26" fillId="0" borderId="0" xfId="0" quotePrefix="1" applyFont="1" applyAlignment="1">
      <alignment horizontal="center" vertical="center"/>
    </xf>
    <xf numFmtId="0" fontId="32" fillId="0" borderId="0" xfId="0" applyFont="1" applyAlignment="1">
      <alignment horizontal="center" vertical="center" wrapText="1"/>
    </xf>
    <xf numFmtId="14" fontId="32" fillId="0" borderId="0" xfId="0" applyNumberFormat="1" applyFont="1" applyAlignment="1">
      <alignment horizontal="center" vertical="center" wrapText="1"/>
    </xf>
    <xf numFmtId="3" fontId="30" fillId="3" borderId="7" xfId="0" applyNumberFormat="1" applyFont="1" applyFill="1" applyBorder="1" applyAlignment="1">
      <alignment horizontal="center" vertical="center"/>
    </xf>
    <xf numFmtId="3" fontId="30" fillId="3" borderId="8" xfId="0" applyNumberFormat="1" applyFont="1" applyFill="1" applyBorder="1" applyAlignment="1">
      <alignment horizontal="center" vertical="center" wrapText="1"/>
    </xf>
    <xf numFmtId="3" fontId="30" fillId="3" borderId="9" xfId="0" applyNumberFormat="1" applyFont="1" applyFill="1" applyBorder="1" applyAlignment="1">
      <alignment horizontal="center" vertical="center" wrapText="1"/>
    </xf>
    <xf numFmtId="3" fontId="30" fillId="3" borderId="7" xfId="0" applyNumberFormat="1" applyFont="1" applyFill="1" applyBorder="1" applyAlignment="1">
      <alignment horizontal="center" vertical="center" wrapText="1"/>
    </xf>
    <xf numFmtId="14" fontId="30" fillId="3" borderId="9" xfId="0" applyNumberFormat="1" applyFont="1" applyFill="1" applyBorder="1" applyAlignment="1">
      <alignment horizontal="center" vertical="center" wrapText="1"/>
    </xf>
    <xf numFmtId="3" fontId="37" fillId="3" borderId="12" xfId="0" applyNumberFormat="1" applyFont="1" applyFill="1" applyBorder="1" applyAlignment="1">
      <alignment horizontal="center" vertical="center" wrapText="1"/>
    </xf>
    <xf numFmtId="3" fontId="25" fillId="3" borderId="12" xfId="0" applyNumberFormat="1" applyFont="1" applyFill="1" applyBorder="1" applyAlignment="1">
      <alignment horizontal="center" vertical="center" wrapText="1"/>
    </xf>
    <xf numFmtId="0" fontId="30" fillId="0" borderId="10" xfId="0" applyFont="1" applyBorder="1" applyAlignment="1" applyProtection="1">
      <alignment horizontal="center" vertical="center"/>
      <protection locked="0"/>
    </xf>
    <xf numFmtId="14" fontId="30" fillId="0" borderId="10" xfId="0" applyNumberFormat="1"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14" fontId="30" fillId="0" borderId="0" xfId="0" applyNumberFormat="1" applyFont="1" applyAlignment="1" applyProtection="1">
      <alignment horizontal="center" vertical="center"/>
      <protection locked="0"/>
    </xf>
    <xf numFmtId="0" fontId="30" fillId="0" borderId="0" xfId="0" applyFont="1" applyAlignment="1">
      <alignment horizontal="center" vertical="center"/>
    </xf>
    <xf numFmtId="0" fontId="30" fillId="0" borderId="0" xfId="0" applyFont="1" applyFill="1" applyBorder="1" applyAlignment="1">
      <alignment wrapText="1"/>
    </xf>
    <xf numFmtId="0" fontId="26" fillId="0" borderId="0" xfId="0" applyFont="1" applyFill="1" applyBorder="1" applyAlignment="1">
      <alignment wrapText="1"/>
    </xf>
    <xf numFmtId="0" fontId="32" fillId="0" borderId="0" xfId="0" applyFont="1" applyFill="1" applyBorder="1" applyAlignment="1">
      <alignment horizontal="center" wrapText="1"/>
    </xf>
    <xf numFmtId="0" fontId="30" fillId="0" borderId="0" xfId="0" applyFont="1" applyFill="1" applyBorder="1"/>
    <xf numFmtId="0" fontId="30" fillId="0" borderId="0" xfId="0" applyFont="1" applyFill="1" applyBorder="1" applyAlignment="1">
      <alignment horizontal="center"/>
    </xf>
    <xf numFmtId="0" fontId="26" fillId="0" borderId="0" xfId="0" applyFont="1" applyFill="1" applyBorder="1" applyAlignment="1"/>
    <xf numFmtId="3" fontId="30" fillId="0" borderId="0" xfId="0" applyNumberFormat="1" applyFont="1" applyFill="1" applyBorder="1" applyAlignment="1">
      <alignment horizontal="left"/>
    </xf>
    <xf numFmtId="0" fontId="30" fillId="0" borderId="0" xfId="0" applyFont="1" applyFill="1" applyBorder="1" applyProtection="1">
      <protection locked="0"/>
    </xf>
    <xf numFmtId="0" fontId="27" fillId="0" borderId="0" xfId="0" applyFont="1" applyAlignment="1">
      <alignment horizontal="left" vertical="center" wrapText="1"/>
    </xf>
    <xf numFmtId="0" fontId="26" fillId="0" borderId="0" xfId="0" applyFont="1" applyAlignment="1">
      <alignment horizontal="left" vertical="center" wrapText="1"/>
    </xf>
    <xf numFmtId="0" fontId="32" fillId="0" borderId="0" xfId="0" applyFont="1" applyAlignment="1">
      <alignment horizontal="left" vertical="center" wrapText="1"/>
    </xf>
    <xf numFmtId="0" fontId="30" fillId="0" borderId="10"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55" fillId="0" borderId="10" xfId="0" applyFont="1" applyBorder="1" applyAlignment="1" applyProtection="1">
      <alignment horizontal="center" vertical="center"/>
      <protection locked="0"/>
    </xf>
    <xf numFmtId="0" fontId="55" fillId="3" borderId="10" xfId="0" applyFont="1" applyFill="1" applyBorder="1" applyAlignment="1">
      <alignment horizontal="center" vertical="center"/>
    </xf>
    <xf numFmtId="0" fontId="55" fillId="0" borderId="10" xfId="0" applyFont="1" applyBorder="1" applyAlignment="1" applyProtection="1">
      <alignment horizontal="left" vertical="center"/>
      <protection locked="0"/>
    </xf>
    <xf numFmtId="0" fontId="26" fillId="0" borderId="0" xfId="0" applyFont="1" applyFill="1" applyBorder="1" applyAlignment="1">
      <alignment horizontal="center"/>
    </xf>
    <xf numFmtId="3" fontId="25" fillId="3" borderId="10" xfId="0" applyNumberFormat="1" applyFont="1" applyFill="1" applyBorder="1" applyAlignment="1">
      <alignment horizontal="center" vertical="center" wrapText="1"/>
    </xf>
    <xf numFmtId="0" fontId="25" fillId="4" borderId="16" xfId="0" applyFont="1" applyFill="1" applyBorder="1" applyAlignment="1">
      <alignment horizontal="center" vertical="center" wrapText="1"/>
    </xf>
    <xf numFmtId="0" fontId="26" fillId="0" borderId="4" xfId="0" applyFont="1" applyBorder="1" applyAlignment="1" applyProtection="1">
      <alignment horizontal="center" vertical="center"/>
      <protection locked="0"/>
    </xf>
    <xf numFmtId="14" fontId="25" fillId="6" borderId="11"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Fill="1" applyBorder="1" applyAlignment="1" applyProtection="1">
      <protection locked="0"/>
    </xf>
    <xf numFmtId="0" fontId="58" fillId="0" borderId="0" xfId="1" applyFont="1" applyFill="1" applyBorder="1" applyProtection="1">
      <protection locked="0"/>
    </xf>
    <xf numFmtId="0" fontId="58" fillId="0" borderId="0" xfId="0" applyFont="1" applyFill="1" applyBorder="1" applyProtection="1">
      <protection locked="0"/>
    </xf>
    <xf numFmtId="0" fontId="59" fillId="0" borderId="0" xfId="1" applyFont="1" applyFill="1" applyBorder="1" applyProtection="1">
      <protection locked="0"/>
    </xf>
    <xf numFmtId="0" fontId="60" fillId="0" borderId="0" xfId="0" applyFont="1" applyAlignment="1">
      <alignment horizontal="center" vertical="center"/>
    </xf>
    <xf numFmtId="3" fontId="27" fillId="0" borderId="3" xfId="0" applyNumberFormat="1" applyFont="1" applyBorder="1" applyAlignment="1">
      <alignment horizontal="center" vertical="center" wrapText="1"/>
    </xf>
    <xf numFmtId="3" fontId="26" fillId="0" borderId="9" xfId="0" applyNumberFormat="1" applyFont="1" applyBorder="1" applyAlignment="1">
      <alignment horizontal="center" vertical="center"/>
    </xf>
    <xf numFmtId="3" fontId="26" fillId="0" borderId="0" xfId="0" quotePrefix="1" applyNumberFormat="1" applyFont="1" applyAlignment="1">
      <alignment horizontal="center" vertical="center"/>
    </xf>
    <xf numFmtId="3" fontId="26" fillId="0" borderId="0" xfId="0" applyNumberFormat="1" applyFont="1" applyAlignment="1">
      <alignment horizontal="center" vertical="center" wrapText="1"/>
    </xf>
    <xf numFmtId="3" fontId="32" fillId="0" borderId="0" xfId="0" applyNumberFormat="1" applyFont="1" applyAlignment="1">
      <alignment horizontal="center" vertical="center" wrapText="1"/>
    </xf>
    <xf numFmtId="3" fontId="30" fillId="0" borderId="10" xfId="0" applyNumberFormat="1" applyFont="1" applyBorder="1" applyAlignment="1" applyProtection="1">
      <alignment horizontal="center" vertical="center"/>
      <protection locked="0"/>
    </xf>
    <xf numFmtId="3" fontId="55" fillId="0" borderId="10" xfId="0" applyNumberFormat="1" applyFont="1" applyBorder="1" applyAlignment="1" applyProtection="1">
      <alignment horizontal="center" vertical="center"/>
      <protection locked="0"/>
    </xf>
    <xf numFmtId="3" fontId="30" fillId="0" borderId="0" xfId="0" applyNumberFormat="1" applyFont="1" applyAlignment="1" applyProtection="1">
      <alignment horizontal="center" vertical="center"/>
      <protection locked="0"/>
    </xf>
    <xf numFmtId="0" fontId="10" fillId="0" borderId="0" xfId="0" applyFont="1" applyAlignment="1">
      <alignment vertical="center" wrapText="1"/>
    </xf>
    <xf numFmtId="0" fontId="26" fillId="0" borderId="0" xfId="0" applyFont="1" applyAlignment="1">
      <alignment vertical="center" wrapText="1"/>
    </xf>
    <xf numFmtId="0" fontId="32" fillId="0" borderId="0" xfId="0" applyFont="1" applyAlignment="1">
      <alignment vertical="center" wrapText="1"/>
    </xf>
    <xf numFmtId="0" fontId="30" fillId="0" borderId="10" xfId="0" applyFont="1" applyBorder="1" applyAlignment="1" applyProtection="1">
      <alignment vertical="center"/>
      <protection locked="0"/>
    </xf>
    <xf numFmtId="0" fontId="55" fillId="0" borderId="10" xfId="0" applyFont="1" applyBorder="1" applyAlignment="1" applyProtection="1">
      <alignment vertical="center"/>
      <protection locked="0"/>
    </xf>
    <xf numFmtId="0" fontId="30" fillId="0" borderId="0" xfId="0" applyFont="1" applyAlignment="1" applyProtection="1">
      <alignment vertical="center"/>
      <protection locked="0"/>
    </xf>
    <xf numFmtId="0" fontId="26" fillId="3" borderId="3" xfId="0" applyFont="1" applyFill="1" applyBorder="1" applyAlignment="1">
      <alignment vertical="center" wrapText="1"/>
    </xf>
    <xf numFmtId="0" fontId="26" fillId="3" borderId="6" xfId="0" applyFont="1" applyFill="1" applyBorder="1" applyAlignment="1">
      <alignment vertical="center" wrapText="1"/>
    </xf>
    <xf numFmtId="3" fontId="30" fillId="3" borderId="8" xfId="0" applyNumberFormat="1" applyFont="1" applyFill="1" applyBorder="1" applyAlignment="1">
      <alignment vertical="center" wrapText="1"/>
    </xf>
    <xf numFmtId="0" fontId="56" fillId="0" borderId="10" xfId="0" applyFont="1" applyBorder="1" applyAlignment="1" applyProtection="1">
      <alignment vertical="center"/>
      <protection locked="0"/>
    </xf>
    <xf numFmtId="0" fontId="26" fillId="3" borderId="10" xfId="0" applyFont="1" applyFill="1" applyBorder="1" applyAlignment="1">
      <alignment horizontal="center"/>
    </xf>
    <xf numFmtId="3" fontId="44" fillId="3" borderId="7" xfId="0" applyNumberFormat="1" applyFont="1" applyFill="1" applyBorder="1" applyAlignment="1">
      <alignment horizontal="center"/>
    </xf>
    <xf numFmtId="0" fontId="26" fillId="3" borderId="10" xfId="0" applyFont="1" applyFill="1" applyBorder="1" applyAlignment="1">
      <alignment horizontal="center" vertical="center"/>
    </xf>
    <xf numFmtId="0" fontId="58" fillId="0" borderId="0" xfId="0" applyFont="1" applyFill="1" applyBorder="1" applyAlignment="1">
      <alignment horizontal="center" vertical="center"/>
    </xf>
    <xf numFmtId="0" fontId="25" fillId="0" borderId="10" xfId="0" applyNumberFormat="1" applyFont="1" applyBorder="1" applyAlignment="1">
      <alignment horizontal="center" vertical="center" wrapText="1"/>
    </xf>
    <xf numFmtId="1" fontId="26" fillId="3" borderId="10" xfId="0" applyNumberFormat="1" applyFont="1" applyFill="1" applyBorder="1" applyAlignment="1">
      <alignment horizontal="center" vertical="center"/>
    </xf>
    <xf numFmtId="0" fontId="26" fillId="0" borderId="10" xfId="0" applyFont="1" applyFill="1" applyBorder="1" applyAlignment="1" applyProtection="1">
      <alignment horizontal="center" vertical="center"/>
      <protection locked="0"/>
    </xf>
    <xf numFmtId="0" fontId="2" fillId="0" borderId="0" xfId="1" applyFill="1" applyBorder="1" applyAlignment="1"/>
    <xf numFmtId="0" fontId="51" fillId="0" borderId="10" xfId="0" applyFont="1" applyBorder="1" applyAlignment="1" applyProtection="1">
      <alignment horizontal="center" vertical="center"/>
      <protection locked="0"/>
    </xf>
    <xf numFmtId="14" fontId="51" fillId="0" borderId="10" xfId="0" applyNumberFormat="1" applyFont="1" applyBorder="1" applyAlignment="1" applyProtection="1">
      <alignment horizontal="center" vertical="center"/>
      <protection locked="0"/>
    </xf>
    <xf numFmtId="0" fontId="51" fillId="0" borderId="10" xfId="0" applyFont="1" applyFill="1" applyBorder="1" applyAlignment="1" applyProtection="1">
      <alignment horizontal="center" vertical="center"/>
      <protection locked="0"/>
    </xf>
    <xf numFmtId="14" fontId="25" fillId="8" borderId="11" xfId="0" applyNumberFormat="1" applyFont="1" applyFill="1" applyBorder="1" applyAlignment="1">
      <alignment horizontal="center" vertical="center" wrapText="1"/>
    </xf>
    <xf numFmtId="0" fontId="30" fillId="0" borderId="10" xfId="0" applyFont="1" applyBorder="1" applyAlignment="1">
      <alignment horizontal="center"/>
    </xf>
    <xf numFmtId="0" fontId="30" fillId="0" borderId="0" xfId="0" applyFont="1" applyFill="1" applyBorder="1" applyAlignment="1"/>
    <xf numFmtId="0" fontId="0" fillId="0" borderId="10" xfId="0" applyBorder="1" applyAlignment="1"/>
    <xf numFmtId="0" fontId="30" fillId="0" borderId="4" xfId="0" applyFont="1" applyBorder="1" applyAlignment="1" applyProtection="1">
      <alignment horizontal="center" vertical="center"/>
      <protection locked="0"/>
    </xf>
    <xf numFmtId="0" fontId="30" fillId="0" borderId="6" xfId="0" applyFont="1" applyBorder="1" applyAlignment="1" applyProtection="1">
      <alignment horizontal="center" vertical="center"/>
      <protection locked="0"/>
    </xf>
    <xf numFmtId="0" fontId="26" fillId="3" borderId="2" xfId="0" applyFont="1" applyFill="1" applyBorder="1" applyAlignment="1">
      <alignment horizontal="left" vertical="center" wrapText="1"/>
    </xf>
    <xf numFmtId="1" fontId="26" fillId="3" borderId="5" xfId="0" applyNumberFormat="1" applyFont="1" applyFill="1" applyBorder="1" applyAlignment="1">
      <alignment horizontal="left" vertical="center" wrapText="1"/>
    </xf>
    <xf numFmtId="3" fontId="30" fillId="3" borderId="8" xfId="0" applyNumberFormat="1" applyFont="1" applyFill="1" applyBorder="1" applyAlignment="1">
      <alignment horizontal="left" vertical="center" wrapText="1"/>
    </xf>
    <xf numFmtId="0" fontId="30" fillId="0" borderId="10" xfId="0" applyFont="1" applyFill="1" applyBorder="1" applyAlignment="1" applyProtection="1">
      <alignment horizontal="center" vertical="center"/>
      <protection locked="0"/>
    </xf>
    <xf numFmtId="0" fontId="55" fillId="0" borderId="10" xfId="0" applyFont="1" applyFill="1" applyBorder="1" applyAlignment="1" applyProtection="1">
      <alignment horizontal="left" vertical="center"/>
      <protection locked="0"/>
    </xf>
    <xf numFmtId="0" fontId="56" fillId="0" borderId="10" xfId="0" applyFont="1" applyFill="1" applyBorder="1" applyAlignment="1" applyProtection="1">
      <alignment vertical="center"/>
      <protection locked="0"/>
    </xf>
    <xf numFmtId="0" fontId="55" fillId="0" borderId="10" xfId="0" applyFont="1" applyFill="1" applyBorder="1" applyAlignment="1" applyProtection="1">
      <alignment horizontal="center" vertical="center"/>
      <protection locked="0"/>
    </xf>
    <xf numFmtId="14" fontId="30" fillId="0" borderId="10" xfId="0" applyNumberFormat="1" applyFont="1" applyFill="1" applyBorder="1" applyAlignment="1" applyProtection="1">
      <alignment horizontal="center" vertical="center"/>
      <protection locked="0"/>
    </xf>
    <xf numFmtId="3" fontId="55" fillId="0" borderId="10" xfId="0" applyNumberFormat="1" applyFont="1" applyFill="1" applyBorder="1" applyAlignment="1" applyProtection="1">
      <alignment horizontal="center" vertical="center"/>
      <protection locked="0"/>
    </xf>
    <xf numFmtId="0" fontId="55" fillId="0" borderId="6" xfId="0" applyFont="1" applyBorder="1" applyAlignment="1" applyProtection="1">
      <alignment horizontal="center" vertical="center"/>
      <protection locked="0"/>
    </xf>
    <xf numFmtId="14" fontId="55" fillId="0" borderId="10" xfId="0" applyNumberFormat="1" applyFont="1" applyBorder="1" applyAlignment="1" applyProtection="1">
      <alignment horizontal="center" vertical="center"/>
      <protection locked="0"/>
    </xf>
    <xf numFmtId="0" fontId="55" fillId="0" borderId="0" xfId="0" applyFont="1" applyFill="1" applyBorder="1" applyProtection="1">
      <protection locked="0"/>
    </xf>
    <xf numFmtId="0" fontId="55" fillId="0" borderId="0" xfId="0" applyFont="1" applyFill="1" applyBorder="1" applyAlignment="1" applyProtection="1">
      <protection locked="0"/>
    </xf>
    <xf numFmtId="0" fontId="55" fillId="0" borderId="0" xfId="1" applyFont="1" applyFill="1" applyBorder="1" applyProtection="1">
      <protection locked="0"/>
    </xf>
    <xf numFmtId="0" fontId="55" fillId="0" borderId="4" xfId="0" applyFont="1" applyBorder="1" applyAlignment="1" applyProtection="1">
      <alignment horizontal="center" vertical="center"/>
      <protection locked="0"/>
    </xf>
    <xf numFmtId="0" fontId="55" fillId="0" borderId="10" xfId="3" applyFont="1" applyBorder="1" applyAlignment="1">
      <alignment horizontal="center" vertical="top"/>
    </xf>
    <xf numFmtId="0" fontId="26" fillId="0" borderId="6" xfId="0" applyFont="1" applyBorder="1" applyAlignment="1" applyProtection="1">
      <alignment horizontal="center" vertical="center"/>
      <protection locked="0"/>
    </xf>
    <xf numFmtId="0" fontId="51" fillId="0" borderId="4" xfId="0" applyFont="1" applyBorder="1" applyAlignment="1" applyProtection="1">
      <alignment horizontal="center" vertical="center"/>
      <protection locked="0"/>
    </xf>
    <xf numFmtId="0" fontId="55" fillId="0" borderId="10" xfId="0" applyFont="1" applyFill="1" applyBorder="1" applyAlignment="1" applyProtection="1">
      <alignment vertical="center"/>
      <protection locked="0"/>
    </xf>
    <xf numFmtId="0" fontId="25" fillId="3" borderId="1" xfId="0" applyFont="1" applyFill="1" applyBorder="1" applyAlignment="1"/>
    <xf numFmtId="0" fontId="26" fillId="3" borderId="2" xfId="0" applyFont="1" applyFill="1" applyBorder="1" applyAlignment="1">
      <alignment horizontal="center"/>
    </xf>
    <xf numFmtId="0" fontId="27" fillId="0" borderId="0" xfId="0" applyFont="1" applyAlignment="1"/>
    <xf numFmtId="14" fontId="27" fillId="0" borderId="0" xfId="0" applyNumberFormat="1" applyFont="1" applyAlignment="1"/>
    <xf numFmtId="1" fontId="27" fillId="0" borderId="0" xfId="0" applyNumberFormat="1" applyFont="1" applyAlignment="1"/>
    <xf numFmtId="1" fontId="29" fillId="0" borderId="0" xfId="0" applyNumberFormat="1" applyFont="1" applyAlignment="1">
      <alignment horizontal="center"/>
    </xf>
    <xf numFmtId="14" fontId="29" fillId="0" borderId="0" xfId="0" applyNumberFormat="1" applyFont="1" applyAlignment="1">
      <alignment horizontal="center"/>
    </xf>
    <xf numFmtId="0" fontId="29" fillId="0" borderId="0" xfId="0" applyFont="1" applyAlignment="1">
      <alignment horizontal="center"/>
    </xf>
    <xf numFmtId="0" fontId="29" fillId="0" borderId="0" xfId="0" applyFont="1" applyAlignment="1" applyProtection="1">
      <alignment horizontal="center"/>
      <protection locked="0"/>
    </xf>
    <xf numFmtId="0" fontId="30" fillId="0" borderId="0" xfId="0" applyFont="1" applyAlignment="1"/>
    <xf numFmtId="0" fontId="25" fillId="3" borderId="4" xfId="0" applyFont="1" applyFill="1" applyBorder="1" applyAlignment="1"/>
    <xf numFmtId="1" fontId="26" fillId="3" borderId="5" xfId="0" applyNumberFormat="1" applyFont="1" applyFill="1" applyBorder="1" applyAlignment="1">
      <alignment horizontal="center"/>
    </xf>
    <xf numFmtId="0" fontId="26" fillId="3" borderId="6" xfId="0" applyFont="1" applyFill="1" applyBorder="1" applyAlignment="1">
      <alignment horizontal="center"/>
    </xf>
    <xf numFmtId="1" fontId="26" fillId="5" borderId="7" xfId="0" applyNumberFormat="1" applyFont="1" applyFill="1" applyBorder="1" applyAlignment="1"/>
    <xf numFmtId="1" fontId="30" fillId="5" borderId="8" xfId="0" applyNumberFormat="1" applyFont="1" applyFill="1" applyBorder="1" applyAlignment="1"/>
    <xf numFmtId="1" fontId="30" fillId="5" borderId="9" xfId="0" applyNumberFormat="1" applyFont="1" applyFill="1" applyBorder="1" applyAlignment="1"/>
    <xf numFmtId="1" fontId="31" fillId="0" borderId="0" xfId="0" applyNumberFormat="1" applyFont="1" applyAlignment="1">
      <alignment horizontal="center"/>
    </xf>
    <xf numFmtId="14" fontId="31" fillId="0" borderId="0" xfId="0" applyNumberFormat="1" applyFont="1" applyAlignment="1">
      <alignment horizontal="center"/>
    </xf>
    <xf numFmtId="0" fontId="31" fillId="0" borderId="0" xfId="0" applyFont="1" applyAlignment="1">
      <alignment horizontal="center"/>
    </xf>
    <xf numFmtId="1" fontId="10" fillId="0" borderId="0" xfId="0" applyNumberFormat="1" applyFont="1" applyAlignment="1">
      <alignment horizontal="left"/>
    </xf>
    <xf numFmtId="14" fontId="10" fillId="0" borderId="0" xfId="0" applyNumberFormat="1" applyFont="1" applyAlignment="1">
      <alignment horizontal="left"/>
    </xf>
    <xf numFmtId="0" fontId="10" fillId="0" borderId="0" xfId="0" applyFont="1" applyAlignment="1">
      <alignment horizontal="center"/>
    </xf>
    <xf numFmtId="0" fontId="10" fillId="0" borderId="0" xfId="0" applyFont="1" applyAlignment="1" applyProtection="1">
      <alignment horizontal="left"/>
      <protection locked="0"/>
    </xf>
    <xf numFmtId="0" fontId="30" fillId="0" borderId="0" xfId="0" applyFont="1" applyAlignment="1">
      <alignment horizontal="left"/>
    </xf>
    <xf numFmtId="0" fontId="30" fillId="0" borderId="0" xfId="0" applyFont="1" applyFill="1" applyBorder="1" applyAlignment="1">
      <alignment horizontal="left"/>
    </xf>
    <xf numFmtId="0" fontId="26" fillId="0" borderId="0" xfId="0" applyFont="1" applyAlignment="1"/>
    <xf numFmtId="14" fontId="26" fillId="0" borderId="0" xfId="0" applyNumberFormat="1" applyFont="1" applyAlignment="1"/>
    <xf numFmtId="1" fontId="26" fillId="0" borderId="0" xfId="0" applyNumberFormat="1" applyFont="1" applyAlignment="1"/>
    <xf numFmtId="0" fontId="32" fillId="0" borderId="0" xfId="0" applyFont="1" applyAlignment="1">
      <alignment horizontal="center"/>
    </xf>
    <xf numFmtId="14" fontId="32" fillId="0" borderId="0" xfId="0" applyNumberFormat="1" applyFont="1" applyAlignment="1">
      <alignment horizontal="center"/>
    </xf>
    <xf numFmtId="1" fontId="32" fillId="0" borderId="0" xfId="0" applyNumberFormat="1" applyFont="1" applyAlignment="1">
      <alignment horizontal="center"/>
    </xf>
    <xf numFmtId="0" fontId="32" fillId="0" borderId="0" xfId="0" applyFont="1" applyFill="1" applyBorder="1" applyAlignment="1">
      <alignment horizontal="center"/>
    </xf>
    <xf numFmtId="0" fontId="28" fillId="0" borderId="4" xfId="0" applyFont="1" applyBorder="1" applyAlignment="1"/>
    <xf numFmtId="0" fontId="33" fillId="0" borderId="5" xfId="0" applyFont="1" applyBorder="1" applyAlignment="1">
      <alignment horizontal="center"/>
    </xf>
    <xf numFmtId="0" fontId="33" fillId="0" borderId="4" xfId="0" applyFont="1" applyBorder="1" applyAlignment="1">
      <alignment horizontal="center"/>
    </xf>
    <xf numFmtId="0" fontId="33" fillId="0" borderId="5" xfId="0" applyFont="1" applyBorder="1" applyAlignment="1">
      <alignment horizontal="left"/>
    </xf>
    <xf numFmtId="14" fontId="33" fillId="0" borderId="5" xfId="0" applyNumberFormat="1" applyFont="1" applyBorder="1" applyAlignment="1">
      <alignment horizontal="center"/>
    </xf>
    <xf numFmtId="1" fontId="33" fillId="0" borderId="5" xfId="0" applyNumberFormat="1" applyFont="1" applyBorder="1" applyAlignment="1">
      <alignment horizontal="center"/>
    </xf>
    <xf numFmtId="0" fontId="33" fillId="0" borderId="5" xfId="0" applyFont="1" applyBorder="1" applyAlignment="1" applyProtection="1">
      <alignment horizontal="center"/>
      <protection locked="0"/>
    </xf>
    <xf numFmtId="0" fontId="28" fillId="0" borderId="0" xfId="0" applyFont="1" applyFill="1" applyBorder="1" applyAlignment="1"/>
    <xf numFmtId="0" fontId="28" fillId="0" borderId="8" xfId="0" applyFont="1" applyBorder="1" applyAlignment="1">
      <alignment horizontal="center" vertical="center"/>
    </xf>
    <xf numFmtId="14" fontId="28" fillId="0" borderId="8" xfId="0" applyNumberFormat="1" applyFont="1" applyBorder="1" applyAlignment="1">
      <alignment horizontal="center" vertical="center"/>
    </xf>
    <xf numFmtId="1" fontId="28" fillId="0" borderId="8" xfId="0" applyNumberFormat="1" applyFont="1" applyBorder="1" applyAlignment="1">
      <alignment horizontal="center" vertical="center"/>
    </xf>
    <xf numFmtId="0" fontId="28" fillId="0" borderId="8" xfId="0" applyFont="1" applyBorder="1" applyAlignment="1" applyProtection="1">
      <alignment horizontal="center" vertical="center"/>
      <protection locked="0"/>
    </xf>
    <xf numFmtId="0" fontId="10" fillId="0" borderId="10" xfId="0" applyFont="1" applyBorder="1" applyAlignment="1">
      <alignment horizontal="center" vertical="center"/>
    </xf>
    <xf numFmtId="14" fontId="10" fillId="0" borderId="10" xfId="0" applyNumberFormat="1" applyFont="1" applyBorder="1" applyAlignment="1">
      <alignment horizontal="center" vertical="center"/>
    </xf>
    <xf numFmtId="0" fontId="10" fillId="0" borderId="10" xfId="0" applyFont="1" applyBorder="1" applyAlignment="1" applyProtection="1">
      <alignment horizontal="center" vertical="center"/>
      <protection locked="0"/>
    </xf>
    <xf numFmtId="0" fontId="28" fillId="0" borderId="10" xfId="0" applyFont="1" applyBorder="1" applyAlignment="1">
      <alignment horizontal="center" vertical="center"/>
    </xf>
    <xf numFmtId="0" fontId="28" fillId="0" borderId="0" xfId="0" applyFont="1" applyFill="1" applyBorder="1" applyAlignment="1">
      <alignment vertical="center"/>
    </xf>
    <xf numFmtId="0" fontId="25" fillId="0" borderId="10" xfId="0" applyNumberFormat="1" applyFont="1" applyBorder="1" applyAlignment="1">
      <alignment horizontal="center" vertical="center"/>
    </xf>
    <xf numFmtId="0" fontId="25" fillId="0" borderId="10" xfId="0" applyNumberFormat="1" applyFont="1" applyBorder="1" applyAlignment="1" applyProtection="1">
      <alignment horizontal="center" vertical="center"/>
      <protection locked="0"/>
    </xf>
    <xf numFmtId="0" fontId="25" fillId="5" borderId="10" xfId="0" applyNumberFormat="1" applyFont="1" applyFill="1" applyBorder="1" applyAlignment="1">
      <alignment horizontal="center" vertical="center"/>
    </xf>
    <xf numFmtId="0" fontId="25" fillId="5" borderId="4" xfId="0" applyNumberFormat="1" applyFont="1" applyFill="1" applyBorder="1" applyAlignment="1">
      <alignment horizontal="center" vertical="center"/>
    </xf>
    <xf numFmtId="0" fontId="44" fillId="0" borderId="5" xfId="0" applyNumberFormat="1" applyFont="1" applyBorder="1" applyAlignment="1">
      <alignment horizontal="center" vertical="center"/>
    </xf>
    <xf numFmtId="0" fontId="30" fillId="0" borderId="6" xfId="0" applyNumberFormat="1" applyFont="1" applyBorder="1" applyAlignment="1">
      <alignment horizontal="center" vertical="center"/>
    </xf>
    <xf numFmtId="0" fontId="25" fillId="0" borderId="0" xfId="0" applyNumberFormat="1" applyFont="1" applyFill="1" applyBorder="1" applyAlignment="1">
      <alignment horizontal="center" vertical="center"/>
    </xf>
    <xf numFmtId="3" fontId="44" fillId="3" borderId="8" xfId="0" applyNumberFormat="1" applyFont="1" applyFill="1" applyBorder="1" applyAlignment="1">
      <alignment horizontal="center"/>
    </xf>
    <xf numFmtId="3" fontId="44" fillId="3" borderId="9" xfId="0" applyNumberFormat="1" applyFont="1" applyFill="1" applyBorder="1" applyAlignment="1">
      <alignment horizontal="center"/>
    </xf>
    <xf numFmtId="3" fontId="44" fillId="3" borderId="12" xfId="0" applyNumberFormat="1" applyFont="1" applyFill="1" applyBorder="1" applyAlignment="1">
      <alignment horizontal="center"/>
    </xf>
    <xf numFmtId="14" fontId="44" fillId="3" borderId="9" xfId="0" applyNumberFormat="1" applyFont="1" applyFill="1" applyBorder="1" applyAlignment="1">
      <alignment horizontal="center"/>
    </xf>
    <xf numFmtId="14" fontId="25" fillId="3" borderId="9" xfId="0" applyNumberFormat="1" applyFont="1" applyFill="1" applyBorder="1" applyAlignment="1">
      <alignment horizontal="center"/>
    </xf>
    <xf numFmtId="3" fontId="25" fillId="3" borderId="12" xfId="0" applyNumberFormat="1" applyFont="1" applyFill="1" applyBorder="1" applyAlignment="1">
      <alignment horizontal="center"/>
    </xf>
    <xf numFmtId="3" fontId="25" fillId="3" borderId="8" xfId="0" applyNumberFormat="1" applyFont="1" applyFill="1" applyBorder="1" applyAlignment="1">
      <alignment horizontal="center"/>
    </xf>
    <xf numFmtId="3" fontId="25" fillId="0" borderId="0" xfId="0" applyNumberFormat="1" applyFont="1" applyFill="1" applyBorder="1" applyAlignment="1">
      <alignment horizontal="center"/>
    </xf>
    <xf numFmtId="0" fontId="26" fillId="0" borderId="10" xfId="0" applyFont="1" applyBorder="1" applyAlignment="1">
      <alignment horizontal="center"/>
    </xf>
    <xf numFmtId="0" fontId="28" fillId="0" borderId="0" xfId="0" applyFont="1" applyFill="1" applyBorder="1" applyAlignment="1" applyProtection="1">
      <protection locked="0"/>
    </xf>
    <xf numFmtId="0" fontId="38" fillId="0" borderId="0" xfId="0" applyFont="1" applyFill="1" applyBorder="1" applyAlignment="1" applyProtection="1">
      <protection locked="0"/>
    </xf>
    <xf numFmtId="0" fontId="25" fillId="0" borderId="0" xfId="0" applyFont="1" applyFill="1" applyBorder="1" applyAlignment="1" applyProtection="1">
      <protection locked="0"/>
    </xf>
    <xf numFmtId="0" fontId="25" fillId="0" borderId="0" xfId="0" applyFont="1" applyFill="1" applyBorder="1" applyAlignment="1" applyProtection="1">
      <alignment vertical="center"/>
      <protection locked="0"/>
    </xf>
    <xf numFmtId="0" fontId="25"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51" fillId="0" borderId="0" xfId="0" applyFont="1" applyFill="1" applyBorder="1" applyAlignment="1" applyProtection="1">
      <protection locked="0"/>
    </xf>
    <xf numFmtId="0" fontId="2" fillId="0" borderId="0" xfId="1" applyFill="1" applyBorder="1" applyAlignment="1" applyProtection="1">
      <protection locked="0"/>
    </xf>
    <xf numFmtId="0" fontId="58" fillId="0" borderId="0" xfId="0" applyFont="1" applyFill="1" applyBorder="1" applyAlignment="1" applyProtection="1">
      <protection locked="0"/>
    </xf>
    <xf numFmtId="0" fontId="57" fillId="0" borderId="0" xfId="0" applyFont="1" applyFill="1" applyBorder="1" applyAlignment="1"/>
    <xf numFmtId="0" fontId="58" fillId="0" borderId="0" xfId="0" applyFont="1" applyFill="1" applyBorder="1" applyAlignment="1">
      <alignment horizontal="center"/>
    </xf>
    <xf numFmtId="0" fontId="26" fillId="0" borderId="0" xfId="0" applyFont="1" applyBorder="1" applyAlignment="1" applyProtection="1">
      <alignment horizontal="center" vertical="center"/>
      <protection locked="0"/>
    </xf>
    <xf numFmtId="14" fontId="30" fillId="0" borderId="0" xfId="0" applyNumberFormat="1" applyFont="1" applyAlignment="1"/>
    <xf numFmtId="1" fontId="30" fillId="0" borderId="0" xfId="0" applyNumberFormat="1" applyFont="1" applyAlignment="1"/>
    <xf numFmtId="0" fontId="51" fillId="0" borderId="4" xfId="0" applyFont="1" applyFill="1" applyBorder="1" applyAlignment="1" applyProtection="1">
      <alignment horizontal="center" vertical="center"/>
      <protection locked="0"/>
    </xf>
    <xf numFmtId="0" fontId="44" fillId="4" borderId="11" xfId="0" applyFont="1" applyFill="1" applyBorder="1" applyAlignment="1">
      <alignment horizontal="center" vertical="center" wrapText="1"/>
    </xf>
    <xf numFmtId="0" fontId="50" fillId="0" borderId="10" xfId="0" applyFont="1" applyBorder="1" applyAlignment="1"/>
    <xf numFmtId="0" fontId="51" fillId="3" borderId="10" xfId="0" applyFont="1" applyFill="1" applyBorder="1" applyAlignment="1">
      <alignment horizontal="center"/>
    </xf>
    <xf numFmtId="1" fontId="51" fillId="0" borderId="10" xfId="0" applyNumberFormat="1" applyFont="1" applyBorder="1" applyAlignment="1" applyProtection="1">
      <alignment horizontal="center" vertical="center"/>
      <protection locked="0"/>
    </xf>
    <xf numFmtId="0" fontId="51" fillId="3" borderId="10" xfId="0" applyFont="1" applyFill="1" applyBorder="1" applyAlignment="1">
      <alignment horizontal="center" vertical="center"/>
    </xf>
    <xf numFmtId="0" fontId="55" fillId="0" borderId="0" xfId="0" applyFont="1" applyFill="1" applyBorder="1" applyAlignment="1"/>
    <xf numFmtId="0" fontId="50" fillId="0" borderId="10" xfId="0" applyFont="1" applyFill="1" applyBorder="1" applyAlignment="1"/>
    <xf numFmtId="14" fontId="51" fillId="0" borderId="10" xfId="0" applyNumberFormat="1" applyFont="1" applyFill="1" applyBorder="1" applyAlignment="1" applyProtection="1">
      <alignment horizontal="center" vertical="center"/>
      <protection locked="0"/>
    </xf>
    <xf numFmtId="1" fontId="51" fillId="0" borderId="10" xfId="0" applyNumberFormat="1" applyFont="1" applyFill="1" applyBorder="1" applyAlignment="1" applyProtection="1">
      <alignment horizontal="center" vertical="center"/>
      <protection locked="0"/>
    </xf>
    <xf numFmtId="0" fontId="51" fillId="0" borderId="10" xfId="0" applyFont="1" applyFill="1" applyBorder="1" applyAlignment="1" applyProtection="1">
      <alignment horizontal="left" vertical="center"/>
      <protection locked="0"/>
    </xf>
    <xf numFmtId="0" fontId="55" fillId="0" borderId="10" xfId="0" applyFont="1" applyBorder="1" applyAlignment="1">
      <alignment horizontal="center" vertical="center"/>
    </xf>
    <xf numFmtId="0" fontId="55" fillId="0" borderId="4" xfId="0" applyFont="1" applyBorder="1" applyAlignment="1">
      <alignment horizontal="center" vertical="center"/>
    </xf>
    <xf numFmtId="0" fontId="51" fillId="0" borderId="10" xfId="3" applyFont="1" applyBorder="1" applyAlignment="1">
      <alignment horizontal="center" vertical="center"/>
    </xf>
    <xf numFmtId="14" fontId="55" fillId="0" borderId="10" xfId="0" applyNumberFormat="1" applyFont="1" applyBorder="1" applyAlignment="1">
      <alignment horizontal="center" vertical="center"/>
    </xf>
    <xf numFmtId="1" fontId="55" fillId="0" borderId="10" xfId="0" applyNumberFormat="1" applyFont="1" applyBorder="1" applyAlignment="1">
      <alignment horizontal="center" vertical="center"/>
    </xf>
    <xf numFmtId="0" fontId="55" fillId="0" borderId="10" xfId="0" applyFont="1" applyBorder="1" applyAlignment="1">
      <alignment horizontal="center"/>
    </xf>
    <xf numFmtId="0" fontId="51" fillId="0" borderId="10" xfId="3" applyFont="1" applyBorder="1" applyAlignment="1">
      <alignment horizontal="center" vertical="top"/>
    </xf>
    <xf numFmtId="0" fontId="51" fillId="0" borderId="10" xfId="0" applyFont="1" applyBorder="1" applyAlignment="1">
      <alignment horizontal="center"/>
    </xf>
    <xf numFmtId="0" fontId="51" fillId="0" borderId="4" xfId="0" applyFont="1" applyBorder="1" applyAlignment="1">
      <alignment horizontal="center"/>
    </xf>
    <xf numFmtId="14" fontId="51" fillId="0" borderId="10" xfId="0" applyNumberFormat="1" applyFont="1" applyBorder="1" applyAlignment="1">
      <alignment horizontal="center"/>
    </xf>
    <xf numFmtId="1" fontId="51" fillId="0" borderId="10" xfId="0" applyNumberFormat="1" applyFont="1" applyBorder="1" applyAlignment="1">
      <alignment horizontal="center"/>
    </xf>
    <xf numFmtId="0" fontId="51" fillId="0" borderId="10" xfId="0" applyFont="1" applyBorder="1" applyAlignment="1" applyProtection="1">
      <alignment horizontal="center"/>
      <protection locked="0"/>
    </xf>
    <xf numFmtId="0" fontId="30" fillId="0" borderId="10" xfId="0" applyFont="1" applyFill="1" applyBorder="1" applyAlignment="1" applyProtection="1">
      <alignment vertical="center"/>
      <protection locked="0"/>
    </xf>
    <xf numFmtId="0" fontId="30" fillId="0" borderId="10" xfId="0" applyFont="1" applyFill="1" applyBorder="1" applyAlignment="1" applyProtection="1">
      <alignment horizontal="left" vertical="center"/>
      <protection locked="0"/>
    </xf>
    <xf numFmtId="0" fontId="54" fillId="0" borderId="0" xfId="0" applyFont="1" applyFill="1" applyBorder="1" applyAlignment="1"/>
    <xf numFmtId="0" fontId="51" fillId="0" borderId="0" xfId="0" applyFont="1" applyFill="1" applyBorder="1" applyAlignment="1"/>
    <xf numFmtId="0" fontId="55" fillId="0" borderId="10" xfId="0" applyFont="1" applyFill="1" applyBorder="1" applyAlignment="1">
      <alignment horizontal="center"/>
    </xf>
    <xf numFmtId="0" fontId="51" fillId="0" borderId="10" xfId="0" applyFont="1" applyFill="1" applyBorder="1" applyAlignment="1">
      <alignment horizontal="center"/>
    </xf>
    <xf numFmtId="0" fontId="52" fillId="0" borderId="10" xfId="0" applyFont="1" applyFill="1" applyBorder="1" applyAlignment="1"/>
    <xf numFmtId="0" fontId="54" fillId="0" borderId="10" xfId="0" applyFont="1" applyFill="1" applyBorder="1" applyAlignment="1" applyProtection="1">
      <alignment horizontal="center" vertical="center"/>
      <protection locked="0"/>
    </xf>
    <xf numFmtId="0" fontId="56" fillId="0" borderId="10" xfId="0" applyFont="1" applyFill="1" applyBorder="1" applyAlignment="1">
      <alignment horizontal="center"/>
    </xf>
    <xf numFmtId="0" fontId="54" fillId="0" borderId="4" xfId="0" applyFont="1" applyFill="1" applyBorder="1" applyAlignment="1" applyProtection="1">
      <alignment horizontal="center" vertical="center"/>
      <protection locked="0"/>
    </xf>
    <xf numFmtId="14" fontId="54" fillId="0" borderId="10" xfId="0" applyNumberFormat="1" applyFont="1" applyFill="1" applyBorder="1" applyAlignment="1" applyProtection="1">
      <alignment horizontal="center" vertical="center"/>
      <protection locked="0"/>
    </xf>
    <xf numFmtId="1" fontId="54" fillId="0" borderId="10" xfId="0" applyNumberFormat="1" applyFont="1" applyFill="1" applyBorder="1" applyAlignment="1" applyProtection="1">
      <alignment horizontal="center" vertical="center"/>
      <protection locked="0"/>
    </xf>
    <xf numFmtId="0" fontId="54" fillId="13" borderId="10" xfId="0" applyFont="1" applyFill="1" applyBorder="1" applyAlignment="1" applyProtection="1">
      <alignment horizontal="center" vertical="center"/>
      <protection locked="0"/>
    </xf>
    <xf numFmtId="0" fontId="54" fillId="13" borderId="4" xfId="0" applyFont="1" applyFill="1" applyBorder="1" applyAlignment="1" applyProtection="1">
      <alignment horizontal="center" vertical="center"/>
      <protection locked="0"/>
    </xf>
    <xf numFmtId="14" fontId="54" fillId="13" borderId="10" xfId="0" applyNumberFormat="1" applyFont="1" applyFill="1" applyBorder="1" applyAlignment="1" applyProtection="1">
      <alignment horizontal="center" vertical="center"/>
      <protection locked="0"/>
    </xf>
    <xf numFmtId="1" fontId="54" fillId="13" borderId="10" xfId="0" applyNumberFormat="1" applyFont="1" applyFill="1" applyBorder="1" applyAlignment="1" applyProtection="1">
      <alignment horizontal="center" vertical="center"/>
      <protection locked="0"/>
    </xf>
    <xf numFmtId="0" fontId="54" fillId="13" borderId="10" xfId="0" applyFont="1" applyFill="1" applyBorder="1" applyAlignment="1" applyProtection="1">
      <alignment horizontal="left" vertical="center"/>
      <protection locked="0"/>
    </xf>
    <xf numFmtId="0" fontId="45" fillId="0" borderId="10" xfId="0" applyFont="1" applyFill="1" applyBorder="1" applyAlignment="1" applyProtection="1">
      <alignment horizontal="left" vertical="center"/>
      <protection locked="0"/>
    </xf>
    <xf numFmtId="0" fontId="52" fillId="0" borderId="0" xfId="1" applyFont="1" applyFill="1" applyBorder="1" applyAlignment="1"/>
    <xf numFmtId="0" fontId="26" fillId="3" borderId="3" xfId="0" applyFont="1" applyFill="1" applyBorder="1" applyAlignment="1">
      <alignment horizontal="center"/>
    </xf>
    <xf numFmtId="0" fontId="62" fillId="0" borderId="10" xfId="0" applyFont="1" applyFill="1" applyBorder="1" applyAlignment="1" applyProtection="1">
      <alignment horizontal="center" vertical="center"/>
      <protection locked="0"/>
    </xf>
    <xf numFmtId="0" fontId="45" fillId="0" borderId="10" xfId="0" applyFont="1" applyFill="1" applyBorder="1" applyAlignment="1" applyProtection="1">
      <alignment horizontal="center" vertical="center"/>
      <protection locked="0"/>
    </xf>
    <xf numFmtId="0" fontId="30" fillId="0" borderId="10" xfId="0" applyFont="1" applyFill="1" applyBorder="1" applyAlignment="1">
      <alignment horizontal="center"/>
    </xf>
    <xf numFmtId="14" fontId="55" fillId="0" borderId="10" xfId="0" applyNumberFormat="1" applyFont="1" applyFill="1" applyBorder="1" applyAlignment="1" applyProtection="1">
      <alignment horizontal="center" vertical="center"/>
      <protection locked="0"/>
    </xf>
    <xf numFmtId="0" fontId="63" fillId="0" borderId="0" xfId="0" applyFont="1" applyAlignment="1">
      <alignment horizontal="right" vertical="center" wrapText="1"/>
    </xf>
    <xf numFmtId="16" fontId="63" fillId="0" borderId="0" xfId="0" applyNumberFormat="1" applyFont="1" applyAlignment="1">
      <alignment horizontal="center" vertical="center"/>
    </xf>
    <xf numFmtId="0" fontId="27" fillId="0" borderId="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5" fillId="3" borderId="4" xfId="0" applyFont="1" applyFill="1" applyBorder="1" applyAlignment="1">
      <alignment horizontal="left" wrapText="1"/>
    </xf>
    <xf numFmtId="0" fontId="26" fillId="3" borderId="6" xfId="0" applyFont="1" applyFill="1" applyBorder="1" applyAlignment="1">
      <alignment wrapText="1"/>
    </xf>
    <xf numFmtId="0" fontId="64" fillId="0" borderId="0" xfId="0" applyFont="1"/>
    <xf numFmtId="0" fontId="64" fillId="0" borderId="0" xfId="0" applyFont="1" applyAlignment="1">
      <alignment horizontal="center" wrapText="1"/>
    </xf>
    <xf numFmtId="0" fontId="25" fillId="0" borderId="10" xfId="0" applyFont="1" applyBorder="1" applyAlignment="1">
      <alignment wrapText="1"/>
    </xf>
    <xf numFmtId="0" fontId="37" fillId="4" borderId="10" xfId="0" applyFont="1" applyFill="1" applyBorder="1" applyAlignment="1" applyProtection="1">
      <alignment horizontal="center" vertical="center" wrapText="1"/>
      <protection locked="0"/>
    </xf>
    <xf numFmtId="0" fontId="26" fillId="0" borderId="11" xfId="0" applyFont="1" applyBorder="1" applyAlignment="1" applyProtection="1">
      <alignment horizontal="left" wrapText="1"/>
      <protection locked="0"/>
    </xf>
    <xf numFmtId="0" fontId="26" fillId="0" borderId="11" xfId="0" applyFont="1" applyBorder="1" applyAlignment="1" applyProtection="1">
      <alignment wrapText="1"/>
      <protection locked="0"/>
    </xf>
    <xf numFmtId="0" fontId="26" fillId="0" borderId="2" xfId="0" applyFont="1" applyBorder="1" applyAlignment="1">
      <alignment horizontal="left"/>
    </xf>
    <xf numFmtId="0" fontId="30" fillId="0" borderId="2" xfId="0" applyFont="1" applyBorder="1" applyAlignment="1">
      <alignment horizontal="left"/>
    </xf>
    <xf numFmtId="3" fontId="25" fillId="3" borderId="10" xfId="0" applyNumberFormat="1" applyFont="1" applyFill="1" applyBorder="1" applyAlignment="1" applyProtection="1">
      <alignment horizontal="center" wrapText="1"/>
      <protection locked="0"/>
    </xf>
    <xf numFmtId="37" fontId="26" fillId="0" borderId="10" xfId="6" applyNumberFormat="1" applyFont="1" applyBorder="1" applyAlignment="1" applyProtection="1">
      <alignment horizontal="center" vertical="center" wrapText="1"/>
      <protection locked="0"/>
    </xf>
    <xf numFmtId="37" fontId="26" fillId="8" borderId="11" xfId="6" applyNumberFormat="1" applyFont="1" applyFill="1" applyBorder="1" applyAlignment="1" applyProtection="1">
      <alignment horizontal="center" vertical="center" wrapText="1"/>
      <protection locked="0"/>
    </xf>
    <xf numFmtId="37" fontId="26" fillId="0" borderId="11" xfId="6" applyNumberFormat="1" applyFont="1" applyBorder="1" applyAlignment="1" applyProtection="1">
      <alignment horizontal="center" vertical="center" wrapText="1"/>
      <protection locked="0"/>
    </xf>
    <xf numFmtId="37" fontId="26" fillId="3" borderId="11" xfId="6" applyNumberFormat="1" applyFont="1" applyFill="1" applyBorder="1" applyAlignment="1" applyProtection="1">
      <alignment horizontal="center" vertical="center" wrapText="1"/>
      <protection locked="0"/>
    </xf>
    <xf numFmtId="37" fontId="37" fillId="8" borderId="11" xfId="6" applyNumberFormat="1" applyFont="1" applyFill="1" applyBorder="1" applyAlignment="1" applyProtection="1">
      <alignment horizontal="center" vertical="center" wrapText="1"/>
      <protection locked="0"/>
    </xf>
    <xf numFmtId="37" fontId="25" fillId="3" borderId="23" xfId="6" applyNumberFormat="1" applyFont="1" applyFill="1" applyBorder="1" applyAlignment="1" applyProtection="1">
      <alignment horizontal="center" vertical="center" wrapText="1"/>
      <protection locked="0"/>
    </xf>
    <xf numFmtId="37" fontId="26" fillId="0" borderId="0" xfId="6" applyNumberFormat="1" applyFont="1" applyAlignment="1" applyProtection="1">
      <alignment horizontal="center" wrapText="1"/>
      <protection locked="0"/>
    </xf>
    <xf numFmtId="37" fontId="38" fillId="0" borderId="0" xfId="6" applyNumberFormat="1" applyFont="1" applyAlignment="1" applyProtection="1">
      <alignment horizontal="center" wrapText="1"/>
      <protection locked="0"/>
    </xf>
    <xf numFmtId="3" fontId="32" fillId="0" borderId="0" xfId="0" applyNumberFormat="1" applyFont="1" applyAlignment="1">
      <alignment horizontal="left"/>
    </xf>
    <xf numFmtId="3" fontId="30" fillId="0" borderId="0" xfId="0" applyNumberFormat="1" applyFont="1"/>
    <xf numFmtId="3" fontId="26" fillId="0" borderId="0" xfId="0" applyNumberFormat="1" applyFont="1" applyAlignment="1">
      <alignment horizontal="left" wrapText="1"/>
    </xf>
    <xf numFmtId="3" fontId="26" fillId="0" borderId="0" xfId="0" applyNumberFormat="1" applyFont="1" applyAlignment="1">
      <alignment wrapText="1"/>
    </xf>
    <xf numFmtId="3" fontId="30" fillId="0" borderId="0" xfId="0" applyNumberFormat="1" applyFont="1" applyAlignment="1">
      <alignment wrapText="1"/>
    </xf>
    <xf numFmtId="3" fontId="65" fillId="0" borderId="0" xfId="0" applyNumberFormat="1" applyFont="1"/>
    <xf numFmtId="3" fontId="58" fillId="0" borderId="0" xfId="0" applyNumberFormat="1" applyFont="1"/>
    <xf numFmtId="0" fontId="36" fillId="4" borderId="10" xfId="0" applyFont="1" applyFill="1" applyBorder="1" applyAlignment="1" applyProtection="1">
      <alignment horizontal="center" vertical="center" wrapText="1"/>
      <protection locked="0"/>
    </xf>
    <xf numFmtId="0" fontId="55" fillId="3" borderId="9" xfId="0" applyFont="1" applyFill="1" applyBorder="1" applyAlignment="1">
      <alignment horizontal="right" wrapText="1"/>
    </xf>
    <xf numFmtId="37" fontId="51" fillId="0" borderId="10" xfId="6" applyNumberFormat="1" applyFont="1" applyBorder="1" applyAlignment="1" applyProtection="1">
      <alignment horizontal="center" vertical="center" wrapText="1"/>
      <protection locked="0"/>
    </xf>
    <xf numFmtId="37" fontId="51" fillId="0" borderId="11" xfId="6" applyNumberFormat="1" applyFont="1" applyBorder="1" applyAlignment="1" applyProtection="1">
      <alignment horizontal="center" vertical="center" wrapText="1"/>
      <protection locked="0"/>
    </xf>
    <xf numFmtId="37" fontId="51" fillId="0" borderId="0" xfId="6" applyNumberFormat="1" applyFont="1" applyAlignment="1" applyProtection="1">
      <alignment horizontal="center" wrapText="1"/>
      <protection locked="0"/>
    </xf>
    <xf numFmtId="3" fontId="36" fillId="3" borderId="10" xfId="0" applyNumberFormat="1" applyFont="1" applyFill="1" applyBorder="1" applyAlignment="1" applyProtection="1">
      <alignment horizontal="center" wrapText="1"/>
      <protection locked="0"/>
    </xf>
    <xf numFmtId="0" fontId="25" fillId="3" borderId="4" xfId="0" applyFont="1" applyFill="1" applyBorder="1" applyAlignment="1">
      <alignment horizontal="center" wrapText="1"/>
    </xf>
    <xf numFmtId="2" fontId="26" fillId="0" borderId="0" xfId="0" applyNumberFormat="1" applyFont="1" applyAlignment="1">
      <alignment horizontal="center" wrapText="1"/>
    </xf>
    <xf numFmtId="0" fontId="26" fillId="5" borderId="10" xfId="0" applyFont="1" applyFill="1" applyBorder="1" applyAlignment="1" applyProtection="1">
      <alignment horizontal="left" vertical="center" wrapText="1"/>
      <protection locked="0"/>
    </xf>
    <xf numFmtId="0" fontId="26" fillId="0" borderId="0" xfId="0" applyFont="1" applyAlignment="1">
      <alignment horizontal="left" vertical="top"/>
    </xf>
    <xf numFmtId="0" fontId="25" fillId="5" borderId="10" xfId="0" applyFont="1" applyFill="1" applyBorder="1" applyAlignment="1" applyProtection="1">
      <alignment horizontal="left" vertical="center" wrapText="1"/>
      <protection locked="0"/>
    </xf>
    <xf numFmtId="0" fontId="25" fillId="4" borderId="4" xfId="0" applyFont="1" applyFill="1" applyBorder="1" applyAlignment="1" applyProtection="1">
      <alignment wrapText="1"/>
      <protection locked="0"/>
    </xf>
    <xf numFmtId="0" fontId="25" fillId="4" borderId="5" xfId="0" applyFont="1" applyFill="1" applyBorder="1" applyAlignment="1" applyProtection="1">
      <alignment wrapText="1"/>
      <protection locked="0"/>
    </xf>
    <xf numFmtId="0" fontId="25" fillId="4" borderId="6" xfId="0" applyFont="1" applyFill="1" applyBorder="1" applyAlignment="1" applyProtection="1">
      <alignment wrapText="1"/>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left" vertical="top"/>
      <protection locked="0"/>
    </xf>
    <xf numFmtId="0" fontId="30" fillId="0" borderId="0" xfId="0" applyFont="1" applyAlignment="1">
      <alignment vertical="center"/>
    </xf>
    <xf numFmtId="0" fontId="25" fillId="4" borderId="14" xfId="0" applyFont="1" applyFill="1" applyBorder="1" applyAlignment="1">
      <alignment horizontal="center" vertical="center" wrapText="1"/>
    </xf>
    <xf numFmtId="0" fontId="30" fillId="3" borderId="10" xfId="0" applyFont="1" applyFill="1" applyBorder="1" applyAlignment="1">
      <alignment wrapText="1"/>
    </xf>
    <xf numFmtId="0" fontId="30" fillId="3" borderId="5" xfId="0" applyFont="1" applyFill="1" applyBorder="1" applyAlignment="1">
      <alignment wrapText="1"/>
    </xf>
    <xf numFmtId="0" fontId="30" fillId="3" borderId="6" xfId="0" applyFont="1" applyFill="1" applyBorder="1" applyAlignment="1">
      <alignment wrapText="1"/>
    </xf>
    <xf numFmtId="0" fontId="30" fillId="3" borderId="10" xfId="0" applyFont="1" applyFill="1" applyBorder="1"/>
    <xf numFmtId="0" fontId="26" fillId="14" borderId="10" xfId="0" applyFont="1" applyFill="1" applyBorder="1" applyAlignment="1">
      <alignment horizontal="right" vertical="top" wrapText="1"/>
    </xf>
    <xf numFmtId="0" fontId="26" fillId="0" borderId="0" xfId="0" applyFont="1" applyProtection="1">
      <protection locked="0"/>
    </xf>
    <xf numFmtId="0" fontId="30" fillId="0" borderId="9" xfId="0" applyFont="1" applyBorder="1"/>
    <xf numFmtId="0" fontId="26" fillId="3" borderId="9" xfId="0" applyFont="1" applyFill="1" applyBorder="1" applyAlignment="1">
      <alignment horizontal="right" vertical="center" wrapText="1"/>
    </xf>
    <xf numFmtId="0" fontId="26" fillId="3" borderId="12" xfId="0" applyFont="1" applyFill="1" applyBorder="1" applyAlignment="1">
      <alignment horizontal="right" wrapText="1"/>
    </xf>
    <xf numFmtId="0" fontId="26" fillId="3" borderId="25" xfId="0" applyFont="1" applyFill="1" applyBorder="1" applyAlignment="1">
      <alignment horizontal="right" wrapText="1"/>
    </xf>
    <xf numFmtId="0" fontId="30" fillId="0" borderId="0" xfId="0" applyFont="1" applyAlignment="1">
      <alignment horizontal="right"/>
    </xf>
    <xf numFmtId="0" fontId="26" fillId="0" borderId="10" xfId="0" applyFont="1" applyBorder="1" applyAlignment="1" applyProtection="1">
      <alignment horizontal="left" vertical="top" wrapText="1"/>
      <protection locked="0"/>
    </xf>
    <xf numFmtId="14" fontId="26" fillId="0" borderId="10" xfId="0" applyNumberFormat="1" applyFont="1" applyBorder="1" applyAlignment="1" applyProtection="1">
      <alignment horizontal="left" vertical="top" wrapText="1"/>
      <protection locked="0"/>
    </xf>
    <xf numFmtId="14" fontId="26" fillId="0" borderId="0" xfId="0" applyNumberFormat="1" applyFont="1" applyAlignment="1" applyProtection="1">
      <alignment wrapText="1"/>
      <protection locked="0"/>
    </xf>
    <xf numFmtId="0" fontId="25" fillId="0" borderId="0" xfId="0" applyFont="1" applyAlignment="1">
      <alignment wrapText="1"/>
    </xf>
    <xf numFmtId="1" fontId="26" fillId="0" borderId="0" xfId="0" applyNumberFormat="1" applyFont="1" applyAlignment="1">
      <alignment horizontal="center" wrapText="1"/>
    </xf>
    <xf numFmtId="0" fontId="28" fillId="0" borderId="0" xfId="0" applyFont="1"/>
    <xf numFmtId="0" fontId="26" fillId="0" borderId="25" xfId="0" applyFont="1" applyBorder="1" applyAlignment="1">
      <alignment horizontal="left" wrapText="1"/>
    </xf>
    <xf numFmtId="0" fontId="26" fillId="0" borderId="25" xfId="0" applyFont="1" applyBorder="1" applyAlignment="1">
      <alignment wrapText="1"/>
    </xf>
    <xf numFmtId="0" fontId="32" fillId="0" borderId="25" xfId="0" applyFont="1" applyBorder="1" applyAlignment="1">
      <alignment horizontal="center" wrapText="1"/>
    </xf>
    <xf numFmtId="0" fontId="44" fillId="0" borderId="6" xfId="0" applyFont="1" applyBorder="1" applyAlignment="1">
      <alignment horizontal="center" vertical="center" wrapText="1"/>
    </xf>
    <xf numFmtId="14" fontId="26" fillId="0" borderId="25" xfId="0" applyNumberFormat="1" applyFont="1" applyBorder="1" applyAlignment="1" applyProtection="1">
      <alignment wrapText="1"/>
      <protection locked="0"/>
    </xf>
    <xf numFmtId="0" fontId="30" fillId="0" borderId="25" xfId="0" applyFont="1" applyBorder="1" applyProtection="1">
      <protection locked="0"/>
    </xf>
    <xf numFmtId="0" fontId="30" fillId="0" borderId="25" xfId="0" applyFont="1" applyBorder="1"/>
    <xf numFmtId="0" fontId="26" fillId="0" borderId="14" xfId="0" quotePrefix="1" applyFont="1" applyBorder="1" applyAlignment="1">
      <alignment wrapText="1"/>
    </xf>
    <xf numFmtId="0" fontId="26" fillId="0" borderId="2" xfId="0" quotePrefix="1" applyFont="1" applyBorder="1" applyAlignment="1">
      <alignment wrapText="1"/>
    </xf>
    <xf numFmtId="0" fontId="26" fillId="0" borderId="12" xfId="0" applyFont="1" applyBorder="1" applyAlignment="1">
      <alignment wrapText="1"/>
    </xf>
    <xf numFmtId="0" fontId="26" fillId="0" borderId="24" xfId="0" applyFont="1" applyBorder="1" applyAlignment="1">
      <alignment wrapText="1"/>
    </xf>
    <xf numFmtId="0" fontId="25" fillId="3" borderId="4" xfId="0" applyFont="1" applyFill="1" applyBorder="1"/>
    <xf numFmtId="0" fontId="26" fillId="3" borderId="5" xfId="0" applyFont="1" applyFill="1" applyBorder="1" applyAlignment="1">
      <alignment horizontal="center"/>
    </xf>
    <xf numFmtId="0" fontId="26" fillId="3" borderId="6" xfId="0" applyFont="1" applyFill="1" applyBorder="1"/>
    <xf numFmtId="0" fontId="25" fillId="3" borderId="7" xfId="0" applyFont="1" applyFill="1" applyBorder="1"/>
    <xf numFmtId="0" fontId="26" fillId="3" borderId="8" xfId="0" applyFont="1" applyFill="1" applyBorder="1" applyAlignment="1">
      <alignment horizontal="center"/>
    </xf>
    <xf numFmtId="0" fontId="26" fillId="3" borderId="9" xfId="0" applyFont="1" applyFill="1" applyBorder="1" applyAlignment="1">
      <alignment horizontal="center"/>
    </xf>
    <xf numFmtId="0" fontId="32" fillId="0" borderId="27" xfId="0" applyFont="1" applyBorder="1" applyAlignment="1">
      <alignment horizontal="left"/>
    </xf>
    <xf numFmtId="0" fontId="26" fillId="0" borderId="12" xfId="0" applyFont="1" applyBorder="1" applyAlignment="1">
      <alignment horizontal="left" wrapText="1"/>
    </xf>
    <xf numFmtId="0" fontId="26" fillId="0" borderId="10" xfId="0" applyFont="1" applyBorder="1" applyAlignment="1">
      <alignment horizontal="left" wrapText="1"/>
    </xf>
    <xf numFmtId="0" fontId="26" fillId="0" borderId="11" xfId="0" applyFont="1" applyBorder="1" applyAlignment="1">
      <alignment wrapText="1"/>
    </xf>
    <xf numFmtId="0" fontId="30" fillId="0" borderId="33" xfId="0" applyFont="1" applyBorder="1"/>
    <xf numFmtId="3" fontId="30" fillId="3" borderId="26" xfId="0" applyNumberFormat="1" applyFont="1" applyFill="1" applyBorder="1" applyAlignment="1">
      <alignment horizontal="center" vertical="center"/>
    </xf>
    <xf numFmtId="3" fontId="30" fillId="3" borderId="42" xfId="0" applyNumberFormat="1" applyFont="1" applyFill="1" applyBorder="1" applyAlignment="1">
      <alignment horizontal="center" vertical="center"/>
    </xf>
    <xf numFmtId="164" fontId="44" fillId="0" borderId="0" xfId="0" applyNumberFormat="1" applyFont="1" applyAlignment="1">
      <alignment horizontal="left"/>
    </xf>
    <xf numFmtId="49" fontId="68" fillId="0" borderId="0" xfId="0" applyNumberFormat="1" applyFont="1" applyAlignment="1">
      <alignment horizontal="center" vertical="center" wrapText="1"/>
    </xf>
    <xf numFmtId="3" fontId="30" fillId="3" borderId="43" xfId="0" applyNumberFormat="1" applyFont="1" applyFill="1" applyBorder="1" applyAlignment="1">
      <alignment horizontal="center" vertical="center" wrapText="1"/>
    </xf>
    <xf numFmtId="164" fontId="26" fillId="0" borderId="0" xfId="0" applyNumberFormat="1" applyFont="1" applyAlignment="1">
      <alignment horizontal="left" wrapText="1"/>
    </xf>
    <xf numFmtId="3" fontId="30" fillId="0" borderId="0" xfId="0" applyNumberFormat="1" applyFont="1" applyAlignment="1">
      <alignment horizontal="center" vertical="center"/>
    </xf>
    <xf numFmtId="0" fontId="25" fillId="4" borderId="44" xfId="0" applyFont="1" applyFill="1" applyBorder="1" applyAlignment="1">
      <alignment horizontal="center" vertical="center" wrapText="1"/>
    </xf>
    <xf numFmtId="0" fontId="26" fillId="0" borderId="44" xfId="0" applyFont="1" applyBorder="1" applyAlignment="1">
      <alignment horizontal="left" wrapText="1"/>
    </xf>
    <xf numFmtId="0" fontId="26" fillId="3" borderId="10" xfId="0" applyFont="1" applyFill="1" applyBorder="1" applyAlignment="1">
      <alignment horizontal="center" vertical="center" wrapText="1"/>
    </xf>
    <xf numFmtId="0" fontId="26" fillId="0" borderId="45" xfId="0" applyFont="1" applyBorder="1" applyAlignment="1">
      <alignment horizontal="left" wrapText="1"/>
    </xf>
    <xf numFmtId="0" fontId="25" fillId="3" borderId="24" xfId="0" applyFont="1" applyFill="1" applyBorder="1"/>
    <xf numFmtId="0" fontId="26" fillId="3" borderId="0" xfId="0" applyFont="1" applyFill="1" applyAlignment="1">
      <alignment horizontal="center"/>
    </xf>
    <xf numFmtId="0" fontId="26" fillId="3" borderId="25" xfId="0" applyFont="1" applyFill="1" applyBorder="1" applyAlignment="1">
      <alignment horizontal="center"/>
    </xf>
    <xf numFmtId="0" fontId="0" fillId="0" borderId="27" xfId="0" applyBorder="1"/>
    <xf numFmtId="0" fontId="0" fillId="0" borderId="47" xfId="0" applyBorder="1"/>
    <xf numFmtId="0" fontId="25" fillId="4" borderId="48" xfId="0" applyFont="1" applyFill="1" applyBorder="1" applyAlignment="1">
      <alignment horizontal="center" vertical="center" wrapText="1"/>
    </xf>
    <xf numFmtId="0" fontId="25" fillId="4" borderId="49" xfId="0" applyFont="1" applyFill="1" applyBorder="1" applyAlignment="1">
      <alignment horizontal="center" vertical="center" wrapText="1"/>
    </xf>
    <xf numFmtId="0" fontId="25" fillId="4" borderId="50" xfId="0" applyFont="1" applyFill="1" applyBorder="1" applyAlignment="1">
      <alignment horizontal="center" vertical="center" wrapText="1"/>
    </xf>
    <xf numFmtId="0" fontId="25" fillId="4" borderId="51" xfId="0" applyFont="1" applyFill="1" applyBorder="1" applyAlignment="1">
      <alignment horizontal="center" vertical="center" wrapText="1"/>
    </xf>
    <xf numFmtId="0" fontId="0" fillId="0" borderId="44" xfId="0" applyBorder="1" applyProtection="1">
      <protection locked="0"/>
    </xf>
    <xf numFmtId="44" fontId="0" fillId="0" borderId="10" xfId="7" applyFont="1" applyBorder="1" applyProtection="1">
      <protection locked="0"/>
    </xf>
    <xf numFmtId="0" fontId="0" fillId="0" borderId="10" xfId="0" applyBorder="1" applyProtection="1">
      <protection locked="0"/>
    </xf>
    <xf numFmtId="0" fontId="0" fillId="0" borderId="26" xfId="0" applyBorder="1" applyAlignment="1" applyProtection="1">
      <alignment wrapText="1"/>
      <protection locked="0"/>
    </xf>
    <xf numFmtId="0" fontId="0" fillId="0" borderId="45" xfId="0" applyBorder="1" applyProtection="1">
      <protection locked="0"/>
    </xf>
    <xf numFmtId="44" fontId="0" fillId="0" borderId="46" xfId="7" applyFont="1" applyBorder="1" applyProtection="1">
      <protection locked="0"/>
    </xf>
    <xf numFmtId="0" fontId="0" fillId="0" borderId="46" xfId="0" applyBorder="1" applyProtection="1">
      <protection locked="0"/>
    </xf>
    <xf numFmtId="0" fontId="0" fillId="0" borderId="42" xfId="0" applyBorder="1" applyAlignment="1" applyProtection="1">
      <alignment wrapText="1"/>
      <protection locked="0"/>
    </xf>
    <xf numFmtId="0" fontId="11" fillId="0" borderId="0" xfId="0" applyFont="1"/>
    <xf numFmtId="3" fontId="25" fillId="4" borderId="26" xfId="0" applyNumberFormat="1" applyFont="1" applyFill="1" applyBorder="1" applyAlignment="1">
      <alignment horizontal="center" vertical="center" wrapText="1"/>
    </xf>
    <xf numFmtId="3" fontId="26" fillId="3" borderId="26" xfId="0" applyNumberFormat="1" applyFont="1" applyFill="1" applyBorder="1" applyAlignment="1">
      <alignment horizontal="center" vertical="center" wrapText="1"/>
    </xf>
    <xf numFmtId="3" fontId="26" fillId="3" borderId="30" xfId="0" applyNumberFormat="1" applyFont="1" applyFill="1" applyBorder="1" applyAlignment="1">
      <alignment horizontal="center" vertical="center" wrapText="1"/>
    </xf>
    <xf numFmtId="3" fontId="25" fillId="3" borderId="34" xfId="0" applyNumberFormat="1" applyFont="1" applyFill="1" applyBorder="1" applyAlignment="1">
      <alignment horizontal="center" vertical="center" wrapText="1"/>
    </xf>
    <xf numFmtId="3" fontId="25" fillId="4" borderId="37" xfId="0" applyNumberFormat="1" applyFont="1" applyFill="1" applyBorder="1" applyAlignment="1">
      <alignment horizontal="left" wrapText="1"/>
    </xf>
    <xf numFmtId="3" fontId="26" fillId="3" borderId="42" xfId="0" applyNumberFormat="1" applyFont="1" applyFill="1" applyBorder="1" applyAlignment="1">
      <alignment horizontal="center" vertical="center" wrapText="1"/>
    </xf>
    <xf numFmtId="3" fontId="30" fillId="0" borderId="0" xfId="0" applyNumberFormat="1" applyFont="1" applyAlignment="1">
      <alignment horizontal="left" wrapText="1"/>
    </xf>
    <xf numFmtId="0" fontId="0" fillId="0" borderId="44" xfId="0" applyBorder="1" applyAlignment="1" applyProtection="1">
      <alignment horizontal="center" vertical="center" wrapText="1"/>
      <protection locked="0"/>
    </xf>
    <xf numFmtId="44" fontId="0" fillId="0" borderId="10" xfId="7"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6" xfId="0" applyBorder="1" applyAlignment="1" applyProtection="1">
      <alignment horizontal="left" vertical="center" wrapText="1"/>
      <protection locked="0"/>
    </xf>
    <xf numFmtId="3" fontId="0" fillId="0" borderId="0" xfId="0" applyNumberFormat="1"/>
    <xf numFmtId="3" fontId="25" fillId="4" borderId="43" xfId="0" applyNumberFormat="1" applyFont="1" applyFill="1" applyBorder="1" applyAlignment="1">
      <alignment horizontal="center" vertical="center" wrapText="1"/>
    </xf>
    <xf numFmtId="0" fontId="30" fillId="0" borderId="10" xfId="0" applyFont="1" applyBorder="1" applyAlignment="1">
      <alignment horizontal="left"/>
    </xf>
    <xf numFmtId="0" fontId="2" fillId="0" borderId="0" xfId="1" applyFont="1" applyFill="1" applyBorder="1" applyProtection="1">
      <protection locked="0"/>
    </xf>
    <xf numFmtId="14" fontId="44" fillId="4" borderId="11" xfId="0" applyNumberFormat="1" applyFont="1" applyFill="1" applyBorder="1" applyAlignment="1">
      <alignment horizontal="center" vertical="center" wrapText="1"/>
    </xf>
    <xf numFmtId="3" fontId="44" fillId="4" borderId="11" xfId="0" applyNumberFormat="1" applyFont="1" applyFill="1" applyBorder="1" applyAlignment="1">
      <alignment horizontal="center" vertical="center" wrapText="1"/>
    </xf>
    <xf numFmtId="0" fontId="70" fillId="4" borderId="11" xfId="0" applyFont="1" applyFill="1" applyBorder="1" applyAlignment="1">
      <alignment horizontal="center" vertical="center" wrapText="1"/>
    </xf>
    <xf numFmtId="0" fontId="44" fillId="4" borderId="10" xfId="0" applyFont="1" applyFill="1" applyBorder="1" applyAlignment="1">
      <alignment horizontal="center" vertical="center" wrapText="1"/>
    </xf>
    <xf numFmtId="0" fontId="43" fillId="0" borderId="0" xfId="0" applyFont="1" applyAlignment="1"/>
    <xf numFmtId="0" fontId="44" fillId="0" borderId="6" xfId="0" applyFont="1" applyBorder="1" applyAlignment="1"/>
    <xf numFmtId="0" fontId="44" fillId="0" borderId="9" xfId="0" applyFont="1" applyBorder="1" applyAlignment="1">
      <alignment vertical="center"/>
    </xf>
    <xf numFmtId="0" fontId="28" fillId="0" borderId="10" xfId="0" applyFont="1" applyBorder="1" applyAlignment="1" applyProtection="1">
      <alignment vertical="center"/>
      <protection locked="0"/>
    </xf>
    <xf numFmtId="0" fontId="44" fillId="5" borderId="10" xfId="0" applyNumberFormat="1" applyFont="1" applyFill="1" applyBorder="1" applyAlignment="1" applyProtection="1">
      <alignment vertical="center"/>
      <protection locked="0"/>
    </xf>
    <xf numFmtId="0" fontId="44" fillId="4" borderId="11" xfId="0" applyFont="1" applyFill="1" applyBorder="1" applyAlignment="1">
      <alignment vertical="center" wrapText="1"/>
    </xf>
    <xf numFmtId="3" fontId="44" fillId="3" borderId="13" xfId="0" applyNumberFormat="1" applyFont="1" applyFill="1" applyBorder="1" applyAlignment="1" applyProtection="1">
      <alignment vertical="top"/>
      <protection locked="0"/>
    </xf>
    <xf numFmtId="0" fontId="26" fillId="0" borderId="10" xfId="0" applyFont="1" applyBorder="1" applyAlignment="1"/>
    <xf numFmtId="0" fontId="26" fillId="0" borderId="10" xfId="0" applyFont="1" applyFill="1" applyBorder="1" applyAlignment="1"/>
    <xf numFmtId="14" fontId="63" fillId="0" borderId="0" xfId="0" applyNumberFormat="1" applyFont="1" applyAlignment="1">
      <alignment horizontal="right" vertical="center" wrapText="1"/>
    </xf>
    <xf numFmtId="0" fontId="29" fillId="0" borderId="0" xfId="0" applyFont="1" applyAlignment="1">
      <alignment horizontal="center" vertical="center" wrapText="1"/>
    </xf>
    <xf numFmtId="0" fontId="33" fillId="0" borderId="0" xfId="0" applyFont="1" applyAlignment="1">
      <alignment horizontal="center"/>
    </xf>
    <xf numFmtId="0" fontId="72" fillId="0" borderId="44" xfId="0" applyFont="1" applyBorder="1"/>
    <xf numFmtId="0" fontId="72" fillId="0" borderId="0" xfId="0" applyFont="1"/>
    <xf numFmtId="0" fontId="72" fillId="0" borderId="45" xfId="0" applyFont="1" applyBorder="1"/>
    <xf numFmtId="0" fontId="10" fillId="0" borderId="0" xfId="0" applyFont="1" applyAlignment="1" applyProtection="1">
      <alignment horizontal="center"/>
      <protection locked="0"/>
    </xf>
    <xf numFmtId="0" fontId="72" fillId="0" borderId="44" xfId="0" applyFont="1" applyBorder="1" applyAlignment="1">
      <alignment vertical="center"/>
    </xf>
    <xf numFmtId="0" fontId="72" fillId="0" borderId="45" xfId="0" applyFont="1" applyBorder="1" applyAlignment="1">
      <alignment vertical="center"/>
    </xf>
    <xf numFmtId="165" fontId="10" fillId="0" borderId="0" xfId="0" applyNumberFormat="1" applyFont="1" applyAlignment="1" applyProtection="1">
      <alignment horizontal="center"/>
      <protection locked="0"/>
    </xf>
    <xf numFmtId="0" fontId="33" fillId="0" borderId="0" xfId="0" applyFont="1" applyAlignment="1">
      <alignment horizontal="center" vertical="center"/>
    </xf>
    <xf numFmtId="0" fontId="73" fillId="0" borderId="0" xfId="0" applyFont="1"/>
    <xf numFmtId="0" fontId="72" fillId="0" borderId="10" xfId="0" applyFont="1" applyBorder="1" applyAlignment="1">
      <alignment vertical="center"/>
    </xf>
    <xf numFmtId="0" fontId="74" fillId="0" borderId="0" xfId="0" applyFont="1" applyAlignment="1">
      <alignment wrapText="1"/>
    </xf>
    <xf numFmtId="0" fontId="72" fillId="0" borderId="10" xfId="0" applyFont="1" applyBorder="1"/>
    <xf numFmtId="166" fontId="10" fillId="0" borderId="0" xfId="0" applyNumberFormat="1" applyFont="1" applyAlignment="1" applyProtection="1">
      <alignment horizontal="center" wrapText="1"/>
      <protection locked="0"/>
    </xf>
    <xf numFmtId="0" fontId="72" fillId="0" borderId="0" xfId="0" applyFont="1" applyAlignment="1">
      <alignment wrapText="1"/>
    </xf>
    <xf numFmtId="0" fontId="38" fillId="0" borderId="0" xfId="0" applyFont="1"/>
    <xf numFmtId="0" fontId="72" fillId="0" borderId="0" xfId="0" applyFont="1" applyAlignment="1">
      <alignment horizontal="left" wrapText="1"/>
    </xf>
    <xf numFmtId="0" fontId="10" fillId="0" borderId="0" xfId="0" applyFont="1" applyAlignment="1">
      <alignment vertical="top" wrapText="1"/>
    </xf>
    <xf numFmtId="0" fontId="75" fillId="0" borderId="0" xfId="0" applyFont="1"/>
    <xf numFmtId="0" fontId="10" fillId="0" borderId="0" xfId="0" applyFont="1" applyAlignment="1">
      <alignment horizontal="left" wrapText="1"/>
    </xf>
    <xf numFmtId="0" fontId="76" fillId="0" borderId="0" xfId="0" applyFont="1" applyAlignment="1">
      <alignment vertical="center" wrapText="1"/>
    </xf>
    <xf numFmtId="0" fontId="0" fillId="0" borderId="10" xfId="0" applyBorder="1"/>
    <xf numFmtId="0" fontId="26" fillId="0" borderId="0" xfId="0" applyFont="1" applyBorder="1" applyAlignment="1"/>
    <xf numFmtId="0" fontId="26" fillId="0" borderId="0" xfId="0" applyFont="1" applyFill="1" applyBorder="1" applyAlignment="1" applyProtection="1">
      <alignment horizontal="center" vertical="center"/>
      <protection locked="0"/>
    </xf>
    <xf numFmtId="0" fontId="26" fillId="0" borderId="0" xfId="0" applyFont="1" applyFill="1" applyBorder="1" applyAlignment="1">
      <alignment horizontal="center" wrapText="1"/>
    </xf>
    <xf numFmtId="4" fontId="30" fillId="0" borderId="0" xfId="0" applyNumberFormat="1" applyFont="1"/>
    <xf numFmtId="3" fontId="31" fillId="0" borderId="0" xfId="0" applyNumberFormat="1" applyFont="1" applyAlignment="1" applyProtection="1">
      <alignment horizontal="center"/>
      <protection locked="0"/>
    </xf>
    <xf numFmtId="0" fontId="26" fillId="3" borderId="46" xfId="0" applyFont="1" applyFill="1" applyBorder="1" applyAlignment="1">
      <alignment horizontal="center" vertical="center" wrapText="1"/>
    </xf>
    <xf numFmtId="2" fontId="26" fillId="0" borderId="10" xfId="0" applyNumberFormat="1" applyFont="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26" fillId="0" borderId="0" xfId="0" applyFont="1" applyAlignment="1">
      <alignment horizontal="left" wrapText="1"/>
    </xf>
    <xf numFmtId="0" fontId="28" fillId="0" borderId="1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10" fillId="0" borderId="0" xfId="0" applyFont="1" applyAlignment="1">
      <alignment horizontal="left"/>
    </xf>
    <xf numFmtId="0" fontId="25" fillId="0" borderId="4" xfId="0" applyNumberFormat="1" applyFont="1" applyBorder="1" applyAlignment="1">
      <alignment horizontal="center" vertical="center"/>
    </xf>
    <xf numFmtId="0" fontId="25" fillId="0" borderId="10" xfId="0" applyFont="1" applyBorder="1" applyAlignment="1">
      <alignment horizontal="center" wrapText="1"/>
    </xf>
    <xf numFmtId="0" fontId="25" fillId="4" borderId="10" xfId="0" applyFont="1" applyFill="1" applyBorder="1" applyAlignment="1" applyProtection="1">
      <alignment horizontal="center" vertical="center" wrapText="1"/>
      <protection locked="0"/>
    </xf>
    <xf numFmtId="0" fontId="26" fillId="0" borderId="10" xfId="0" applyFont="1" applyBorder="1" applyAlignment="1" applyProtection="1">
      <alignment horizontal="left" wrapText="1"/>
      <protection locked="0"/>
    </xf>
    <xf numFmtId="0" fontId="25" fillId="0" borderId="4" xfId="0" applyFont="1" applyBorder="1" applyAlignment="1">
      <alignment horizontal="center" wrapText="1"/>
    </xf>
    <xf numFmtId="0" fontId="26" fillId="0" borderId="7" xfId="0" applyFont="1" applyBorder="1" applyAlignment="1">
      <alignment horizontal="left"/>
    </xf>
    <xf numFmtId="0" fontId="25" fillId="0" borderId="10" xfId="0" applyFont="1" applyBorder="1" applyAlignment="1">
      <alignment horizontal="center" vertical="center" wrapText="1"/>
    </xf>
    <xf numFmtId="0" fontId="30" fillId="0" borderId="6" xfId="0" applyFont="1" applyBorder="1" applyAlignment="1">
      <alignment horizontal="center" vertical="center" wrapText="1"/>
    </xf>
    <xf numFmtId="0" fontId="25" fillId="4" borderId="10"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0" borderId="0" xfId="0" applyFont="1" applyAlignment="1">
      <alignment horizontal="left" wrapText="1"/>
    </xf>
    <xf numFmtId="0" fontId="26" fillId="0" borderId="10" xfId="0" applyFont="1" applyBorder="1" applyAlignment="1">
      <alignment wrapText="1"/>
    </xf>
    <xf numFmtId="0" fontId="10" fillId="0" borderId="10" xfId="0" applyFont="1" applyFill="1" applyBorder="1" applyAlignment="1" applyProtection="1">
      <alignment horizontal="center" wrapText="1"/>
      <protection locked="0"/>
    </xf>
    <xf numFmtId="0" fontId="10" fillId="0" borderId="26" xfId="0" applyFont="1" applyFill="1" applyBorder="1" applyAlignment="1" applyProtection="1">
      <alignment horizontal="center" wrapText="1"/>
      <protection locked="0"/>
    </xf>
    <xf numFmtId="0" fontId="77" fillId="0" borderId="10" xfId="2" applyFont="1" applyFill="1" applyBorder="1" applyAlignment="1" applyProtection="1">
      <alignment horizontal="center" wrapText="1"/>
      <protection locked="0"/>
    </xf>
    <xf numFmtId="0" fontId="33" fillId="16" borderId="47" xfId="0" applyFont="1" applyFill="1" applyBorder="1" applyAlignment="1">
      <alignment horizontal="center" vertical="center"/>
    </xf>
    <xf numFmtId="0" fontId="33" fillId="16" borderId="0" xfId="0" applyFont="1" applyFill="1" applyAlignment="1">
      <alignment horizontal="center" vertical="center"/>
    </xf>
    <xf numFmtId="0" fontId="33" fillId="16" borderId="27" xfId="0" applyFont="1" applyFill="1" applyBorder="1" applyAlignment="1">
      <alignment horizontal="center" vertical="center"/>
    </xf>
    <xf numFmtId="0" fontId="29" fillId="15" borderId="52" xfId="0" applyFont="1" applyFill="1" applyBorder="1" applyAlignment="1">
      <alignment horizontal="center" vertical="center" wrapText="1"/>
    </xf>
    <xf numFmtId="0" fontId="29" fillId="15" borderId="53" xfId="0" applyFont="1" applyFill="1" applyBorder="1" applyAlignment="1">
      <alignment horizontal="center" vertical="center" wrapText="1"/>
    </xf>
    <xf numFmtId="0" fontId="29" fillId="15" borderId="54" xfId="0" applyFont="1" applyFill="1" applyBorder="1" applyAlignment="1">
      <alignment horizontal="center" vertical="center" wrapText="1"/>
    </xf>
    <xf numFmtId="0" fontId="33" fillId="16" borderId="17" xfId="0" applyFont="1" applyFill="1" applyBorder="1" applyAlignment="1">
      <alignment horizontal="center"/>
    </xf>
    <xf numFmtId="0" fontId="33" fillId="16" borderId="18" xfId="0" applyFont="1" applyFill="1" applyBorder="1" applyAlignment="1">
      <alignment horizontal="center"/>
    </xf>
    <xf numFmtId="0" fontId="33" fillId="16" borderId="19" xfId="0" applyFont="1" applyFill="1" applyBorder="1" applyAlignment="1">
      <alignment horizontal="center"/>
    </xf>
    <xf numFmtId="0" fontId="10" fillId="0" borderId="4" xfId="0" applyFont="1" applyBorder="1" applyAlignment="1" applyProtection="1">
      <alignment horizontal="center" wrapText="1"/>
      <protection locked="0"/>
    </xf>
    <xf numFmtId="0" fontId="10" fillId="0" borderId="55" xfId="0" applyFont="1" applyBorder="1" applyAlignment="1" applyProtection="1">
      <alignment horizontal="center" wrapText="1"/>
      <protection locked="0"/>
    </xf>
    <xf numFmtId="0" fontId="26" fillId="0" borderId="0" xfId="0" applyFont="1" applyAlignment="1">
      <alignment horizontal="left" wrapText="1"/>
    </xf>
    <xf numFmtId="0" fontId="10" fillId="0" borderId="10" xfId="0" applyFont="1" applyBorder="1" applyAlignment="1" applyProtection="1">
      <alignment horizontal="center" wrapText="1"/>
      <protection locked="0"/>
    </xf>
    <xf numFmtId="0" fontId="10" fillId="0" borderId="26" xfId="0" applyFont="1" applyBorder="1" applyAlignment="1" applyProtection="1">
      <alignment horizontal="center" wrapText="1"/>
      <protection locked="0"/>
    </xf>
    <xf numFmtId="0" fontId="33" fillId="16" borderId="56" xfId="0" applyFont="1" applyFill="1" applyBorder="1" applyAlignment="1">
      <alignment horizontal="center"/>
    </xf>
    <xf numFmtId="0" fontId="33" fillId="16" borderId="57" xfId="0" applyFont="1" applyFill="1" applyBorder="1" applyAlignment="1">
      <alignment horizontal="center"/>
    </xf>
    <xf numFmtId="0" fontId="33" fillId="16" borderId="58" xfId="0" applyFont="1" applyFill="1" applyBorder="1" applyAlignment="1">
      <alignment horizontal="center"/>
    </xf>
    <xf numFmtId="0" fontId="10" fillId="0" borderId="0" xfId="0" applyFont="1" applyAlignment="1">
      <alignment horizontal="center" vertical="center"/>
    </xf>
    <xf numFmtId="0" fontId="33"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5" fillId="0" borderId="4" xfId="0" applyNumberFormat="1" applyFont="1" applyBorder="1" applyAlignment="1">
      <alignment horizontal="center" vertical="center"/>
    </xf>
    <xf numFmtId="0" fontId="25" fillId="0" borderId="5" xfId="0" applyNumberFormat="1" applyFont="1" applyBorder="1" applyAlignment="1">
      <alignment horizontal="center" vertical="center"/>
    </xf>
    <xf numFmtId="0" fontId="25" fillId="0" borderId="6" xfId="0" applyNumberFormat="1" applyFont="1" applyBorder="1" applyAlignment="1">
      <alignment horizontal="center" vertical="center"/>
    </xf>
    <xf numFmtId="1" fontId="25" fillId="0" borderId="1" xfId="0" quotePrefix="1" applyNumberFormat="1" applyFont="1" applyBorder="1" applyAlignment="1">
      <alignment horizontal="left"/>
    </xf>
    <xf numFmtId="1" fontId="25" fillId="0" borderId="2" xfId="0" quotePrefix="1" applyNumberFormat="1" applyFont="1" applyBorder="1" applyAlignment="1">
      <alignment horizontal="left"/>
    </xf>
    <xf numFmtId="1" fontId="25" fillId="0" borderId="3" xfId="0" quotePrefix="1" applyNumberFormat="1" applyFont="1" applyBorder="1" applyAlignment="1">
      <alignment horizontal="left"/>
    </xf>
    <xf numFmtId="0" fontId="10" fillId="0" borderId="0" xfId="0" applyFont="1" applyAlignment="1">
      <alignment horizontal="left"/>
    </xf>
    <xf numFmtId="1" fontId="28" fillId="0" borderId="4" xfId="0" applyNumberFormat="1" applyFont="1" applyBorder="1" applyAlignment="1">
      <alignment horizontal="center" vertical="center"/>
    </xf>
    <xf numFmtId="1" fontId="28" fillId="0" borderId="5" xfId="0" applyNumberFormat="1" applyFont="1" applyBorder="1" applyAlignment="1">
      <alignment horizontal="center" vertical="center"/>
    </xf>
    <xf numFmtId="1" fontId="28" fillId="0" borderId="6" xfId="0" applyNumberFormat="1" applyFont="1" applyBorder="1" applyAlignment="1">
      <alignment horizontal="center" vertical="center"/>
    </xf>
    <xf numFmtId="37" fontId="37" fillId="8" borderId="14" xfId="6" applyNumberFormat="1" applyFont="1" applyFill="1" applyBorder="1" applyAlignment="1" applyProtection="1">
      <alignment horizontal="center" vertical="center" wrapText="1"/>
      <protection locked="0"/>
    </xf>
    <xf numFmtId="37" fontId="30" fillId="0" borderId="12" xfId="6" applyNumberFormat="1" applyFont="1" applyBorder="1" applyAlignment="1" applyProtection="1">
      <alignment horizontal="center" vertical="center" wrapText="1"/>
      <protection locked="0"/>
    </xf>
    <xf numFmtId="0" fontId="30" fillId="0" borderId="23" xfId="0" applyFont="1" applyBorder="1" applyAlignment="1" applyProtection="1">
      <alignment horizontal="left" wrapText="1"/>
      <protection locked="0"/>
    </xf>
    <xf numFmtId="0" fontId="26" fillId="0" borderId="23" xfId="0" applyFont="1" applyBorder="1" applyAlignment="1" applyProtection="1">
      <alignment horizontal="left" wrapText="1"/>
      <protection locked="0"/>
    </xf>
    <xf numFmtId="0" fontId="26" fillId="0" borderId="14" xfId="0" applyFont="1" applyBorder="1" applyAlignment="1" applyProtection="1">
      <alignment horizontal="left" wrapText="1"/>
      <protection locked="0"/>
    </xf>
    <xf numFmtId="0" fontId="25" fillId="4" borderId="10" xfId="0" applyFont="1" applyFill="1" applyBorder="1" applyAlignment="1" applyProtection="1">
      <alignment horizontal="center" vertical="center" wrapText="1"/>
      <protection locked="0"/>
    </xf>
    <xf numFmtId="0" fontId="26" fillId="0" borderId="10" xfId="0" applyFont="1" applyBorder="1" applyAlignment="1" applyProtection="1">
      <alignment horizontal="left" wrapText="1"/>
      <protection locked="0"/>
    </xf>
    <xf numFmtId="37" fontId="26" fillId="8" borderId="14" xfId="6" applyNumberFormat="1" applyFont="1" applyFill="1" applyBorder="1" applyAlignment="1" applyProtection="1">
      <alignment horizontal="center" vertical="center" wrapText="1"/>
      <protection locked="0"/>
    </xf>
    <xf numFmtId="37" fontId="26" fillId="8" borderId="12" xfId="6" applyNumberFormat="1" applyFont="1" applyFill="1" applyBorder="1" applyAlignment="1" applyProtection="1">
      <alignment horizontal="center" vertical="center" wrapText="1"/>
      <protection locked="0"/>
    </xf>
    <xf numFmtId="37" fontId="26" fillId="3" borderId="14" xfId="6" applyNumberFormat="1" applyFont="1" applyFill="1" applyBorder="1" applyAlignment="1" applyProtection="1">
      <alignment horizontal="center" vertical="center" wrapText="1"/>
      <protection locked="0"/>
    </xf>
    <xf numFmtId="0" fontId="25" fillId="0" borderId="10" xfId="0" applyFont="1" applyBorder="1" applyAlignment="1">
      <alignment horizontal="center" wrapText="1"/>
    </xf>
    <xf numFmtId="0" fontId="51" fillId="7" borderId="17" xfId="0" applyFont="1" applyFill="1" applyBorder="1" applyAlignment="1">
      <alignment horizontal="left" wrapText="1"/>
    </xf>
    <xf numFmtId="0" fontId="51" fillId="7" borderId="18" xfId="0" applyFont="1" applyFill="1" applyBorder="1" applyAlignment="1">
      <alignment horizontal="left" wrapText="1"/>
    </xf>
    <xf numFmtId="0" fontId="51" fillId="7" borderId="19" xfId="0" applyFont="1" applyFill="1" applyBorder="1" applyAlignment="1">
      <alignment horizontal="left" wrapText="1"/>
    </xf>
    <xf numFmtId="0" fontId="51" fillId="7" borderId="20" xfId="0" applyFont="1" applyFill="1" applyBorder="1" applyAlignment="1">
      <alignment horizontal="left" wrapText="1"/>
    </xf>
    <xf numFmtId="0" fontId="51" fillId="7" borderId="21" xfId="0" applyFont="1" applyFill="1" applyBorder="1" applyAlignment="1">
      <alignment horizontal="left" wrapText="1"/>
    </xf>
    <xf numFmtId="0" fontId="51" fillId="7" borderId="22" xfId="0" applyFont="1" applyFill="1" applyBorder="1" applyAlignment="1">
      <alignment horizontal="left" wrapText="1"/>
    </xf>
    <xf numFmtId="0" fontId="33" fillId="0" borderId="10" xfId="0" applyFont="1" applyBorder="1" applyAlignment="1">
      <alignment horizontal="center" wrapText="1"/>
    </xf>
    <xf numFmtId="0" fontId="25" fillId="0" borderId="4" xfId="0" applyFont="1" applyBorder="1" applyAlignment="1">
      <alignment horizontal="center" wrapText="1"/>
    </xf>
    <xf numFmtId="0" fontId="25" fillId="0" borderId="5" xfId="0" applyFont="1" applyBorder="1" applyAlignment="1">
      <alignment horizontal="center" wrapText="1"/>
    </xf>
    <xf numFmtId="0" fontId="30" fillId="0" borderId="6" xfId="0" applyFont="1" applyBorder="1" applyAlignment="1">
      <alignment horizontal="center" wrapText="1"/>
    </xf>
    <xf numFmtId="0" fontId="30" fillId="0" borderId="5" xfId="0" applyFont="1" applyBorder="1" applyAlignment="1">
      <alignment horizontal="center" wrapText="1"/>
    </xf>
    <xf numFmtId="0" fontId="25" fillId="3" borderId="4" xfId="0" applyFont="1" applyFill="1" applyBorder="1" applyAlignment="1">
      <alignment horizontal="left" vertical="center" wrapText="1"/>
    </xf>
    <xf numFmtId="0" fontId="25" fillId="3" borderId="5" xfId="0" applyFont="1" applyFill="1" applyBorder="1" applyAlignment="1">
      <alignment horizontal="left" vertical="center" wrapText="1"/>
    </xf>
    <xf numFmtId="0" fontId="25" fillId="0" borderId="1" xfId="0" quotePrefix="1" applyFont="1" applyBorder="1" applyAlignment="1">
      <alignment horizontal="left" wrapText="1"/>
    </xf>
    <xf numFmtId="0" fontId="25" fillId="0" borderId="2" xfId="0" quotePrefix="1" applyFont="1" applyBorder="1" applyAlignment="1">
      <alignment horizontal="left" wrapText="1"/>
    </xf>
    <xf numFmtId="0" fontId="25" fillId="0" borderId="3" xfId="0" quotePrefix="1" applyFont="1" applyBorder="1" applyAlignment="1">
      <alignment horizontal="left" wrapText="1"/>
    </xf>
    <xf numFmtId="0" fontId="26" fillId="0" borderId="7" xfId="0" applyFont="1" applyBorder="1" applyAlignment="1">
      <alignment horizontal="left"/>
    </xf>
    <xf numFmtId="0" fontId="26" fillId="0" borderId="8" xfId="0" applyFont="1" applyBorder="1" applyAlignment="1">
      <alignment horizontal="left"/>
    </xf>
    <xf numFmtId="0" fontId="26" fillId="0" borderId="9" xfId="0" applyFont="1" applyBorder="1" applyAlignment="1">
      <alignment horizontal="left"/>
    </xf>
    <xf numFmtId="0" fontId="10" fillId="0" borderId="0" xfId="0" applyFont="1" applyAlignment="1">
      <alignment horizontal="center" wrapText="1"/>
    </xf>
    <xf numFmtId="0" fontId="28" fillId="0" borderId="10" xfId="0" applyFont="1" applyBorder="1" applyAlignment="1">
      <alignment horizontal="center" wrapText="1"/>
    </xf>
    <xf numFmtId="0" fontId="30" fillId="0" borderId="10" xfId="0" applyFont="1" applyBorder="1" applyAlignment="1">
      <alignment wrapText="1"/>
    </xf>
    <xf numFmtId="0" fontId="28" fillId="0" borderId="7" xfId="0" applyFont="1" applyBorder="1" applyAlignment="1">
      <alignment horizontal="center" wrapText="1"/>
    </xf>
    <xf numFmtId="0" fontId="28" fillId="0" borderId="8" xfId="0" applyFont="1" applyBorder="1" applyAlignment="1">
      <alignment horizontal="center" wrapText="1"/>
    </xf>
    <xf numFmtId="0" fontId="30" fillId="0" borderId="9" xfId="0" applyFont="1" applyBorder="1" applyAlignment="1">
      <alignment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26" fillId="0" borderId="1" xfId="0" applyFont="1" applyBorder="1" applyAlignment="1" applyProtection="1">
      <alignment horizontal="center" wrapText="1"/>
      <protection locked="0"/>
    </xf>
    <xf numFmtId="0" fontId="26" fillId="0" borderId="2" xfId="0" applyFont="1" applyBorder="1" applyAlignment="1" applyProtection="1">
      <alignment horizontal="center" wrapText="1"/>
      <protection locked="0"/>
    </xf>
    <xf numFmtId="0" fontId="26" fillId="0" borderId="3" xfId="0" applyFont="1" applyBorder="1" applyAlignment="1" applyProtection="1">
      <alignment horizontal="center" wrapText="1"/>
      <protection locked="0"/>
    </xf>
    <xf numFmtId="0" fontId="26" fillId="0" borderId="24" xfId="0" applyFont="1" applyBorder="1" applyAlignment="1" applyProtection="1">
      <alignment horizontal="center" wrapText="1"/>
      <protection locked="0"/>
    </xf>
    <xf numFmtId="0" fontId="26" fillId="0" borderId="0" xfId="0" applyFont="1" applyAlignment="1" applyProtection="1">
      <alignment horizontal="center" wrapText="1"/>
      <protection locked="0"/>
    </xf>
    <xf numFmtId="0" fontId="26" fillId="0" borderId="25" xfId="0" applyFont="1" applyBorder="1" applyAlignment="1" applyProtection="1">
      <alignment horizontal="center" wrapText="1"/>
      <protection locked="0"/>
    </xf>
    <xf numFmtId="0" fontId="26" fillId="0" borderId="7" xfId="0" applyFont="1" applyBorder="1" applyAlignment="1" applyProtection="1">
      <alignment horizontal="center" wrapText="1"/>
      <protection locked="0"/>
    </xf>
    <xf numFmtId="0" fontId="26" fillId="0" borderId="8" xfId="0" applyFont="1" applyBorder="1" applyAlignment="1" applyProtection="1">
      <alignment horizontal="center" wrapText="1"/>
      <protection locked="0"/>
    </xf>
    <xf numFmtId="0" fontId="26" fillId="0" borderId="9" xfId="0" applyFont="1" applyBorder="1" applyAlignment="1" applyProtection="1">
      <alignment horizontal="center" wrapText="1"/>
      <protection locked="0"/>
    </xf>
    <xf numFmtId="0" fontId="27" fillId="0" borderId="0" xfId="0" applyFont="1" applyAlignment="1">
      <alignment horizontal="center" wrapText="1"/>
    </xf>
    <xf numFmtId="0" fontId="26" fillId="4" borderId="4"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30"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26" fillId="3" borderId="7"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26" fillId="3" borderId="9" xfId="0" applyFont="1" applyFill="1" applyBorder="1" applyAlignment="1">
      <alignment horizontal="left" vertical="center" wrapText="1"/>
    </xf>
    <xf numFmtId="0" fontId="26" fillId="0" borderId="1" xfId="0" quotePrefix="1" applyFont="1" applyBorder="1" applyAlignment="1">
      <alignment horizontal="left" wrapText="1"/>
    </xf>
    <xf numFmtId="0" fontId="26" fillId="0" borderId="2" xfId="0" quotePrefix="1" applyFont="1" applyBorder="1" applyAlignment="1">
      <alignment horizontal="left" wrapText="1"/>
    </xf>
    <xf numFmtId="0" fontId="26" fillId="0" borderId="3" xfId="0" quotePrefix="1" applyFont="1" applyBorder="1" applyAlignment="1">
      <alignment horizontal="left" wrapText="1"/>
    </xf>
    <xf numFmtId="0" fontId="26" fillId="0" borderId="7" xfId="0" applyFont="1" applyBorder="1" applyAlignment="1">
      <alignment horizontal="left" wrapText="1"/>
    </xf>
    <xf numFmtId="0" fontId="26" fillId="0" borderId="8" xfId="0" applyFont="1" applyBorder="1" applyAlignment="1">
      <alignment horizontal="left" wrapText="1"/>
    </xf>
    <xf numFmtId="0" fontId="26" fillId="0" borderId="0" xfId="0" quotePrefix="1" applyFont="1" applyAlignment="1">
      <alignment horizontal="left"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5" fillId="4" borderId="10"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0" borderId="24" xfId="0" applyFont="1" applyBorder="1" applyAlignment="1">
      <alignment horizontal="left" wrapText="1"/>
    </xf>
    <xf numFmtId="0" fontId="25" fillId="0" borderId="0" xfId="0" applyFont="1" applyAlignment="1">
      <alignment horizontal="left" wrapText="1"/>
    </xf>
    <xf numFmtId="0" fontId="25" fillId="0" borderId="25" xfId="0" applyFont="1" applyBorder="1" applyAlignment="1">
      <alignment horizontal="left" wrapText="1"/>
    </xf>
    <xf numFmtId="0" fontId="26" fillId="0" borderId="10" xfId="0" applyFont="1" applyBorder="1" applyAlignment="1">
      <alignment wrapText="1"/>
    </xf>
    <xf numFmtId="0" fontId="26" fillId="3" borderId="4" xfId="0" applyFont="1" applyFill="1" applyBorder="1" applyAlignment="1">
      <alignment horizontal="left" vertical="center" wrapText="1"/>
    </xf>
    <xf numFmtId="0" fontId="26" fillId="3" borderId="5" xfId="0" applyFont="1" applyFill="1" applyBorder="1" applyAlignment="1">
      <alignment horizontal="left" vertical="center" wrapText="1"/>
    </xf>
    <xf numFmtId="0" fontId="28" fillId="0" borderId="0" xfId="0" applyFont="1" applyAlignment="1">
      <alignment horizontal="center"/>
    </xf>
    <xf numFmtId="164" fontId="26" fillId="0" borderId="39" xfId="0" applyNumberFormat="1" applyFont="1" applyBorder="1" applyAlignment="1">
      <alignment horizontal="left" wrapText="1"/>
    </xf>
    <xf numFmtId="0" fontId="26" fillId="0" borderId="40" xfId="0" applyFont="1" applyBorder="1" applyAlignment="1">
      <alignment horizontal="left" wrapText="1"/>
    </xf>
    <xf numFmtId="0" fontId="25" fillId="4" borderId="35" xfId="0" applyFont="1" applyFill="1" applyBorder="1" applyAlignment="1">
      <alignment wrapText="1"/>
    </xf>
    <xf numFmtId="0" fontId="25" fillId="4" borderId="36" xfId="0" applyFont="1" applyFill="1" applyBorder="1" applyAlignment="1">
      <alignment wrapText="1"/>
    </xf>
    <xf numFmtId="0" fontId="25" fillId="4" borderId="37" xfId="0" applyFont="1" applyFill="1" applyBorder="1" applyAlignment="1">
      <alignment wrapText="1"/>
    </xf>
    <xf numFmtId="164" fontId="26" fillId="0" borderId="38" xfId="0" applyNumberFormat="1" applyFont="1" applyBorder="1" applyAlignment="1">
      <alignment horizontal="left" wrapText="1"/>
    </xf>
    <xf numFmtId="164" fontId="26" fillId="0" borderId="5" xfId="0" applyNumberFormat="1" applyFont="1" applyBorder="1" applyAlignment="1">
      <alignment horizontal="left" wrapText="1"/>
    </xf>
    <xf numFmtId="164" fontId="26" fillId="0" borderId="6" xfId="0" applyNumberFormat="1" applyFont="1" applyBorder="1" applyAlignment="1">
      <alignment horizontal="left" wrapText="1"/>
    </xf>
    <xf numFmtId="164" fontId="26" fillId="0" borderId="40" xfId="0" applyNumberFormat="1" applyFont="1" applyBorder="1" applyAlignment="1">
      <alignment horizontal="left" wrapText="1"/>
    </xf>
    <xf numFmtId="164" fontId="26" fillId="0" borderId="41" xfId="0" applyNumberFormat="1" applyFont="1" applyBorder="1" applyAlignment="1">
      <alignment horizontal="left" wrapText="1"/>
    </xf>
    <xf numFmtId="164" fontId="25" fillId="4" borderId="35" xfId="0" applyNumberFormat="1" applyFont="1" applyFill="1" applyBorder="1" applyAlignment="1">
      <alignment horizontal="left" wrapText="1"/>
    </xf>
    <xf numFmtId="164" fontId="25" fillId="4" borderId="36" xfId="0" applyNumberFormat="1" applyFont="1" applyFill="1" applyBorder="1" applyAlignment="1">
      <alignment horizontal="left" wrapText="1"/>
    </xf>
    <xf numFmtId="164" fontId="25" fillId="4" borderId="37" xfId="0" applyNumberFormat="1" applyFont="1" applyFill="1" applyBorder="1" applyAlignment="1">
      <alignment horizontal="left" wrapText="1"/>
    </xf>
    <xf numFmtId="0" fontId="26" fillId="0" borderId="5" xfId="0" applyFont="1" applyBorder="1" applyAlignment="1">
      <alignment horizontal="left" wrapText="1"/>
    </xf>
    <xf numFmtId="0" fontId="28" fillId="0" borderId="0" xfId="0" applyFont="1" applyAlignment="1">
      <alignment horizontal="center" wrapText="1"/>
    </xf>
    <xf numFmtId="0" fontId="25" fillId="4" borderId="17" xfId="0" applyFont="1" applyFill="1" applyBorder="1" applyAlignment="1">
      <alignment horizontal="center" wrapText="1"/>
    </xf>
    <xf numFmtId="0" fontId="25" fillId="4" borderId="18" xfId="0" applyFont="1" applyFill="1" applyBorder="1" applyAlignment="1">
      <alignment horizontal="center" wrapText="1"/>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1" xfId="0" applyFont="1" applyBorder="1" applyAlignment="1">
      <alignment horizontal="left" wrapText="1"/>
    </xf>
    <xf numFmtId="0" fontId="30" fillId="0" borderId="32" xfId="0" applyFont="1" applyBorder="1" applyAlignment="1">
      <alignment horizontal="left" wrapText="1"/>
    </xf>
    <xf numFmtId="0" fontId="25" fillId="4" borderId="52" xfId="0" applyFont="1" applyFill="1" applyBorder="1" applyAlignment="1">
      <alignment horizontal="center" wrapText="1"/>
    </xf>
    <xf numFmtId="0" fontId="25" fillId="4" borderId="53" xfId="0" applyFont="1" applyFill="1" applyBorder="1" applyAlignment="1">
      <alignment horizontal="center" wrapText="1"/>
    </xf>
    <xf numFmtId="0" fontId="25" fillId="4" borderId="54" xfId="0" applyFont="1" applyFill="1" applyBorder="1" applyAlignment="1">
      <alignment horizontal="center" wrapText="1"/>
    </xf>
    <xf numFmtId="0" fontId="25" fillId="4" borderId="9"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0" fillId="0" borderId="46" xfId="0" applyBorder="1" applyAlignment="1" applyProtection="1">
      <alignment horizontal="center" wrapText="1"/>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wrapText="1"/>
      <protection locked="0"/>
    </xf>
    <xf numFmtId="0" fontId="25" fillId="4" borderId="17" xfId="0" applyFont="1" applyFill="1" applyBorder="1" applyAlignment="1">
      <alignment horizontal="center" vertical="center" wrapText="1"/>
    </xf>
    <xf numFmtId="0" fontId="25" fillId="4" borderId="18"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47" xfId="0" applyFont="1" applyBorder="1" applyAlignment="1">
      <alignment horizontal="center"/>
    </xf>
    <xf numFmtId="0" fontId="3" fillId="0" borderId="0" xfId="0" applyFont="1" applyAlignment="1">
      <alignment horizontal="center"/>
    </xf>
    <xf numFmtId="0" fontId="3" fillId="0" borderId="27" xfId="0" applyFont="1" applyBorder="1" applyAlignment="1">
      <alignment horizontal="center"/>
    </xf>
    <xf numFmtId="0" fontId="0" fillId="0" borderId="47"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11" fillId="0" borderId="47" xfId="0" applyFont="1" applyBorder="1" applyAlignment="1">
      <alignment horizontal="left" wrapText="1"/>
    </xf>
    <xf numFmtId="0" fontId="11" fillId="0" borderId="0" xfId="0" applyFont="1" applyAlignment="1">
      <alignment horizontal="left" wrapText="1"/>
    </xf>
    <xf numFmtId="0" fontId="11" fillId="0" borderId="27" xfId="0" applyFont="1" applyBorder="1" applyAlignment="1">
      <alignment horizontal="left" wrapText="1"/>
    </xf>
    <xf numFmtId="44" fontId="0" fillId="0" borderId="10" xfId="0" applyNumberFormat="1" applyBorder="1" applyAlignment="1">
      <alignment horizontal="center"/>
    </xf>
    <xf numFmtId="0" fontId="73" fillId="0" borderId="10" xfId="0" applyFont="1" applyFill="1" applyBorder="1" applyAlignment="1" applyProtection="1">
      <alignment horizontal="center" vertical="center"/>
      <protection locked="0"/>
    </xf>
    <xf numFmtId="0" fontId="30" fillId="0" borderId="10" xfId="0" applyFont="1" applyFill="1" applyBorder="1" applyAlignment="1">
      <alignment horizontal="left"/>
    </xf>
    <xf numFmtId="0" fontId="30" fillId="0" borderId="10" xfId="0" applyFont="1" applyFill="1" applyBorder="1" applyAlignment="1">
      <alignment horizontal="left" wrapText="1"/>
    </xf>
  </cellXfs>
  <cellStyles count="8">
    <cellStyle name="Bad" xfId="1" builtinId="27"/>
    <cellStyle name="Comma" xfId="6" builtinId="3"/>
    <cellStyle name="Currency" xfId="7" builtinId="4"/>
    <cellStyle name="Hyperlink" xfId="2" builtinId="8"/>
    <cellStyle name="Normal" xfId="0" builtinId="0"/>
    <cellStyle name="Normal 2" xfId="3" xr:uid="{29E4FB9C-6272-440D-B0FD-C706C764A6AE}"/>
    <cellStyle name="Normal 2 2" xfId="4" xr:uid="{676C0D83-5B10-4E31-9AD7-BE110F405D04}"/>
    <cellStyle name="Normal 3" xfId="5" xr:uid="{19B08AD2-9FD3-47A6-AABA-991D731E3F06}"/>
  </cellStyles>
  <dxfs count="130">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bgColor rgb="FFFFFF00"/>
        </patternFill>
      </fill>
    </dxf>
    <dxf>
      <fill>
        <patternFill>
          <bgColor rgb="FFFFFF00"/>
        </patternFill>
      </fill>
    </dxf>
    <dxf>
      <fill>
        <patternFill>
          <bgColor rgb="FFFFFF00"/>
        </patternFill>
      </fill>
    </dxf>
    <dxf>
      <font>
        <color rgb="FF9C0006"/>
      </font>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6" tint="-0.24994659260841701"/>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6" tint="-0.24994659260841701"/>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6" tint="-0.24994659260841701"/>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66675</xdr:rowOff>
    </xdr:from>
    <xdr:to>
      <xdr:col>0</xdr:col>
      <xdr:colOff>895350</xdr:colOff>
      <xdr:row>3</xdr:row>
      <xdr:rowOff>66675</xdr:rowOff>
    </xdr:to>
    <xdr:pic>
      <xdr:nvPicPr>
        <xdr:cNvPr id="2" name="Picture 2" descr="HCD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81"/>
        <a:stretch>
          <a:fillRect/>
        </a:stretch>
      </xdr:blipFill>
      <xdr:spPr bwMode="auto">
        <a:xfrm>
          <a:off x="200025" y="66675"/>
          <a:ext cx="69532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200025</xdr:colOff>
      <xdr:row>0</xdr:row>
      <xdr:rowOff>66675</xdr:rowOff>
    </xdr:from>
    <xdr:to>
      <xdr:col>0</xdr:col>
      <xdr:colOff>895350</xdr:colOff>
      <xdr:row>3</xdr:row>
      <xdr:rowOff>66675</xdr:rowOff>
    </xdr:to>
    <xdr:pic>
      <xdr:nvPicPr>
        <xdr:cNvPr id="3" name="Picture 2" descr="HCD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81"/>
        <a:stretch>
          <a:fillRect/>
        </a:stretch>
      </xdr:blipFill>
      <xdr:spPr bwMode="auto">
        <a:xfrm>
          <a:off x="200025" y="66675"/>
          <a:ext cx="69532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38100</xdr:colOff>
      <xdr:row>2</xdr:row>
      <xdr:rowOff>228600</xdr:rowOff>
    </xdr:from>
    <xdr:to>
      <xdr:col>16384</xdr:col>
      <xdr:colOff>3486150</xdr:colOff>
      <xdr:row>3</xdr:row>
      <xdr:rowOff>247650</xdr:rowOff>
    </xdr:to>
    <xdr:sp macro="" textlink="">
      <xdr:nvSpPr>
        <xdr:cNvPr id="79873" name="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100-0000013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Import Last Year's Data</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ez9d\OneDrive%20-%20City%20of%20Oakland\Accela%20Housing%20Report%20Analysis%2001.11.21\Copy%20of%20Oakland%20Housing%20Production%20Tracker%20Worksheet%20(from%20HCD%20&amp;%20PBD%2010.2.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ster%20Draft%202020%20Housing%20Element%20APR%203.13.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ategic%20Planning/Housing%20Element%202015-2023/12_Annual%20Progress%20Reports/APR%202020/02_Background/Table%20A2/Planning%20Permits/Master%20PLN_PUD%202014%20to%202020_Housing%20Data%203.9.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aklandca.sharepoint.com/sites/PlanningandBuilding/Shared%20Documents/Strategic%20Planning/2020%20Annual%20Progress%20Report/Data/Table%20D%20Updates/MASTER_TableD_2020APR_3.25.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aklandca.sharepoint.com/sites/PlanningandBuilding/Shared%20Documents/Strategic%20Planning/2020%20Annual%20Progress%20Report/01_Admin/housing-element-annual-progress-report-2020%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aklandca.sharepoint.com/sites/PlanningandBuilding/Shared%20Documents/Strategic%20Planning/2020%20Annual%20Progress%20Report/01_Admin/HCD%20Forms/housing-element-annual-progress-report-2020%20for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hodology"/>
      <sheetName val="Production Summary"/>
      <sheetName val="Table 1"/>
      <sheetName val="Table 2"/>
      <sheetName val="Table 3"/>
      <sheetName val="Table 4"/>
      <sheetName val="Table 5"/>
      <sheetName val="Table 6"/>
      <sheetName val="Table 7"/>
    </sheetNames>
    <sheetDataSet>
      <sheetData sheetId="0"/>
      <sheetData sheetId="1">
        <row r="16">
          <cell r="G16">
            <v>0</v>
          </cell>
        </row>
        <row r="17">
          <cell r="G17">
            <v>0</v>
          </cell>
        </row>
        <row r="18">
          <cell r="G18">
            <v>39</v>
          </cell>
        </row>
        <row r="19">
          <cell r="G19">
            <v>2082</v>
          </cell>
        </row>
        <row r="23">
          <cell r="G23">
            <v>0</v>
          </cell>
        </row>
        <row r="24">
          <cell r="G24">
            <v>0</v>
          </cell>
        </row>
        <row r="25">
          <cell r="G25">
            <v>324</v>
          </cell>
        </row>
        <row r="26">
          <cell r="G26">
            <v>4019</v>
          </cell>
        </row>
        <row r="30">
          <cell r="G30">
            <v>63</v>
          </cell>
        </row>
        <row r="31">
          <cell r="G31">
            <v>0</v>
          </cell>
        </row>
        <row r="32">
          <cell r="G32">
            <v>398</v>
          </cell>
        </row>
        <row r="33">
          <cell r="G33">
            <v>4282</v>
          </cell>
        </row>
        <row r="37">
          <cell r="G37">
            <v>74</v>
          </cell>
        </row>
        <row r="38">
          <cell r="G38">
            <v>81</v>
          </cell>
        </row>
        <row r="39">
          <cell r="G39">
            <v>591</v>
          </cell>
        </row>
        <row r="40">
          <cell r="G40">
            <v>1727</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 (Formulas)"/>
      <sheetName val="Table A2 (Formulas)"/>
      <sheetName val="Raw Data_Planning (Tab E)"/>
      <sheetName val="Raw Data_BP Issued"/>
      <sheetName val="Table A (Changes)"/>
      <sheetName val="Table A2"/>
      <sheetName val="Table F"/>
      <sheetName val="Instructions"/>
      <sheetName val="Tab J"/>
    </sheetNames>
    <sheetDataSet>
      <sheetData sheetId="0"/>
      <sheetData sheetId="1"/>
      <sheetData sheetId="2"/>
      <sheetData sheetId="3"/>
      <sheetData sheetId="4">
        <row r="6">
          <cell r="E6" t="str">
            <v>A_1_ID</v>
          </cell>
        </row>
        <row r="11">
          <cell r="E11" t="str">
            <v>Local Jurisdiction Tracking ID+</v>
          </cell>
        </row>
        <row r="13">
          <cell r="E13" t="str">
            <v>PLN19260</v>
          </cell>
        </row>
        <row r="14">
          <cell r="E14" t="str">
            <v>PLN19242</v>
          </cell>
        </row>
        <row r="15">
          <cell r="E15" t="str">
            <v>PLN20009</v>
          </cell>
        </row>
        <row r="16">
          <cell r="E16" t="str">
            <v>PLN19284</v>
          </cell>
        </row>
        <row r="17">
          <cell r="E17" t="str">
            <v>PLN19266</v>
          </cell>
        </row>
        <row r="18">
          <cell r="E18" t="str">
            <v>PLN19250</v>
          </cell>
        </row>
        <row r="19">
          <cell r="E19" t="str">
            <v>PLN19211</v>
          </cell>
        </row>
        <row r="20">
          <cell r="E20" t="str">
            <v>PLN18523-PUDF01</v>
          </cell>
        </row>
        <row r="21">
          <cell r="E21" t="str">
            <v>PLN18523</v>
          </cell>
        </row>
        <row r="22">
          <cell r="E22" t="str">
            <v>PLN18410</v>
          </cell>
        </row>
        <row r="23">
          <cell r="E23" t="str">
            <v>PLN18088</v>
          </cell>
        </row>
        <row r="24">
          <cell r="E24" t="str">
            <v>PLN20131</v>
          </cell>
        </row>
        <row r="25">
          <cell r="E25" t="str">
            <v>PLN20129</v>
          </cell>
        </row>
        <row r="26">
          <cell r="E26" t="str">
            <v>PLN20128</v>
          </cell>
        </row>
        <row r="27">
          <cell r="E27" t="str">
            <v>PLN20116</v>
          </cell>
        </row>
        <row r="28">
          <cell r="E28" t="str">
            <v>PLN20110</v>
          </cell>
        </row>
        <row r="29">
          <cell r="E29" t="str">
            <v>PLN20098</v>
          </cell>
        </row>
        <row r="30">
          <cell r="E30" t="str">
            <v>PLN20094</v>
          </cell>
        </row>
        <row r="31">
          <cell r="E31" t="str">
            <v>PLN20090</v>
          </cell>
        </row>
        <row r="32">
          <cell r="E32" t="str">
            <v>PLN20089</v>
          </cell>
        </row>
        <row r="33">
          <cell r="E33" t="str">
            <v>PLN20085</v>
          </cell>
        </row>
        <row r="34">
          <cell r="E34" t="str">
            <v>PLN20077</v>
          </cell>
        </row>
        <row r="35">
          <cell r="E35" t="str">
            <v>PLN20076</v>
          </cell>
        </row>
        <row r="36">
          <cell r="E36" t="str">
            <v>PLN20063</v>
          </cell>
        </row>
        <row r="37">
          <cell r="E37" t="str">
            <v>PLN20063</v>
          </cell>
        </row>
        <row r="38">
          <cell r="E38" t="str">
            <v>PLN20062</v>
          </cell>
        </row>
        <row r="39">
          <cell r="E39" t="str">
            <v>PLN20061</v>
          </cell>
        </row>
        <row r="40">
          <cell r="E40" t="str">
            <v>PLN20060</v>
          </cell>
        </row>
        <row r="41">
          <cell r="E41" t="str">
            <v>PLN20052</v>
          </cell>
        </row>
        <row r="42">
          <cell r="E42" t="str">
            <v>PLN20041</v>
          </cell>
        </row>
        <row r="43">
          <cell r="E43" t="str">
            <v>PLN20040</v>
          </cell>
        </row>
        <row r="44">
          <cell r="E44" t="str">
            <v>PLN20036</v>
          </cell>
        </row>
        <row r="45">
          <cell r="E45" t="str">
            <v>PLN20036</v>
          </cell>
        </row>
        <row r="46">
          <cell r="E46" t="str">
            <v>PLN20032</v>
          </cell>
        </row>
        <row r="47">
          <cell r="E47" t="str">
            <v>PLN20029</v>
          </cell>
        </row>
        <row r="48">
          <cell r="E48" t="str">
            <v>PLN20020</v>
          </cell>
        </row>
        <row r="49">
          <cell r="E49" t="str">
            <v>PLN20018</v>
          </cell>
        </row>
        <row r="50">
          <cell r="E50" t="str">
            <v>PLN20014</v>
          </cell>
        </row>
        <row r="51">
          <cell r="E51" t="str">
            <v>PLN20008</v>
          </cell>
        </row>
        <row r="52">
          <cell r="E52" t="str">
            <v>PLN19318</v>
          </cell>
        </row>
        <row r="53">
          <cell r="E53" t="str">
            <v>PLN19314</v>
          </cell>
        </row>
        <row r="54">
          <cell r="E54" t="str">
            <v>PLN19314</v>
          </cell>
        </row>
        <row r="55">
          <cell r="E55" t="str">
            <v>PLN19308</v>
          </cell>
        </row>
        <row r="56">
          <cell r="E56" t="str">
            <v>PLN19307</v>
          </cell>
        </row>
        <row r="57">
          <cell r="E57" t="str">
            <v>PLN19305</v>
          </cell>
        </row>
        <row r="58">
          <cell r="E58" t="str">
            <v>PLN19295</v>
          </cell>
        </row>
        <row r="59">
          <cell r="E59" t="str">
            <v>PLN19289</v>
          </cell>
        </row>
        <row r="60">
          <cell r="E60" t="str">
            <v>PLN19288</v>
          </cell>
        </row>
        <row r="61">
          <cell r="E61" t="str">
            <v>PLN19285</v>
          </cell>
        </row>
        <row r="62">
          <cell r="E62" t="str">
            <v>PLN19283</v>
          </cell>
        </row>
        <row r="63">
          <cell r="E63" t="str">
            <v>PLN19281</v>
          </cell>
        </row>
        <row r="64">
          <cell r="E64" t="str">
            <v>PLN19277</v>
          </cell>
        </row>
        <row r="65">
          <cell r="E65" t="str">
            <v>PLN19276</v>
          </cell>
        </row>
        <row r="66">
          <cell r="E66" t="str">
            <v>PLN19258</v>
          </cell>
        </row>
        <row r="67">
          <cell r="E67" t="str">
            <v>PLN19252</v>
          </cell>
        </row>
        <row r="68">
          <cell r="E68" t="str">
            <v>PLN19251</v>
          </cell>
        </row>
        <row r="69">
          <cell r="E69" t="str">
            <v>PLN19220</v>
          </cell>
        </row>
        <row r="70">
          <cell r="E70" t="str">
            <v>PLN19219</v>
          </cell>
        </row>
        <row r="71">
          <cell r="E71" t="str">
            <v>PLN19197</v>
          </cell>
        </row>
        <row r="72">
          <cell r="E72" t="str">
            <v>PLN19196</v>
          </cell>
        </row>
        <row r="73">
          <cell r="E73" t="str">
            <v>PLN19193</v>
          </cell>
        </row>
        <row r="74">
          <cell r="E74" t="str">
            <v>PLN19193</v>
          </cell>
        </row>
        <row r="75">
          <cell r="E75" t="str">
            <v>PLN19166</v>
          </cell>
        </row>
        <row r="76">
          <cell r="E76" t="str">
            <v>PLN19161</v>
          </cell>
        </row>
        <row r="77">
          <cell r="E77" t="str">
            <v>PLN19153</v>
          </cell>
        </row>
        <row r="78">
          <cell r="E78" t="str">
            <v>PLN19147</v>
          </cell>
        </row>
        <row r="79">
          <cell r="E79" t="str">
            <v>PLN19106</v>
          </cell>
        </row>
        <row r="80">
          <cell r="E80" t="str">
            <v>PLN19106</v>
          </cell>
        </row>
        <row r="81">
          <cell r="E81" t="str">
            <v>PLN19105</v>
          </cell>
        </row>
        <row r="82">
          <cell r="E82" t="str">
            <v>PLN19105</v>
          </cell>
        </row>
        <row r="83">
          <cell r="E83" t="str">
            <v>PLN19085</v>
          </cell>
        </row>
        <row r="84">
          <cell r="E84" t="str">
            <v>PLN19050</v>
          </cell>
        </row>
        <row r="85">
          <cell r="E85" t="str">
            <v>PLN19039</v>
          </cell>
        </row>
        <row r="86">
          <cell r="E86" t="str">
            <v>PLN18519-R01</v>
          </cell>
        </row>
        <row r="87">
          <cell r="E87" t="str">
            <v>PLN18490-R01-PUDF03</v>
          </cell>
        </row>
        <row r="88">
          <cell r="E88" t="str">
            <v>PLN18490-R01-PUDF01</v>
          </cell>
        </row>
        <row r="89">
          <cell r="E89" t="str">
            <v>PLN18237</v>
          </cell>
        </row>
        <row r="90">
          <cell r="E90" t="str">
            <v>PLN18237</v>
          </cell>
        </row>
        <row r="91">
          <cell r="E91" t="str">
            <v>PLN18025</v>
          </cell>
        </row>
        <row r="92">
          <cell r="E92" t="str">
            <v>PLN17190</v>
          </cell>
        </row>
        <row r="93">
          <cell r="E93" t="str">
            <v>PLN15292-R01</v>
          </cell>
        </row>
        <row r="94">
          <cell r="E94" t="str">
            <v>PLN19316</v>
          </cell>
        </row>
        <row r="95">
          <cell r="E95" t="str">
            <v>PLN20038</v>
          </cell>
        </row>
        <row r="96">
          <cell r="E96" t="str">
            <v>PLN20152</v>
          </cell>
        </row>
        <row r="97">
          <cell r="E97" t="str">
            <v>PLN20078</v>
          </cell>
        </row>
        <row r="98">
          <cell r="E98" t="str">
            <v>PLN20121</v>
          </cell>
        </row>
        <row r="99">
          <cell r="E99" t="str">
            <v>PLN20082</v>
          </cell>
        </row>
        <row r="100">
          <cell r="E100" t="str">
            <v>PLN20066</v>
          </cell>
        </row>
        <row r="101">
          <cell r="E101" t="str">
            <v>PLN20159</v>
          </cell>
        </row>
        <row r="102">
          <cell r="E102" t="str">
            <v>PLN20130</v>
          </cell>
        </row>
        <row r="103">
          <cell r="E103" t="str">
            <v>PLN19304</v>
          </cell>
        </row>
        <row r="104">
          <cell r="E104" t="str">
            <v>PLN19298</v>
          </cell>
        </row>
        <row r="105">
          <cell r="E105" t="str">
            <v>PLN15378-PUDF09</v>
          </cell>
        </row>
        <row r="106">
          <cell r="E106" t="str">
            <v>PLN15378-PUDF08</v>
          </cell>
        </row>
        <row r="107">
          <cell r="E107" t="str">
            <v>PLN15378-PUDF07</v>
          </cell>
        </row>
        <row r="108">
          <cell r="E108" t="str">
            <v>PLN15378-PUDF06</v>
          </cell>
        </row>
        <row r="109">
          <cell r="E109" t="str">
            <v>PLN15378-PUDF05</v>
          </cell>
        </row>
        <row r="110">
          <cell r="E110" t="str">
            <v>PLN15378-PUDF04</v>
          </cell>
        </row>
        <row r="111">
          <cell r="E111" t="str">
            <v>PLN15378-PUDF03</v>
          </cell>
        </row>
        <row r="112">
          <cell r="E112" t="str">
            <v>PLN15378-PUDF010</v>
          </cell>
        </row>
      </sheetData>
      <sheetData sheetId="5">
        <row r="6">
          <cell r="E6" t="str">
            <v>A2_1_ID</v>
          </cell>
        </row>
        <row r="11">
          <cell r="E11" t="str">
            <v>Local Jurisdiction Tracking ID+</v>
          </cell>
        </row>
        <row r="13">
          <cell r="E13" t="str">
            <v>PLN18490-R01-PUDF01</v>
          </cell>
        </row>
        <row r="14">
          <cell r="E14" t="str">
            <v>PUD06010-PUDF010</v>
          </cell>
        </row>
        <row r="15">
          <cell r="E15" t="str">
            <v>PLN18406</v>
          </cell>
        </row>
        <row r="16">
          <cell r="E16" t="str">
            <v>PLN18490-R01-PUDF03</v>
          </cell>
        </row>
        <row r="17">
          <cell r="E17" t="str">
            <v>PLN19283</v>
          </cell>
        </row>
        <row r="18">
          <cell r="E18" t="str">
            <v>PLN19288</v>
          </cell>
        </row>
        <row r="19">
          <cell r="E19" t="str">
            <v>PLN20110</v>
          </cell>
        </row>
        <row r="20">
          <cell r="E20" t="str">
            <v>PLN20116</v>
          </cell>
        </row>
        <row r="21">
          <cell r="E21" t="str">
            <v>PLN20062</v>
          </cell>
        </row>
        <row r="22">
          <cell r="E22" t="str">
            <v>PLN19277</v>
          </cell>
        </row>
        <row r="23">
          <cell r="E23" t="str">
            <v>PLN20131</v>
          </cell>
        </row>
        <row r="24">
          <cell r="E24" t="str">
            <v>PLN19159</v>
          </cell>
        </row>
        <row r="25">
          <cell r="E25" t="str">
            <v>PLN20014</v>
          </cell>
        </row>
        <row r="26">
          <cell r="E26" t="str">
            <v>PLN19166</v>
          </cell>
        </row>
        <row r="27">
          <cell r="E27" t="str">
            <v>PLN19223</v>
          </cell>
        </row>
        <row r="28">
          <cell r="E28" t="str">
            <v>PLN19219</v>
          </cell>
        </row>
        <row r="29">
          <cell r="E29" t="str">
            <v>PLN19153</v>
          </cell>
        </row>
        <row r="30">
          <cell r="E30" t="str">
            <v>PLN19220</v>
          </cell>
        </row>
        <row r="31">
          <cell r="E31" t="str">
            <v>PLN19039</v>
          </cell>
        </row>
        <row r="32">
          <cell r="E32" t="str">
            <v>PLN19305</v>
          </cell>
        </row>
        <row r="33">
          <cell r="E33" t="str">
            <v>PLN19258</v>
          </cell>
        </row>
        <row r="34">
          <cell r="E34" t="str">
            <v>PLN19050</v>
          </cell>
        </row>
        <row r="35">
          <cell r="E35" t="str">
            <v>PLN19254</v>
          </cell>
        </row>
        <row r="36">
          <cell r="E36" t="str">
            <v>PLN18519-R01</v>
          </cell>
        </row>
        <row r="37">
          <cell r="E37" t="str">
            <v>PLN20018</v>
          </cell>
        </row>
        <row r="38">
          <cell r="E38" t="str">
            <v>PLN19289</v>
          </cell>
        </row>
        <row r="39">
          <cell r="E39" t="str">
            <v>PLN19285</v>
          </cell>
        </row>
        <row r="40">
          <cell r="E40" t="str">
            <v>PLN19252</v>
          </cell>
        </row>
        <row r="41">
          <cell r="E41" t="str">
            <v>PLN19140</v>
          </cell>
        </row>
        <row r="42">
          <cell r="E42" t="str">
            <v>PLN20008</v>
          </cell>
        </row>
        <row r="43">
          <cell r="E43" t="str">
            <v>PLN19276</v>
          </cell>
        </row>
        <row r="44">
          <cell r="E44" t="str">
            <v>PLN19085</v>
          </cell>
        </row>
        <row r="45">
          <cell r="E45" t="str">
            <v>PLN20129</v>
          </cell>
        </row>
        <row r="46">
          <cell r="E46" t="str">
            <v>PLN20128</v>
          </cell>
        </row>
        <row r="47">
          <cell r="E47" t="str">
            <v>PLN20098</v>
          </cell>
        </row>
        <row r="48">
          <cell r="E48" t="str">
            <v>PLN20094</v>
          </cell>
        </row>
        <row r="49">
          <cell r="E49" t="str">
            <v>PLN20090</v>
          </cell>
        </row>
        <row r="50">
          <cell r="E50" t="str">
            <v>PLN20089</v>
          </cell>
        </row>
        <row r="51">
          <cell r="E51" t="str">
            <v>PLN20085</v>
          </cell>
        </row>
        <row r="52">
          <cell r="E52" t="str">
            <v>PLN20077</v>
          </cell>
        </row>
        <row r="53">
          <cell r="E53" t="str">
            <v>PLN20076</v>
          </cell>
        </row>
        <row r="54">
          <cell r="E54" t="str">
            <v>PLN20063</v>
          </cell>
        </row>
        <row r="55">
          <cell r="E55" t="str">
            <v>PLN20063</v>
          </cell>
        </row>
        <row r="56">
          <cell r="E56" t="str">
            <v>PLN20061</v>
          </cell>
        </row>
        <row r="57">
          <cell r="E57" t="str">
            <v>PLN20060</v>
          </cell>
        </row>
        <row r="58">
          <cell r="E58" t="str">
            <v>PLN20052</v>
          </cell>
        </row>
        <row r="59">
          <cell r="E59" t="str">
            <v>PLN20041</v>
          </cell>
        </row>
        <row r="60">
          <cell r="E60" t="str">
            <v>PLN20040</v>
          </cell>
        </row>
        <row r="61">
          <cell r="E61" t="str">
            <v>PLN20036</v>
          </cell>
        </row>
        <row r="62">
          <cell r="E62" t="str">
            <v>PLN20036</v>
          </cell>
        </row>
        <row r="63">
          <cell r="E63" t="str">
            <v>PLN20032</v>
          </cell>
        </row>
        <row r="64">
          <cell r="E64" t="str">
            <v>PLN20029</v>
          </cell>
        </row>
        <row r="65">
          <cell r="E65" t="str">
            <v>PLN20020</v>
          </cell>
        </row>
        <row r="66">
          <cell r="E66" t="str">
            <v>PLN19318</v>
          </cell>
        </row>
        <row r="67">
          <cell r="E67" t="str">
            <v>PLN19314</v>
          </cell>
        </row>
        <row r="68">
          <cell r="E68" t="str">
            <v>PLN19314</v>
          </cell>
        </row>
        <row r="69">
          <cell r="E69" t="str">
            <v>PLN19308</v>
          </cell>
        </row>
        <row r="70">
          <cell r="E70" t="str">
            <v>PLN19307</v>
          </cell>
        </row>
        <row r="71">
          <cell r="E71" t="str">
            <v>PLN19295</v>
          </cell>
        </row>
        <row r="72">
          <cell r="E72" t="str">
            <v>PLN19281</v>
          </cell>
        </row>
        <row r="73">
          <cell r="E73" t="str">
            <v>PLN19251</v>
          </cell>
        </row>
        <row r="74">
          <cell r="E74" t="str">
            <v>PLN19243</v>
          </cell>
        </row>
        <row r="75">
          <cell r="E75" t="str">
            <v>PLN19243</v>
          </cell>
        </row>
        <row r="76">
          <cell r="E76" t="str">
            <v>PLN19241</v>
          </cell>
        </row>
        <row r="77">
          <cell r="E77" t="str">
            <v>PLN19241</v>
          </cell>
        </row>
        <row r="78">
          <cell r="E78" t="str">
            <v>PLN19231</v>
          </cell>
        </row>
        <row r="79">
          <cell r="E79" t="str">
            <v>PLN19231</v>
          </cell>
        </row>
        <row r="80">
          <cell r="E80" t="str">
            <v>PLN19226</v>
          </cell>
        </row>
        <row r="81">
          <cell r="E81" t="str">
            <v>PLN19197</v>
          </cell>
        </row>
        <row r="82">
          <cell r="E82" t="str">
            <v>PLN19196</v>
          </cell>
        </row>
        <row r="83">
          <cell r="E83" t="str">
            <v>PLN19193</v>
          </cell>
        </row>
        <row r="84">
          <cell r="E84" t="str">
            <v>PLN19193</v>
          </cell>
        </row>
        <row r="85">
          <cell r="E85" t="str">
            <v>PLN19191</v>
          </cell>
        </row>
        <row r="86">
          <cell r="E86" t="str">
            <v>PLN19189</v>
          </cell>
        </row>
        <row r="87">
          <cell r="E87" t="str">
            <v>PLN19189</v>
          </cell>
        </row>
        <row r="88">
          <cell r="E88" t="str">
            <v>PLN19188</v>
          </cell>
        </row>
        <row r="89">
          <cell r="E89" t="str">
            <v>PLN19161</v>
          </cell>
        </row>
        <row r="90">
          <cell r="E90" t="str">
            <v>PLN19147</v>
          </cell>
        </row>
        <row r="91">
          <cell r="E91" t="str">
            <v>PLN19106</v>
          </cell>
        </row>
        <row r="92">
          <cell r="E92" t="str">
            <v>PLN19106</v>
          </cell>
        </row>
        <row r="93">
          <cell r="E93" t="str">
            <v>PLN19105</v>
          </cell>
        </row>
        <row r="94">
          <cell r="E94" t="str">
            <v>PLN19105</v>
          </cell>
        </row>
        <row r="95">
          <cell r="E95" t="str">
            <v>PLN19103</v>
          </cell>
        </row>
        <row r="96">
          <cell r="E96" t="str">
            <v>PLN19034</v>
          </cell>
        </row>
        <row r="97">
          <cell r="E97" t="str">
            <v>PLN18485</v>
          </cell>
        </row>
        <row r="98">
          <cell r="E98" t="str">
            <v>PLN18344</v>
          </cell>
        </row>
        <row r="99">
          <cell r="E99" t="str">
            <v>PLN18237</v>
          </cell>
        </row>
        <row r="100">
          <cell r="E100" t="str">
            <v>PLN18237</v>
          </cell>
        </row>
        <row r="101">
          <cell r="E101" t="str">
            <v>PLN18167</v>
          </cell>
        </row>
        <row r="102">
          <cell r="E102" t="str">
            <v>PLN18156</v>
          </cell>
        </row>
        <row r="103">
          <cell r="E103" t="str">
            <v>PLN18025</v>
          </cell>
        </row>
        <row r="104">
          <cell r="E104" t="str">
            <v>PLN17190</v>
          </cell>
        </row>
        <row r="105">
          <cell r="E105" t="str">
            <v>RBC2003390</v>
          </cell>
        </row>
        <row r="106">
          <cell r="E106" t="str">
            <v>RBC2003219</v>
          </cell>
        </row>
        <row r="107">
          <cell r="E107" t="str">
            <v>RBC2002937</v>
          </cell>
        </row>
        <row r="108">
          <cell r="E108" t="str">
            <v>RBC2002815</v>
          </cell>
        </row>
        <row r="109">
          <cell r="E109" t="str">
            <v>RBC2002375</v>
          </cell>
        </row>
        <row r="110">
          <cell r="E110" t="str">
            <v>RBC2002275</v>
          </cell>
        </row>
        <row r="111">
          <cell r="E111" t="str">
            <v>RBC2002267</v>
          </cell>
        </row>
        <row r="112">
          <cell r="E112" t="str">
            <v>RBC2002262</v>
          </cell>
        </row>
        <row r="113">
          <cell r="E113" t="str">
            <v>RBC2002218</v>
          </cell>
        </row>
        <row r="114">
          <cell r="E114" t="str">
            <v>RBC2002122</v>
          </cell>
        </row>
        <row r="115">
          <cell r="E115" t="str">
            <v>RBC2002121</v>
          </cell>
        </row>
        <row r="116">
          <cell r="E116" t="str">
            <v>RBC2002120</v>
          </cell>
        </row>
        <row r="117">
          <cell r="E117" t="str">
            <v>RBC2002111</v>
          </cell>
        </row>
        <row r="118">
          <cell r="E118" t="str">
            <v>RBC2002054</v>
          </cell>
        </row>
        <row r="119">
          <cell r="E119" t="str">
            <v>RBC2002033</v>
          </cell>
        </row>
        <row r="120">
          <cell r="E120" t="str">
            <v>RBC2001968</v>
          </cell>
        </row>
        <row r="121">
          <cell r="E121" t="str">
            <v>RBC2001963</v>
          </cell>
        </row>
        <row r="122">
          <cell r="E122" t="str">
            <v>RBC2001957</v>
          </cell>
        </row>
        <row r="123">
          <cell r="E123" t="str">
            <v>RBC2001927</v>
          </cell>
        </row>
        <row r="124">
          <cell r="E124" t="str">
            <v>RBC2001925</v>
          </cell>
        </row>
        <row r="125">
          <cell r="E125" t="str">
            <v>RBC2001923</v>
          </cell>
        </row>
        <row r="126">
          <cell r="E126" t="str">
            <v>RBC2001916</v>
          </cell>
        </row>
        <row r="127">
          <cell r="E127" t="str">
            <v>RBC2001897</v>
          </cell>
        </row>
        <row r="128">
          <cell r="E128" t="str">
            <v>RBC2001867</v>
          </cell>
        </row>
        <row r="129">
          <cell r="E129" t="str">
            <v>RBC2001866</v>
          </cell>
        </row>
        <row r="130">
          <cell r="E130" t="str">
            <v>RBC2001854</v>
          </cell>
        </row>
        <row r="131">
          <cell r="E131" t="str">
            <v>RBC2001786</v>
          </cell>
        </row>
        <row r="132">
          <cell r="E132" t="str">
            <v>RBC2001785</v>
          </cell>
        </row>
        <row r="133">
          <cell r="E133" t="str">
            <v>RBC2001784</v>
          </cell>
        </row>
        <row r="134">
          <cell r="E134" t="str">
            <v>RBC2001781</v>
          </cell>
        </row>
        <row r="135">
          <cell r="E135" t="str">
            <v>RBC2001779</v>
          </cell>
        </row>
        <row r="136">
          <cell r="E136" t="str">
            <v>RBC2001758</v>
          </cell>
        </row>
        <row r="137">
          <cell r="E137" t="str">
            <v>RBC2001725</v>
          </cell>
        </row>
        <row r="138">
          <cell r="E138" t="str">
            <v>RBC2001684</v>
          </cell>
        </row>
        <row r="139">
          <cell r="E139" t="str">
            <v>RBC2001563</v>
          </cell>
        </row>
        <row r="140">
          <cell r="E140" t="str">
            <v>RBC2001550</v>
          </cell>
        </row>
        <row r="141">
          <cell r="E141" t="str">
            <v>RBC2001549</v>
          </cell>
        </row>
        <row r="142">
          <cell r="E142" t="str">
            <v>RBC2001547</v>
          </cell>
        </row>
        <row r="143">
          <cell r="E143" t="str">
            <v>RBC2001546</v>
          </cell>
        </row>
        <row r="144">
          <cell r="E144" t="str">
            <v>RBC2001531</v>
          </cell>
        </row>
        <row r="145">
          <cell r="E145" t="str">
            <v>RBC2001519</v>
          </cell>
        </row>
        <row r="146">
          <cell r="E146" t="str">
            <v>RBC2001491</v>
          </cell>
        </row>
        <row r="147">
          <cell r="E147" t="str">
            <v>RBC2001466</v>
          </cell>
        </row>
        <row r="148">
          <cell r="E148" t="str">
            <v>RBC2001457</v>
          </cell>
        </row>
        <row r="149">
          <cell r="E149" t="str">
            <v>RBC2001440</v>
          </cell>
        </row>
        <row r="150">
          <cell r="E150" t="str">
            <v>RBC2001435</v>
          </cell>
        </row>
        <row r="151">
          <cell r="E151" t="str">
            <v>RBC2001423</v>
          </cell>
        </row>
        <row r="152">
          <cell r="E152" t="str">
            <v>RBC2001392</v>
          </cell>
        </row>
        <row r="153">
          <cell r="E153" t="str">
            <v>RBC2001381</v>
          </cell>
        </row>
        <row r="154">
          <cell r="E154" t="str">
            <v>RBC2001380</v>
          </cell>
        </row>
        <row r="155">
          <cell r="E155" t="str">
            <v>RBC2001363</v>
          </cell>
        </row>
        <row r="156">
          <cell r="E156" t="str">
            <v>RBC2001359</v>
          </cell>
        </row>
        <row r="157">
          <cell r="E157" t="str">
            <v>RBC2001343</v>
          </cell>
        </row>
        <row r="158">
          <cell r="E158" t="str">
            <v>RBC2001340</v>
          </cell>
        </row>
        <row r="159">
          <cell r="E159" t="str">
            <v>RBC2001337</v>
          </cell>
        </row>
        <row r="160">
          <cell r="E160" t="str">
            <v>RBC2001331</v>
          </cell>
        </row>
        <row r="161">
          <cell r="E161" t="str">
            <v>RBC2001328</v>
          </cell>
        </row>
        <row r="162">
          <cell r="E162" t="str">
            <v>RBC2001317</v>
          </cell>
        </row>
        <row r="163">
          <cell r="E163" t="str">
            <v>RBC2001305</v>
          </cell>
        </row>
        <row r="164">
          <cell r="E164" t="str">
            <v>RBC2001294</v>
          </cell>
        </row>
        <row r="165">
          <cell r="E165" t="str">
            <v>RBC2001269</v>
          </cell>
        </row>
        <row r="166">
          <cell r="E166" t="str">
            <v>RBC2001265</v>
          </cell>
        </row>
        <row r="167">
          <cell r="E167" t="str">
            <v>RBC2001259</v>
          </cell>
        </row>
        <row r="168">
          <cell r="E168" t="str">
            <v>RBC2001208</v>
          </cell>
        </row>
        <row r="169">
          <cell r="E169" t="str">
            <v>RBC2001160</v>
          </cell>
        </row>
        <row r="170">
          <cell r="E170" t="str">
            <v>RBC2001156</v>
          </cell>
        </row>
        <row r="171">
          <cell r="E171" t="str">
            <v>RBC2001154</v>
          </cell>
        </row>
        <row r="172">
          <cell r="E172" t="str">
            <v>RBC2001152</v>
          </cell>
        </row>
        <row r="173">
          <cell r="E173" t="str">
            <v>RBC2001090</v>
          </cell>
        </row>
        <row r="174">
          <cell r="E174" t="str">
            <v>RBC2001065</v>
          </cell>
        </row>
        <row r="175">
          <cell r="E175" t="str">
            <v>RBC2001036</v>
          </cell>
        </row>
        <row r="176">
          <cell r="E176" t="str">
            <v>RBC2000981</v>
          </cell>
        </row>
        <row r="177">
          <cell r="E177" t="str">
            <v>RBC2000967</v>
          </cell>
        </row>
        <row r="178">
          <cell r="E178" t="str">
            <v>RBC2000959</v>
          </cell>
        </row>
        <row r="179">
          <cell r="E179" t="str">
            <v>RBC2000956</v>
          </cell>
        </row>
        <row r="180">
          <cell r="E180" t="str">
            <v>RBC2000939</v>
          </cell>
        </row>
        <row r="181">
          <cell r="E181" t="str">
            <v>RBC2000911</v>
          </cell>
        </row>
        <row r="182">
          <cell r="E182" t="str">
            <v>RBC2000909</v>
          </cell>
        </row>
        <row r="183">
          <cell r="E183" t="str">
            <v>RBC2000875</v>
          </cell>
        </row>
        <row r="184">
          <cell r="E184" t="str">
            <v>RBC2000872</v>
          </cell>
        </row>
        <row r="185">
          <cell r="E185" t="str">
            <v>RBC2000845</v>
          </cell>
        </row>
        <row r="186">
          <cell r="E186" t="str">
            <v>RBC2000813</v>
          </cell>
        </row>
        <row r="187">
          <cell r="E187" t="str">
            <v>RBC2000791</v>
          </cell>
        </row>
        <row r="188">
          <cell r="E188" t="str">
            <v>RBC2000790</v>
          </cell>
        </row>
        <row r="189">
          <cell r="E189" t="str">
            <v>RBC2000722</v>
          </cell>
        </row>
        <row r="190">
          <cell r="E190" t="str">
            <v>RBC2000716</v>
          </cell>
        </row>
        <row r="191">
          <cell r="E191" t="str">
            <v>RBC2000652</v>
          </cell>
        </row>
        <row r="192">
          <cell r="E192" t="str">
            <v>RBC2000644</v>
          </cell>
        </row>
        <row r="193">
          <cell r="E193" t="str">
            <v>RBC2000619</v>
          </cell>
        </row>
        <row r="194">
          <cell r="E194" t="str">
            <v>RBC2000543</v>
          </cell>
        </row>
        <row r="195">
          <cell r="E195" t="str">
            <v>RBC2000535</v>
          </cell>
        </row>
        <row r="196">
          <cell r="E196" t="str">
            <v>RBC2000530</v>
          </cell>
        </row>
        <row r="197">
          <cell r="E197" t="str">
            <v>RBC2000521</v>
          </cell>
        </row>
        <row r="198">
          <cell r="E198" t="str">
            <v>RBC2000447</v>
          </cell>
        </row>
        <row r="199">
          <cell r="E199" t="str">
            <v>RBC2000444</v>
          </cell>
        </row>
        <row r="200">
          <cell r="E200" t="str">
            <v>RBC2000392</v>
          </cell>
        </row>
        <row r="201">
          <cell r="E201" t="str">
            <v>RBC2000367</v>
          </cell>
        </row>
        <row r="202">
          <cell r="E202" t="str">
            <v>RBC2000332</v>
          </cell>
        </row>
        <row r="203">
          <cell r="E203" t="str">
            <v>RBC2000302</v>
          </cell>
        </row>
        <row r="204">
          <cell r="E204" t="str">
            <v>RBC2000292</v>
          </cell>
        </row>
        <row r="205">
          <cell r="E205" t="str">
            <v>RBC2000263</v>
          </cell>
        </row>
        <row r="206">
          <cell r="E206" t="str">
            <v>RBC2000228</v>
          </cell>
        </row>
        <row r="207">
          <cell r="E207" t="str">
            <v>RBC2000227</v>
          </cell>
        </row>
        <row r="208">
          <cell r="E208" t="str">
            <v>RBC2000219</v>
          </cell>
        </row>
        <row r="209">
          <cell r="E209" t="str">
            <v>RBC2000126</v>
          </cell>
        </row>
        <row r="210">
          <cell r="E210" t="str">
            <v>RBC2000123</v>
          </cell>
        </row>
        <row r="211">
          <cell r="E211" t="str">
            <v>RBC2000080</v>
          </cell>
        </row>
        <row r="212">
          <cell r="E212" t="str">
            <v>RBC1906005</v>
          </cell>
        </row>
        <row r="213">
          <cell r="E213" t="str">
            <v>RBC1906005</v>
          </cell>
        </row>
        <row r="214">
          <cell r="E214" t="str">
            <v>RBC1906003</v>
          </cell>
        </row>
        <row r="215">
          <cell r="E215" t="str">
            <v>RBC1906000</v>
          </cell>
        </row>
        <row r="216">
          <cell r="E216" t="str">
            <v>RBC1905995</v>
          </cell>
        </row>
        <row r="217">
          <cell r="E217" t="str">
            <v>RBC1905975</v>
          </cell>
        </row>
        <row r="218">
          <cell r="E218" t="str">
            <v>RBC1905960</v>
          </cell>
        </row>
        <row r="219">
          <cell r="E219" t="str">
            <v>RBC1905956</v>
          </cell>
        </row>
        <row r="220">
          <cell r="E220" t="str">
            <v>RBC1905954</v>
          </cell>
        </row>
        <row r="221">
          <cell r="E221" t="str">
            <v>RBC1905953</v>
          </cell>
        </row>
        <row r="222">
          <cell r="E222" t="str">
            <v>RBC1905949</v>
          </cell>
        </row>
        <row r="223">
          <cell r="E223" t="str">
            <v>RBC1905924</v>
          </cell>
        </row>
        <row r="224">
          <cell r="E224" t="str">
            <v>RBC1905923</v>
          </cell>
        </row>
        <row r="225">
          <cell r="E225" t="str">
            <v>RBC1905910</v>
          </cell>
        </row>
        <row r="226">
          <cell r="E226" t="str">
            <v>RBC1905901</v>
          </cell>
        </row>
        <row r="227">
          <cell r="E227" t="str">
            <v>RBC1905882</v>
          </cell>
        </row>
        <row r="228">
          <cell r="E228" t="str">
            <v>RBC1905857</v>
          </cell>
        </row>
        <row r="229">
          <cell r="E229" t="str">
            <v>RBC1905856</v>
          </cell>
        </row>
        <row r="230">
          <cell r="E230" t="str">
            <v>RBC1905855</v>
          </cell>
        </row>
        <row r="231">
          <cell r="E231" t="str">
            <v>RBC1905846</v>
          </cell>
        </row>
        <row r="232">
          <cell r="E232" t="str">
            <v>RBC1905821</v>
          </cell>
        </row>
        <row r="233">
          <cell r="E233" t="str">
            <v>RBC1905798</v>
          </cell>
        </row>
        <row r="234">
          <cell r="E234" t="str">
            <v>RBC1905796</v>
          </cell>
        </row>
        <row r="235">
          <cell r="E235" t="str">
            <v>RBC1905787</v>
          </cell>
        </row>
        <row r="236">
          <cell r="E236" t="str">
            <v>RBC1905748</v>
          </cell>
        </row>
        <row r="237">
          <cell r="E237" t="str">
            <v>RBC1905745</v>
          </cell>
        </row>
        <row r="238">
          <cell r="E238" t="str">
            <v>RBC1905744</v>
          </cell>
        </row>
        <row r="239">
          <cell r="E239" t="str">
            <v>RBC1905710</v>
          </cell>
        </row>
        <row r="240">
          <cell r="E240" t="str">
            <v>RBC1905709</v>
          </cell>
        </row>
        <row r="241">
          <cell r="E241" t="str">
            <v>RBC1905704</v>
          </cell>
        </row>
        <row r="242">
          <cell r="E242" t="str">
            <v>RBC1905694</v>
          </cell>
        </row>
        <row r="243">
          <cell r="E243" t="str">
            <v>RBC1905683</v>
          </cell>
        </row>
        <row r="244">
          <cell r="E244" t="str">
            <v>RBC1905661</v>
          </cell>
        </row>
        <row r="245">
          <cell r="E245" t="str">
            <v>RBC1905615</v>
          </cell>
        </row>
        <row r="246">
          <cell r="E246" t="str">
            <v>RBC1905612</v>
          </cell>
        </row>
        <row r="247">
          <cell r="E247" t="str">
            <v>RBC1905535</v>
          </cell>
        </row>
        <row r="248">
          <cell r="E248" t="str">
            <v>RBC1905396</v>
          </cell>
        </row>
        <row r="249">
          <cell r="E249" t="str">
            <v>RBC1905344</v>
          </cell>
        </row>
        <row r="250">
          <cell r="E250" t="str">
            <v>RBC1905298</v>
          </cell>
        </row>
        <row r="251">
          <cell r="E251" t="str">
            <v>RBC1905266</v>
          </cell>
        </row>
        <row r="252">
          <cell r="E252" t="str">
            <v>RBC1905264</v>
          </cell>
        </row>
        <row r="253">
          <cell r="E253" t="str">
            <v>RBC1905251</v>
          </cell>
        </row>
        <row r="254">
          <cell r="E254" t="str">
            <v>RBC1905218</v>
          </cell>
        </row>
        <row r="255">
          <cell r="E255" t="str">
            <v>RBC1905189</v>
          </cell>
        </row>
        <row r="256">
          <cell r="E256" t="str">
            <v>RBC1905135</v>
          </cell>
        </row>
        <row r="257">
          <cell r="E257" t="str">
            <v>RBC1905117</v>
          </cell>
        </row>
        <row r="258">
          <cell r="E258" t="str">
            <v>RBC1905099</v>
          </cell>
        </row>
        <row r="259">
          <cell r="E259" t="str">
            <v>RBC1905096</v>
          </cell>
        </row>
        <row r="260">
          <cell r="E260" t="str">
            <v>RBC1905073</v>
          </cell>
        </row>
        <row r="261">
          <cell r="E261" t="str">
            <v>RBC1904829</v>
          </cell>
        </row>
        <row r="262">
          <cell r="E262" t="str">
            <v>RBC1904732</v>
          </cell>
        </row>
        <row r="263">
          <cell r="E263" t="str">
            <v>RBC1904706</v>
          </cell>
        </row>
        <row r="264">
          <cell r="E264" t="str">
            <v>RBC1904632</v>
          </cell>
        </row>
        <row r="265">
          <cell r="E265" t="str">
            <v>RBC1904581</v>
          </cell>
        </row>
        <row r="266">
          <cell r="E266" t="str">
            <v>RBC1904496</v>
          </cell>
        </row>
        <row r="267">
          <cell r="E267" t="str">
            <v>RBC1904486</v>
          </cell>
        </row>
        <row r="268">
          <cell r="E268" t="str">
            <v>RBC1904479</v>
          </cell>
        </row>
        <row r="269">
          <cell r="E269" t="str">
            <v>RBC1904472</v>
          </cell>
        </row>
        <row r="270">
          <cell r="E270" t="str">
            <v>RBC1904453</v>
          </cell>
        </row>
        <row r="271">
          <cell r="E271" t="str">
            <v>RBC1904452</v>
          </cell>
        </row>
        <row r="272">
          <cell r="E272" t="str">
            <v>RBC1904449</v>
          </cell>
        </row>
        <row r="273">
          <cell r="E273" t="str">
            <v>RBC1904351</v>
          </cell>
        </row>
        <row r="274">
          <cell r="E274" t="str">
            <v>RBC1904303</v>
          </cell>
        </row>
        <row r="275">
          <cell r="E275" t="str">
            <v>RBC1904258</v>
          </cell>
        </row>
        <row r="276">
          <cell r="E276" t="str">
            <v>RBC1904110</v>
          </cell>
        </row>
        <row r="277">
          <cell r="E277" t="str">
            <v>RBC1904064</v>
          </cell>
        </row>
        <row r="278">
          <cell r="E278" t="str">
            <v>RBC1904028</v>
          </cell>
        </row>
        <row r="279">
          <cell r="E279" t="str">
            <v>RBC1903997</v>
          </cell>
        </row>
        <row r="280">
          <cell r="E280" t="str">
            <v>RBC1903875</v>
          </cell>
        </row>
        <row r="281">
          <cell r="E281" t="str">
            <v>RBC1903874</v>
          </cell>
        </row>
        <row r="282">
          <cell r="E282" t="str">
            <v>RBC1903870</v>
          </cell>
        </row>
        <row r="283">
          <cell r="E283" t="str">
            <v>RBC1903869</v>
          </cell>
        </row>
        <row r="284">
          <cell r="E284" t="str">
            <v>RBC1903850</v>
          </cell>
        </row>
        <row r="285">
          <cell r="E285" t="str">
            <v>RBC1903850</v>
          </cell>
        </row>
        <row r="286">
          <cell r="E286" t="str">
            <v>RBC1903842</v>
          </cell>
        </row>
        <row r="287">
          <cell r="E287" t="str">
            <v>RBC1903822</v>
          </cell>
        </row>
        <row r="288">
          <cell r="E288" t="str">
            <v>RBC1903822</v>
          </cell>
        </row>
        <row r="289">
          <cell r="E289" t="str">
            <v>RBC1903612</v>
          </cell>
        </row>
        <row r="290">
          <cell r="E290" t="str">
            <v>RBC1903607</v>
          </cell>
        </row>
        <row r="291">
          <cell r="E291" t="str">
            <v>RBC1903598</v>
          </cell>
        </row>
        <row r="292">
          <cell r="E292" t="str">
            <v>RBC1903283</v>
          </cell>
        </row>
        <row r="293">
          <cell r="E293" t="str">
            <v>RBC1903230</v>
          </cell>
        </row>
        <row r="294">
          <cell r="E294" t="str">
            <v>RBC1903202</v>
          </cell>
        </row>
        <row r="295">
          <cell r="E295" t="str">
            <v>RBC1902954</v>
          </cell>
        </row>
        <row r="296">
          <cell r="E296" t="str">
            <v>RBC1902750</v>
          </cell>
        </row>
        <row r="297">
          <cell r="E297" t="str">
            <v>RBC1902701</v>
          </cell>
        </row>
        <row r="298">
          <cell r="E298" t="str">
            <v>RBC1902658</v>
          </cell>
        </row>
        <row r="299">
          <cell r="E299" t="str">
            <v>RBC1902478</v>
          </cell>
        </row>
        <row r="300">
          <cell r="E300" t="str">
            <v>RBC1902413</v>
          </cell>
        </row>
        <row r="301">
          <cell r="E301" t="str">
            <v>RBC1902270</v>
          </cell>
        </row>
        <row r="302">
          <cell r="E302" t="str">
            <v>RBC1901593</v>
          </cell>
        </row>
        <row r="303">
          <cell r="E303" t="str">
            <v>RBC1804835</v>
          </cell>
        </row>
        <row r="304">
          <cell r="E304" t="str">
            <v>RBC1804816</v>
          </cell>
        </row>
        <row r="305">
          <cell r="E305" t="str">
            <v>RBC1804060</v>
          </cell>
        </row>
        <row r="306">
          <cell r="E306" t="str">
            <v>RBC1800116</v>
          </cell>
        </row>
        <row r="307">
          <cell r="E307" t="str">
            <v>RB2000639</v>
          </cell>
        </row>
        <row r="308">
          <cell r="E308" t="str">
            <v>RB1905982</v>
          </cell>
        </row>
        <row r="309">
          <cell r="E309" t="str">
            <v>RB1905891</v>
          </cell>
        </row>
        <row r="310">
          <cell r="E310" t="str">
            <v>RB1905891</v>
          </cell>
        </row>
        <row r="311">
          <cell r="E311" t="str">
            <v>RB1905581</v>
          </cell>
        </row>
        <row r="312">
          <cell r="E312" t="str">
            <v>RB1903152</v>
          </cell>
        </row>
        <row r="313">
          <cell r="E313" t="str">
            <v>RB1903151</v>
          </cell>
        </row>
        <row r="314">
          <cell r="E314" t="str">
            <v>RB1902847</v>
          </cell>
        </row>
        <row r="315">
          <cell r="E315" t="str">
            <v>RB1803217</v>
          </cell>
        </row>
        <row r="316">
          <cell r="E316" t="str">
            <v>RB1802016</v>
          </cell>
        </row>
        <row r="317">
          <cell r="E317" t="str">
            <v>RB1704476</v>
          </cell>
        </row>
        <row r="318">
          <cell r="E318" t="str">
            <v>RB1602641</v>
          </cell>
        </row>
        <row r="319">
          <cell r="E319" t="str">
            <v>PLN20009</v>
          </cell>
        </row>
        <row r="320">
          <cell r="E320" t="str">
            <v>PLN15292-R01</v>
          </cell>
        </row>
        <row r="321">
          <cell r="E321" t="str">
            <v>B2002011</v>
          </cell>
        </row>
        <row r="322">
          <cell r="E322" t="str">
            <v>B2001970</v>
          </cell>
        </row>
        <row r="323">
          <cell r="E323" t="str">
            <v>B2001778</v>
          </cell>
        </row>
        <row r="324">
          <cell r="E324" t="str">
            <v>B2001509</v>
          </cell>
        </row>
        <row r="325">
          <cell r="E325" t="str">
            <v>B2000114</v>
          </cell>
        </row>
        <row r="326">
          <cell r="E326" t="str">
            <v>B1905911</v>
          </cell>
        </row>
        <row r="327">
          <cell r="E327" t="str">
            <v>B1905853</v>
          </cell>
        </row>
        <row r="328">
          <cell r="E328" t="str">
            <v>B1905708</v>
          </cell>
        </row>
        <row r="329">
          <cell r="E329" t="str">
            <v>B1904850</v>
          </cell>
        </row>
        <row r="330">
          <cell r="E330" t="str">
            <v>B1904574</v>
          </cell>
        </row>
        <row r="331">
          <cell r="E331" t="str">
            <v>B1903529</v>
          </cell>
        </row>
        <row r="332">
          <cell r="E332" t="str">
            <v>B1902851</v>
          </cell>
        </row>
        <row r="333">
          <cell r="E333" t="str">
            <v>B1901911</v>
          </cell>
        </row>
        <row r="334">
          <cell r="E334" t="str">
            <v>B1901898</v>
          </cell>
        </row>
        <row r="335">
          <cell r="E335" t="str">
            <v>B1901159</v>
          </cell>
        </row>
        <row r="336">
          <cell r="E336" t="str">
            <v>B1900469</v>
          </cell>
        </row>
        <row r="337">
          <cell r="E337" t="str">
            <v>B1804090</v>
          </cell>
        </row>
        <row r="338">
          <cell r="E338" t="str">
            <v>B1802889</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Tab A"/>
      <sheetName val="Tab B"/>
      <sheetName val="Tab C"/>
      <sheetName val="Tab D"/>
      <sheetName val="Summary"/>
      <sheetName val="Submitted_2020"/>
      <sheetName val="Entitled_2020"/>
      <sheetName val="Tab E (Old)"/>
      <sheetName val="Tab E"/>
    </sheetNames>
    <sheetDataSet>
      <sheetData sheetId="0">
        <row r="2">
          <cell r="E2">
            <v>41640</v>
          </cell>
          <cell r="F2" t="str">
            <v>To:</v>
          </cell>
          <cell r="G2">
            <v>44196</v>
          </cell>
          <cell r="H2" t="str">
            <v>ASIT-Total Dwelling Unit - TDU - Sum of Efficiency Units + Rooming Units + 1 Bed Room Unit + 2 Bed Room Unit + 3 Bed Room Unit + 4 Bed Room Unit
ASIT - Total Affordable Units -TAU - Sum of Extremely Low Income + Very Low Income + Low Income +Moderate Income
CALC - Total Affordable and Market Rate Units - TAMU - Sum of Extremely Low Income + Very Low Income + Low Income +Moderate Income + Market Rate</v>
          </cell>
          <cell r="I2"/>
        </row>
        <row r="3">
          <cell r="H3"/>
          <cell r="I3"/>
        </row>
        <row r="4">
          <cell r="H4"/>
          <cell r="I4"/>
        </row>
        <row r="5">
          <cell r="H5"/>
          <cell r="I5"/>
        </row>
        <row r="6">
          <cell r="H6"/>
          <cell r="I6"/>
        </row>
        <row r="10">
          <cell r="A10" t="str">
            <v>Record_id</v>
          </cell>
          <cell r="E10" t="str">
            <v>PermitStatus</v>
          </cell>
          <cell r="F10" t="str">
            <v>PermitStatusDate</v>
          </cell>
          <cell r="G10" t="str">
            <v>CompletenessReviewComplete</v>
          </cell>
          <cell r="H10" t="str">
            <v>ZR-ApprovedPendingAppeal</v>
          </cell>
          <cell r="I10" t="str">
            <v>Closure-Approved</v>
          </cell>
        </row>
        <row r="11">
          <cell r="A11" t="str">
            <v>PLN14001</v>
          </cell>
          <cell r="E11" t="str">
            <v>Accepted</v>
          </cell>
          <cell r="F11">
            <v>41661</v>
          </cell>
        </row>
        <row r="12">
          <cell r="A12" t="str">
            <v>PLN14002</v>
          </cell>
          <cell r="E12" t="str">
            <v>Accepted</v>
          </cell>
          <cell r="F12">
            <v>41662</v>
          </cell>
        </row>
        <row r="13">
          <cell r="A13" t="str">
            <v>PLN14003</v>
          </cell>
          <cell r="E13" t="str">
            <v>Approved</v>
          </cell>
          <cell r="F13">
            <v>41731</v>
          </cell>
          <cell r="G13">
            <v>41668</v>
          </cell>
          <cell r="H13">
            <v>41731</v>
          </cell>
          <cell r="I13">
            <v>41731</v>
          </cell>
        </row>
        <row r="14">
          <cell r="A14" t="str">
            <v>PLN14004</v>
          </cell>
          <cell r="E14" t="str">
            <v>Approved</v>
          </cell>
          <cell r="F14">
            <v>42681</v>
          </cell>
          <cell r="G14">
            <v>42669</v>
          </cell>
          <cell r="H14">
            <v>42669</v>
          </cell>
          <cell r="I14">
            <v>42681</v>
          </cell>
        </row>
        <row r="15">
          <cell r="A15" t="str">
            <v>PLN14005</v>
          </cell>
          <cell r="E15" t="str">
            <v>Approved</v>
          </cell>
          <cell r="F15">
            <v>41890</v>
          </cell>
          <cell r="G15">
            <v>41711</v>
          </cell>
          <cell r="H15">
            <v>41890</v>
          </cell>
          <cell r="I15">
            <v>41890</v>
          </cell>
        </row>
        <row r="16">
          <cell r="A16" t="str">
            <v>PLN14006</v>
          </cell>
          <cell r="E16" t="str">
            <v>Under Review</v>
          </cell>
          <cell r="F16">
            <v>41703</v>
          </cell>
        </row>
        <row r="17">
          <cell r="A17" t="str">
            <v>PLN14007</v>
          </cell>
          <cell r="E17" t="str">
            <v>Approved</v>
          </cell>
          <cell r="F17">
            <v>41737</v>
          </cell>
          <cell r="G17">
            <v>41669</v>
          </cell>
          <cell r="H17">
            <v>41737</v>
          </cell>
          <cell r="I17">
            <v>41737</v>
          </cell>
        </row>
        <row r="18">
          <cell r="A18" t="str">
            <v>PLN14008</v>
          </cell>
          <cell r="E18" t="str">
            <v>Approved</v>
          </cell>
          <cell r="F18">
            <v>41727</v>
          </cell>
          <cell r="G18">
            <v>41685</v>
          </cell>
          <cell r="H18">
            <v>41716</v>
          </cell>
          <cell r="I18">
            <v>41727</v>
          </cell>
        </row>
        <row r="19">
          <cell r="A19" t="str">
            <v>PLN14009</v>
          </cell>
          <cell r="E19" t="str">
            <v>Approved</v>
          </cell>
          <cell r="F19">
            <v>41722</v>
          </cell>
          <cell r="G19">
            <v>41704</v>
          </cell>
          <cell r="H19">
            <v>41712</v>
          </cell>
          <cell r="I19">
            <v>41722</v>
          </cell>
        </row>
        <row r="20">
          <cell r="A20" t="str">
            <v>PLN14010</v>
          </cell>
          <cell r="E20" t="str">
            <v>Approved-Pending Appeal</v>
          </cell>
          <cell r="F20">
            <v>41737</v>
          </cell>
          <cell r="G20">
            <v>41691</v>
          </cell>
          <cell r="H20">
            <v>41737</v>
          </cell>
        </row>
        <row r="21">
          <cell r="A21" t="str">
            <v>PLN14011</v>
          </cell>
          <cell r="E21" t="str">
            <v>Approved</v>
          </cell>
          <cell r="F21">
            <v>41845</v>
          </cell>
          <cell r="G21">
            <v>41681</v>
          </cell>
          <cell r="H21">
            <v>41835</v>
          </cell>
          <cell r="I21">
            <v>41845</v>
          </cell>
        </row>
        <row r="22">
          <cell r="A22" t="str">
            <v>PLN14012</v>
          </cell>
          <cell r="E22" t="str">
            <v>Approved</v>
          </cell>
          <cell r="F22">
            <v>41803</v>
          </cell>
          <cell r="G22">
            <v>41780</v>
          </cell>
          <cell r="H22">
            <v>41794</v>
          </cell>
          <cell r="I22">
            <v>41803</v>
          </cell>
        </row>
        <row r="23">
          <cell r="A23" t="str">
            <v>PLN14013</v>
          </cell>
          <cell r="E23" t="str">
            <v>Expired</v>
          </cell>
          <cell r="F23">
            <v>43180</v>
          </cell>
          <cell r="G23">
            <v>42613</v>
          </cell>
          <cell r="H23">
            <v>42613</v>
          </cell>
          <cell r="I23">
            <v>42613</v>
          </cell>
        </row>
        <row r="24">
          <cell r="A24" t="str">
            <v>PLN14014</v>
          </cell>
          <cell r="E24" t="str">
            <v>Under Review</v>
          </cell>
          <cell r="F24">
            <v>41718</v>
          </cell>
          <cell r="G24">
            <v>41718</v>
          </cell>
        </row>
        <row r="25">
          <cell r="A25" t="str">
            <v>PLN14015</v>
          </cell>
          <cell r="E25" t="str">
            <v>Approved-Pending Appeal</v>
          </cell>
          <cell r="F25">
            <v>41730</v>
          </cell>
          <cell r="G25">
            <v>41730</v>
          </cell>
          <cell r="H25">
            <v>41730</v>
          </cell>
        </row>
        <row r="26">
          <cell r="A26" t="str">
            <v>PLN14016</v>
          </cell>
          <cell r="E26" t="str">
            <v>Accepted</v>
          </cell>
          <cell r="F26">
            <v>41689</v>
          </cell>
        </row>
        <row r="27">
          <cell r="A27" t="str">
            <v>PLN14017</v>
          </cell>
          <cell r="E27" t="str">
            <v>Approved</v>
          </cell>
          <cell r="F27">
            <v>42184</v>
          </cell>
          <cell r="G27">
            <v>41932</v>
          </cell>
          <cell r="H27">
            <v>42184</v>
          </cell>
          <cell r="I27">
            <v>42184</v>
          </cell>
        </row>
        <row r="28">
          <cell r="A28" t="str">
            <v>PLN14018</v>
          </cell>
          <cell r="E28" t="str">
            <v>Approved</v>
          </cell>
          <cell r="F28">
            <v>41757</v>
          </cell>
          <cell r="G28">
            <v>41939</v>
          </cell>
          <cell r="H28">
            <v>41939</v>
          </cell>
          <cell r="I28">
            <v>41757</v>
          </cell>
        </row>
        <row r="29">
          <cell r="A29" t="str">
            <v>PLN14019</v>
          </cell>
          <cell r="E29" t="str">
            <v>Approved</v>
          </cell>
          <cell r="F29">
            <v>41837</v>
          </cell>
          <cell r="G29">
            <v>41768</v>
          </cell>
          <cell r="H29">
            <v>41827</v>
          </cell>
          <cell r="I29">
            <v>41837</v>
          </cell>
        </row>
        <row r="30">
          <cell r="A30" t="str">
            <v>PLN14020</v>
          </cell>
          <cell r="E30" t="str">
            <v>Accepted</v>
          </cell>
          <cell r="F30">
            <v>41690</v>
          </cell>
        </row>
        <row r="31">
          <cell r="A31" t="str">
            <v>PLN14021</v>
          </cell>
          <cell r="E31" t="str">
            <v>Approved</v>
          </cell>
          <cell r="F31">
            <v>41855</v>
          </cell>
          <cell r="G31">
            <v>42247</v>
          </cell>
          <cell r="H31">
            <v>42247</v>
          </cell>
          <cell r="I31">
            <v>42247</v>
          </cell>
        </row>
        <row r="32">
          <cell r="A32" t="str">
            <v>PLN14022</v>
          </cell>
          <cell r="E32" t="str">
            <v>Approved</v>
          </cell>
          <cell r="F32">
            <v>41977</v>
          </cell>
        </row>
        <row r="33">
          <cell r="A33" t="str">
            <v>PLN14025</v>
          </cell>
          <cell r="E33" t="str">
            <v>Approved</v>
          </cell>
          <cell r="F33">
            <v>41849</v>
          </cell>
          <cell r="G33">
            <v>41726</v>
          </cell>
          <cell r="H33">
            <v>41849</v>
          </cell>
          <cell r="I33">
            <v>41849</v>
          </cell>
        </row>
        <row r="34">
          <cell r="A34" t="str">
            <v>PLN14024</v>
          </cell>
          <cell r="E34" t="str">
            <v>Approved</v>
          </cell>
          <cell r="F34">
            <v>42591</v>
          </cell>
          <cell r="G34">
            <v>42591</v>
          </cell>
          <cell r="H34">
            <v>42591</v>
          </cell>
          <cell r="I34">
            <v>42591</v>
          </cell>
        </row>
        <row r="35">
          <cell r="A35" t="str">
            <v>PLN14023</v>
          </cell>
          <cell r="E35" t="str">
            <v>Approved</v>
          </cell>
          <cell r="F35">
            <v>42293</v>
          </cell>
        </row>
        <row r="36">
          <cell r="A36" t="str">
            <v>PLN14027</v>
          </cell>
          <cell r="E36" t="str">
            <v>Approved</v>
          </cell>
          <cell r="F36">
            <v>41778</v>
          </cell>
          <cell r="G36">
            <v>41814</v>
          </cell>
          <cell r="H36">
            <v>41814</v>
          </cell>
          <cell r="I36">
            <v>41778</v>
          </cell>
        </row>
        <row r="37">
          <cell r="A37" t="str">
            <v>PLN14026</v>
          </cell>
          <cell r="E37" t="str">
            <v>Approved</v>
          </cell>
          <cell r="F37">
            <v>41794</v>
          </cell>
          <cell r="G37">
            <v>42247</v>
          </cell>
          <cell r="H37">
            <v>42247</v>
          </cell>
          <cell r="I37">
            <v>41796</v>
          </cell>
        </row>
        <row r="38">
          <cell r="A38" t="str">
            <v>PLN14029</v>
          </cell>
          <cell r="E38" t="str">
            <v>Under Review</v>
          </cell>
          <cell r="F38">
            <v>41705</v>
          </cell>
          <cell r="G38">
            <v>41705</v>
          </cell>
        </row>
        <row r="39">
          <cell r="A39" t="str">
            <v>PLN14028</v>
          </cell>
          <cell r="E39" t="str">
            <v>Approved</v>
          </cell>
          <cell r="F39">
            <v>41851</v>
          </cell>
        </row>
        <row r="40">
          <cell r="A40" t="str">
            <v>PLN14031</v>
          </cell>
          <cell r="E40" t="str">
            <v>Approved</v>
          </cell>
          <cell r="F40">
            <v>41800</v>
          </cell>
          <cell r="G40">
            <v>41734</v>
          </cell>
          <cell r="H40">
            <v>41800</v>
          </cell>
          <cell r="I40">
            <v>41800</v>
          </cell>
        </row>
        <row r="41">
          <cell r="A41" t="str">
            <v>PLN14030</v>
          </cell>
          <cell r="E41" t="str">
            <v>Approved-Pending Appeal</v>
          </cell>
          <cell r="F41">
            <v>41740</v>
          </cell>
          <cell r="G41">
            <v>41705</v>
          </cell>
          <cell r="H41">
            <v>41740</v>
          </cell>
        </row>
        <row r="42">
          <cell r="A42" t="str">
            <v>PLN14039</v>
          </cell>
          <cell r="E42" t="str">
            <v>Approved</v>
          </cell>
          <cell r="F42">
            <v>41907</v>
          </cell>
          <cell r="G42">
            <v>41907</v>
          </cell>
          <cell r="H42">
            <v>41907</v>
          </cell>
          <cell r="I42">
            <v>41907</v>
          </cell>
        </row>
        <row r="43">
          <cell r="A43" t="str">
            <v>PLN14038</v>
          </cell>
          <cell r="E43" t="str">
            <v>Accepted</v>
          </cell>
          <cell r="F43">
            <v>41715</v>
          </cell>
        </row>
        <row r="44">
          <cell r="A44" t="str">
            <v>PLN14037</v>
          </cell>
          <cell r="E44" t="str">
            <v>Approved</v>
          </cell>
          <cell r="F44">
            <v>41907</v>
          </cell>
          <cell r="G44">
            <v>41907</v>
          </cell>
          <cell r="H44">
            <v>41907</v>
          </cell>
          <cell r="I44">
            <v>41907</v>
          </cell>
        </row>
        <row r="45">
          <cell r="A45" t="str">
            <v>PLN14036</v>
          </cell>
          <cell r="E45" t="str">
            <v>Appealed</v>
          </cell>
          <cell r="F45">
            <v>42108</v>
          </cell>
          <cell r="G45">
            <v>42108</v>
          </cell>
          <cell r="H45">
            <v>42108</v>
          </cell>
        </row>
        <row r="46">
          <cell r="A46" t="str">
            <v>PLN14035</v>
          </cell>
          <cell r="E46" t="str">
            <v>Approved</v>
          </cell>
          <cell r="F46">
            <v>41939</v>
          </cell>
          <cell r="G46">
            <v>42079</v>
          </cell>
          <cell r="H46">
            <v>41927</v>
          </cell>
          <cell r="I46">
            <v>41939</v>
          </cell>
        </row>
        <row r="47">
          <cell r="A47" t="str">
            <v>PLN14034</v>
          </cell>
          <cell r="E47" t="str">
            <v>Approved-Pending Appeal</v>
          </cell>
          <cell r="F47">
            <v>41778</v>
          </cell>
          <cell r="G47">
            <v>43181</v>
          </cell>
          <cell r="H47">
            <v>41778</v>
          </cell>
        </row>
        <row r="48">
          <cell r="A48" t="str">
            <v>PLN14033</v>
          </cell>
          <cell r="E48" t="str">
            <v>Approved</v>
          </cell>
          <cell r="F48">
            <v>41745</v>
          </cell>
          <cell r="G48">
            <v>41712</v>
          </cell>
          <cell r="H48">
            <v>41745</v>
          </cell>
          <cell r="I48">
            <v>41745</v>
          </cell>
        </row>
        <row r="49">
          <cell r="A49" t="str">
            <v>PLN14032</v>
          </cell>
          <cell r="E49" t="str">
            <v>Approved</v>
          </cell>
          <cell r="F49">
            <v>41828</v>
          </cell>
          <cell r="G49">
            <v>41736</v>
          </cell>
          <cell r="H49">
            <v>41828</v>
          </cell>
          <cell r="I49">
            <v>41828</v>
          </cell>
        </row>
        <row r="50">
          <cell r="A50" t="str">
            <v>PLN14040</v>
          </cell>
          <cell r="E50" t="str">
            <v>Under Review</v>
          </cell>
          <cell r="F50">
            <v>41764</v>
          </cell>
          <cell r="G50">
            <v>41764</v>
          </cell>
        </row>
        <row r="51">
          <cell r="A51" t="str">
            <v>PLN14041</v>
          </cell>
          <cell r="E51" t="str">
            <v>Withdrawn</v>
          </cell>
          <cell r="F51">
            <v>41898</v>
          </cell>
          <cell r="G51">
            <v>41866</v>
          </cell>
        </row>
        <row r="52">
          <cell r="A52" t="str">
            <v>PLN14042</v>
          </cell>
          <cell r="E52" t="str">
            <v>Incomplete</v>
          </cell>
          <cell r="F52">
            <v>41732</v>
          </cell>
        </row>
        <row r="53">
          <cell r="A53" t="str">
            <v>PLN14043</v>
          </cell>
          <cell r="E53" t="str">
            <v>Withdrawn</v>
          </cell>
          <cell r="F53">
            <v>41845</v>
          </cell>
        </row>
        <row r="54">
          <cell r="A54" t="str">
            <v>PLN14044</v>
          </cell>
          <cell r="E54" t="str">
            <v>Approved</v>
          </cell>
          <cell r="F54">
            <v>41808</v>
          </cell>
          <cell r="G54">
            <v>41739</v>
          </cell>
          <cell r="H54">
            <v>41808</v>
          </cell>
          <cell r="I54">
            <v>41821</v>
          </cell>
        </row>
        <row r="55">
          <cell r="A55" t="str">
            <v>PLN14045</v>
          </cell>
          <cell r="E55" t="str">
            <v>Approved-Pending Appeal</v>
          </cell>
          <cell r="F55">
            <v>42298</v>
          </cell>
          <cell r="G55">
            <v>43181</v>
          </cell>
          <cell r="H55">
            <v>42298</v>
          </cell>
        </row>
        <row r="56">
          <cell r="A56" t="str">
            <v>PLN14046</v>
          </cell>
          <cell r="E56" t="str">
            <v>Incomplete</v>
          </cell>
          <cell r="F56">
            <v>41732</v>
          </cell>
        </row>
        <row r="57">
          <cell r="A57" t="str">
            <v>PLN14047</v>
          </cell>
          <cell r="E57" t="str">
            <v>Accepted</v>
          </cell>
          <cell r="F57">
            <v>41715</v>
          </cell>
        </row>
        <row r="58">
          <cell r="A58" t="str">
            <v>PLN14048</v>
          </cell>
          <cell r="E58" t="str">
            <v>Approved</v>
          </cell>
          <cell r="F58">
            <v>42032</v>
          </cell>
          <cell r="G58">
            <v>41956</v>
          </cell>
          <cell r="H58">
            <v>41956</v>
          </cell>
          <cell r="I58">
            <v>42032</v>
          </cell>
        </row>
        <row r="59">
          <cell r="A59" t="str">
            <v>PLN14049</v>
          </cell>
          <cell r="E59" t="str">
            <v>Approved</v>
          </cell>
          <cell r="F59">
            <v>42519</v>
          </cell>
          <cell r="G59">
            <v>42462</v>
          </cell>
          <cell r="H59">
            <v>42508</v>
          </cell>
          <cell r="I59">
            <v>42519</v>
          </cell>
        </row>
        <row r="60">
          <cell r="A60" t="str">
            <v>PLN14050</v>
          </cell>
          <cell r="E60" t="str">
            <v>Incomplete</v>
          </cell>
          <cell r="F60">
            <v>41732</v>
          </cell>
        </row>
        <row r="61">
          <cell r="A61" t="str">
            <v>PLN14051</v>
          </cell>
          <cell r="E61" t="str">
            <v>Approved</v>
          </cell>
          <cell r="F61">
            <v>42141</v>
          </cell>
          <cell r="G61">
            <v>42108</v>
          </cell>
          <cell r="H61">
            <v>42130</v>
          </cell>
          <cell r="I61">
            <v>42141</v>
          </cell>
        </row>
        <row r="62">
          <cell r="A62" t="str">
            <v>PLN14052</v>
          </cell>
          <cell r="E62" t="str">
            <v>Approved</v>
          </cell>
          <cell r="F62">
            <v>42186</v>
          </cell>
        </row>
        <row r="63">
          <cell r="A63" t="str">
            <v>PLN14053</v>
          </cell>
          <cell r="E63" t="str">
            <v>Approved</v>
          </cell>
          <cell r="F63">
            <v>42142</v>
          </cell>
          <cell r="G63">
            <v>42095</v>
          </cell>
          <cell r="H63">
            <v>42132</v>
          </cell>
          <cell r="I63">
            <v>42142</v>
          </cell>
        </row>
        <row r="64">
          <cell r="A64" t="str">
            <v>PLN14054</v>
          </cell>
          <cell r="E64" t="str">
            <v>Approved</v>
          </cell>
          <cell r="F64">
            <v>42142</v>
          </cell>
          <cell r="G64">
            <v>42125</v>
          </cell>
          <cell r="H64">
            <v>42132</v>
          </cell>
          <cell r="I64">
            <v>42142</v>
          </cell>
        </row>
        <row r="65">
          <cell r="A65" t="str">
            <v>PLN14055</v>
          </cell>
          <cell r="E65" t="str">
            <v>Approved</v>
          </cell>
          <cell r="F65">
            <v>42192</v>
          </cell>
          <cell r="G65">
            <v>41740</v>
          </cell>
          <cell r="H65">
            <v>42181</v>
          </cell>
          <cell r="I65">
            <v>42192</v>
          </cell>
        </row>
        <row r="66">
          <cell r="A66" t="str">
            <v>PLN14056</v>
          </cell>
          <cell r="E66" t="str">
            <v>Approved</v>
          </cell>
          <cell r="F66">
            <v>41821</v>
          </cell>
          <cell r="G66">
            <v>41718</v>
          </cell>
          <cell r="H66">
            <v>41810</v>
          </cell>
          <cell r="I66">
            <v>41821</v>
          </cell>
        </row>
        <row r="67">
          <cell r="A67" t="str">
            <v>PLN14057</v>
          </cell>
          <cell r="E67" t="str">
            <v>Approved</v>
          </cell>
          <cell r="F67">
            <v>41827</v>
          </cell>
          <cell r="G67">
            <v>41764</v>
          </cell>
          <cell r="H67">
            <v>41827</v>
          </cell>
          <cell r="I67">
            <v>41838</v>
          </cell>
        </row>
        <row r="68">
          <cell r="A68" t="str">
            <v>PLN14058</v>
          </cell>
          <cell r="E68" t="str">
            <v>Approved-Pending Appeal</v>
          </cell>
          <cell r="F68">
            <v>41767</v>
          </cell>
          <cell r="G68">
            <v>41767</v>
          </cell>
          <cell r="H68">
            <v>41767</v>
          </cell>
        </row>
        <row r="69">
          <cell r="A69" t="str">
            <v>PLN14059</v>
          </cell>
          <cell r="E69" t="str">
            <v>Approved</v>
          </cell>
          <cell r="F69">
            <v>41793</v>
          </cell>
          <cell r="G69">
            <v>41733</v>
          </cell>
          <cell r="H69">
            <v>41793</v>
          </cell>
          <cell r="I69">
            <v>41793</v>
          </cell>
        </row>
        <row r="70">
          <cell r="A70" t="str">
            <v>PUDF03553-R01</v>
          </cell>
          <cell r="E70" t="str">
            <v>Approved</v>
          </cell>
          <cell r="F70">
            <v>42248</v>
          </cell>
          <cell r="I70">
            <v>42248</v>
          </cell>
        </row>
        <row r="71">
          <cell r="A71" t="str">
            <v>PLN14060</v>
          </cell>
          <cell r="E71" t="str">
            <v>Under Review</v>
          </cell>
          <cell r="F71">
            <v>41866</v>
          </cell>
          <cell r="G71">
            <v>41866</v>
          </cell>
        </row>
        <row r="72">
          <cell r="A72" t="str">
            <v>PLN14061</v>
          </cell>
          <cell r="E72" t="str">
            <v>Approved</v>
          </cell>
          <cell r="F72">
            <v>41789</v>
          </cell>
          <cell r="G72">
            <v>41718</v>
          </cell>
          <cell r="H72">
            <v>41778</v>
          </cell>
          <cell r="I72">
            <v>41789</v>
          </cell>
        </row>
        <row r="73">
          <cell r="A73" t="str">
            <v>PLN14062</v>
          </cell>
          <cell r="E73" t="str">
            <v>Under Review</v>
          </cell>
          <cell r="F73">
            <v>41795</v>
          </cell>
          <cell r="G73">
            <v>41795</v>
          </cell>
        </row>
        <row r="74">
          <cell r="A74" t="str">
            <v>PLN14063</v>
          </cell>
          <cell r="E74" t="str">
            <v>Approved</v>
          </cell>
          <cell r="F74">
            <v>42031</v>
          </cell>
          <cell r="G74">
            <v>42031</v>
          </cell>
          <cell r="H74">
            <v>42031</v>
          </cell>
          <cell r="I74">
            <v>42031</v>
          </cell>
        </row>
        <row r="75">
          <cell r="A75" t="str">
            <v>PLN14064</v>
          </cell>
          <cell r="E75" t="str">
            <v>Approved</v>
          </cell>
          <cell r="F75">
            <v>41772</v>
          </cell>
          <cell r="G75">
            <v>41726</v>
          </cell>
          <cell r="H75">
            <v>41761</v>
          </cell>
          <cell r="I75">
            <v>41772</v>
          </cell>
        </row>
        <row r="76">
          <cell r="A76" t="str">
            <v>PLN14065</v>
          </cell>
          <cell r="E76" t="str">
            <v>Approved</v>
          </cell>
          <cell r="F76">
            <v>41809</v>
          </cell>
          <cell r="G76">
            <v>41803</v>
          </cell>
          <cell r="H76">
            <v>41803</v>
          </cell>
          <cell r="I76">
            <v>41809</v>
          </cell>
        </row>
        <row r="77">
          <cell r="A77" t="str">
            <v>PLN14066</v>
          </cell>
          <cell r="E77" t="str">
            <v>Approved</v>
          </cell>
          <cell r="F77">
            <v>41925</v>
          </cell>
          <cell r="G77">
            <v>41859</v>
          </cell>
          <cell r="H77">
            <v>41915</v>
          </cell>
          <cell r="I77">
            <v>41925</v>
          </cell>
        </row>
        <row r="78">
          <cell r="A78" t="str">
            <v>PLN14067</v>
          </cell>
          <cell r="E78" t="str">
            <v>Approved</v>
          </cell>
          <cell r="F78">
            <v>42170</v>
          </cell>
          <cell r="G78">
            <v>42142</v>
          </cell>
          <cell r="H78">
            <v>42160</v>
          </cell>
          <cell r="I78">
            <v>42170</v>
          </cell>
        </row>
        <row r="79">
          <cell r="A79" t="str">
            <v>PLN14068</v>
          </cell>
          <cell r="E79" t="str">
            <v>Approved</v>
          </cell>
          <cell r="F79">
            <v>41851</v>
          </cell>
        </row>
        <row r="80">
          <cell r="A80" t="str">
            <v>PLN14069</v>
          </cell>
          <cell r="E80" t="str">
            <v>Approved</v>
          </cell>
          <cell r="F80">
            <v>41905</v>
          </cell>
          <cell r="G80">
            <v>41905</v>
          </cell>
          <cell r="H80">
            <v>41905</v>
          </cell>
          <cell r="I80">
            <v>41905</v>
          </cell>
        </row>
        <row r="81">
          <cell r="A81" t="str">
            <v>PLN14070</v>
          </cell>
          <cell r="E81" t="str">
            <v>Approved</v>
          </cell>
          <cell r="F81">
            <v>41925</v>
          </cell>
          <cell r="G81">
            <v>41894</v>
          </cell>
          <cell r="H81">
            <v>41913</v>
          </cell>
          <cell r="I81">
            <v>41925</v>
          </cell>
        </row>
        <row r="82">
          <cell r="A82" t="str">
            <v>PLN14071</v>
          </cell>
          <cell r="E82" t="str">
            <v>Approved</v>
          </cell>
          <cell r="F82">
            <v>41820</v>
          </cell>
          <cell r="G82">
            <v>41807</v>
          </cell>
          <cell r="H82">
            <v>41820</v>
          </cell>
          <cell r="I82">
            <v>41820</v>
          </cell>
        </row>
        <row r="83">
          <cell r="A83" t="str">
            <v>PLN14072</v>
          </cell>
          <cell r="E83" t="str">
            <v>Approved</v>
          </cell>
          <cell r="F83">
            <v>43180</v>
          </cell>
          <cell r="G83">
            <v>43180</v>
          </cell>
          <cell r="H83">
            <v>43180</v>
          </cell>
          <cell r="I83">
            <v>43180</v>
          </cell>
        </row>
        <row r="84">
          <cell r="A84" t="str">
            <v>PLN14073</v>
          </cell>
          <cell r="E84" t="str">
            <v>Approved</v>
          </cell>
          <cell r="F84">
            <v>43180</v>
          </cell>
          <cell r="G84">
            <v>41821</v>
          </cell>
          <cell r="H84">
            <v>43180</v>
          </cell>
          <cell r="I84">
            <v>43180</v>
          </cell>
        </row>
        <row r="85">
          <cell r="A85" t="str">
            <v>PLN14074</v>
          </cell>
          <cell r="E85" t="str">
            <v>Approved-Pending Appeal</v>
          </cell>
          <cell r="F85">
            <v>42247</v>
          </cell>
          <cell r="G85">
            <v>42247</v>
          </cell>
          <cell r="H85">
            <v>42247</v>
          </cell>
        </row>
        <row r="86">
          <cell r="A86" t="str">
            <v>PLN16045</v>
          </cell>
          <cell r="E86" t="str">
            <v>Void</v>
          </cell>
          <cell r="F86">
            <v>42418</v>
          </cell>
        </row>
        <row r="87">
          <cell r="A87" t="str">
            <v>PLN14076-ER01</v>
          </cell>
          <cell r="E87" t="str">
            <v>Under Review</v>
          </cell>
          <cell r="F87">
            <v>41729</v>
          </cell>
        </row>
        <row r="88">
          <cell r="A88" t="str">
            <v>PLN14075</v>
          </cell>
          <cell r="E88" t="str">
            <v>Approved-Pending Appeal</v>
          </cell>
          <cell r="F88">
            <v>42011</v>
          </cell>
          <cell r="G88">
            <v>41627</v>
          </cell>
          <cell r="H88">
            <v>42011</v>
          </cell>
        </row>
        <row r="89">
          <cell r="A89" t="str">
            <v>PLN14076</v>
          </cell>
          <cell r="E89" t="str">
            <v>Approved</v>
          </cell>
          <cell r="F89">
            <v>41857</v>
          </cell>
          <cell r="G89">
            <v>41838</v>
          </cell>
          <cell r="H89">
            <v>41857</v>
          </cell>
          <cell r="I89">
            <v>41857</v>
          </cell>
        </row>
        <row r="90">
          <cell r="A90" t="str">
            <v>PLN14077</v>
          </cell>
          <cell r="E90" t="str">
            <v>Approved</v>
          </cell>
          <cell r="F90">
            <v>41800</v>
          </cell>
          <cell r="G90">
            <v>41744</v>
          </cell>
        </row>
        <row r="91">
          <cell r="A91" t="str">
            <v>PLN14078</v>
          </cell>
          <cell r="E91" t="str">
            <v>Approved</v>
          </cell>
          <cell r="F91">
            <v>41841</v>
          </cell>
          <cell r="G91">
            <v>42247</v>
          </cell>
          <cell r="H91">
            <v>42247</v>
          </cell>
          <cell r="I91">
            <v>41841</v>
          </cell>
        </row>
        <row r="92">
          <cell r="A92" t="str">
            <v>PLN14079</v>
          </cell>
          <cell r="E92" t="str">
            <v>Accepted</v>
          </cell>
          <cell r="F92">
            <v>41733</v>
          </cell>
        </row>
        <row r="93">
          <cell r="A93" t="str">
            <v>PLN14080</v>
          </cell>
          <cell r="E93" t="str">
            <v>Approved</v>
          </cell>
          <cell r="F93">
            <v>42025</v>
          </cell>
          <cell r="G93">
            <v>42208</v>
          </cell>
          <cell r="H93">
            <v>42208</v>
          </cell>
          <cell r="I93">
            <v>42208</v>
          </cell>
        </row>
        <row r="94">
          <cell r="A94" t="str">
            <v>PLN14081</v>
          </cell>
          <cell r="E94" t="str">
            <v>Approved-Pending Appeal</v>
          </cell>
          <cell r="F94">
            <v>43180</v>
          </cell>
          <cell r="G94">
            <v>41733</v>
          </cell>
          <cell r="H94">
            <v>43180</v>
          </cell>
        </row>
        <row r="95">
          <cell r="A95" t="str">
            <v>PLN14082</v>
          </cell>
          <cell r="E95" t="str">
            <v>Approved</v>
          </cell>
          <cell r="F95">
            <v>41995</v>
          </cell>
          <cell r="G95">
            <v>42768</v>
          </cell>
        </row>
        <row r="96">
          <cell r="A96" t="str">
            <v>PLN14083</v>
          </cell>
          <cell r="E96" t="str">
            <v>Void</v>
          </cell>
          <cell r="F96">
            <v>41733</v>
          </cell>
        </row>
        <row r="97">
          <cell r="A97" t="str">
            <v>PLN14084</v>
          </cell>
          <cell r="E97" t="str">
            <v>Approved</v>
          </cell>
          <cell r="F97">
            <v>41821</v>
          </cell>
          <cell r="G97">
            <v>41802</v>
          </cell>
          <cell r="H97">
            <v>41821</v>
          </cell>
          <cell r="I97">
            <v>41821</v>
          </cell>
        </row>
        <row r="98">
          <cell r="A98" t="str">
            <v>PLN14085</v>
          </cell>
          <cell r="E98" t="str">
            <v>Approved</v>
          </cell>
          <cell r="F98">
            <v>41788</v>
          </cell>
          <cell r="G98">
            <v>41740</v>
          </cell>
          <cell r="H98">
            <v>41778</v>
          </cell>
          <cell r="I98">
            <v>41788</v>
          </cell>
        </row>
        <row r="99">
          <cell r="A99" t="str">
            <v>PLN14086</v>
          </cell>
          <cell r="E99" t="str">
            <v>Approved</v>
          </cell>
          <cell r="F99">
            <v>41845</v>
          </cell>
          <cell r="G99">
            <v>41810</v>
          </cell>
          <cell r="H99">
            <v>41834</v>
          </cell>
          <cell r="I99">
            <v>41845</v>
          </cell>
        </row>
        <row r="100">
          <cell r="A100" t="str">
            <v>PLN14087</v>
          </cell>
          <cell r="E100" t="str">
            <v>Approved</v>
          </cell>
          <cell r="F100">
            <v>41820</v>
          </cell>
          <cell r="G100">
            <v>41768</v>
          </cell>
          <cell r="H100">
            <v>41820</v>
          </cell>
          <cell r="I100">
            <v>41820</v>
          </cell>
        </row>
        <row r="101">
          <cell r="A101" t="str">
            <v>PLN14088</v>
          </cell>
          <cell r="E101" t="str">
            <v>Approved</v>
          </cell>
          <cell r="F101">
            <v>41771</v>
          </cell>
          <cell r="G101">
            <v>41739</v>
          </cell>
          <cell r="H101">
            <v>41761</v>
          </cell>
          <cell r="I101">
            <v>41771</v>
          </cell>
        </row>
        <row r="102">
          <cell r="A102" t="str">
            <v>PLN14089</v>
          </cell>
          <cell r="E102" t="str">
            <v>Incomplete</v>
          </cell>
          <cell r="F102">
            <v>42710</v>
          </cell>
        </row>
        <row r="103">
          <cell r="A103" t="str">
            <v>PLN14090</v>
          </cell>
          <cell r="E103" t="str">
            <v>Approved</v>
          </cell>
          <cell r="F103">
            <v>41788</v>
          </cell>
          <cell r="G103">
            <v>41780</v>
          </cell>
          <cell r="H103">
            <v>41788</v>
          </cell>
          <cell r="I103">
            <v>41788</v>
          </cell>
        </row>
        <row r="104">
          <cell r="A104" t="str">
            <v>PLN14091</v>
          </cell>
          <cell r="E104" t="str">
            <v>Void</v>
          </cell>
          <cell r="F104">
            <v>41739</v>
          </cell>
        </row>
        <row r="105">
          <cell r="A105" t="str">
            <v>PLN14003-A01</v>
          </cell>
          <cell r="E105" t="str">
            <v>Denied</v>
          </cell>
          <cell r="F105">
            <v>41990</v>
          </cell>
        </row>
        <row r="106">
          <cell r="A106" t="str">
            <v>PLN14092</v>
          </cell>
          <cell r="E106" t="str">
            <v>Approved</v>
          </cell>
          <cell r="F106">
            <v>41806</v>
          </cell>
          <cell r="G106">
            <v>41775</v>
          </cell>
          <cell r="H106">
            <v>41794</v>
          </cell>
          <cell r="I106">
            <v>41806</v>
          </cell>
        </row>
        <row r="107">
          <cell r="A107" t="str">
            <v>PLN14093</v>
          </cell>
          <cell r="E107" t="str">
            <v>Approved</v>
          </cell>
          <cell r="F107">
            <v>41900</v>
          </cell>
          <cell r="G107">
            <v>41743</v>
          </cell>
          <cell r="H107">
            <v>41927</v>
          </cell>
          <cell r="I107">
            <v>41900</v>
          </cell>
        </row>
        <row r="108">
          <cell r="A108" t="str">
            <v>PLN14094</v>
          </cell>
          <cell r="E108" t="str">
            <v>Accepted</v>
          </cell>
          <cell r="F108">
            <v>41743</v>
          </cell>
        </row>
        <row r="109">
          <cell r="A109" t="str">
            <v>PLN14095</v>
          </cell>
          <cell r="E109" t="str">
            <v>Approved</v>
          </cell>
          <cell r="F109">
            <v>42433</v>
          </cell>
          <cell r="G109">
            <v>42433</v>
          </cell>
          <cell r="H109">
            <v>42433</v>
          </cell>
          <cell r="I109">
            <v>42433</v>
          </cell>
        </row>
        <row r="110">
          <cell r="A110" t="str">
            <v>PLN14096</v>
          </cell>
          <cell r="E110" t="str">
            <v>Approved</v>
          </cell>
          <cell r="F110">
            <v>42197</v>
          </cell>
          <cell r="G110">
            <v>43185</v>
          </cell>
          <cell r="H110">
            <v>42185</v>
          </cell>
          <cell r="I110">
            <v>42104</v>
          </cell>
        </row>
        <row r="111">
          <cell r="A111" t="str">
            <v>PLN14097</v>
          </cell>
          <cell r="E111" t="str">
            <v>Approved</v>
          </cell>
          <cell r="F111">
            <v>41962</v>
          </cell>
          <cell r="G111">
            <v>42191</v>
          </cell>
          <cell r="H111">
            <v>41962</v>
          </cell>
          <cell r="I111">
            <v>41962</v>
          </cell>
        </row>
        <row r="112">
          <cell r="A112" t="str">
            <v>PLN14098</v>
          </cell>
          <cell r="E112" t="str">
            <v>Approved</v>
          </cell>
          <cell r="F112">
            <v>41771</v>
          </cell>
          <cell r="G112">
            <v>41795</v>
          </cell>
          <cell r="H112">
            <v>41759</v>
          </cell>
          <cell r="I112">
            <v>41771</v>
          </cell>
        </row>
        <row r="113">
          <cell r="A113" t="str">
            <v>PLN14101</v>
          </cell>
          <cell r="E113" t="str">
            <v>Approved</v>
          </cell>
          <cell r="F113">
            <v>41932</v>
          </cell>
          <cell r="G113">
            <v>41861</v>
          </cell>
          <cell r="H113">
            <v>41921</v>
          </cell>
          <cell r="I113">
            <v>41932</v>
          </cell>
        </row>
        <row r="114">
          <cell r="A114" t="str">
            <v>PLN14100</v>
          </cell>
          <cell r="E114" t="str">
            <v>Approved</v>
          </cell>
          <cell r="F114">
            <v>41975</v>
          </cell>
          <cell r="G114">
            <v>41928</v>
          </cell>
          <cell r="H114">
            <v>41955</v>
          </cell>
          <cell r="I114">
            <v>41975</v>
          </cell>
        </row>
        <row r="115">
          <cell r="A115" t="str">
            <v>PLN14099</v>
          </cell>
          <cell r="E115" t="str">
            <v>Accepted</v>
          </cell>
          <cell r="F115">
            <v>41750</v>
          </cell>
        </row>
        <row r="116">
          <cell r="A116" t="str">
            <v>PLN14102</v>
          </cell>
          <cell r="E116" t="str">
            <v>Approved</v>
          </cell>
          <cell r="F116">
            <v>41831</v>
          </cell>
          <cell r="G116">
            <v>41791</v>
          </cell>
          <cell r="H116">
            <v>41821</v>
          </cell>
          <cell r="I116">
            <v>41831</v>
          </cell>
        </row>
        <row r="117">
          <cell r="A117" t="str">
            <v>PLN14106</v>
          </cell>
          <cell r="E117" t="str">
            <v>Accepted</v>
          </cell>
          <cell r="F117">
            <v>41752</v>
          </cell>
        </row>
        <row r="118">
          <cell r="A118" t="str">
            <v>PLN14105</v>
          </cell>
          <cell r="E118" t="str">
            <v>Approved</v>
          </cell>
          <cell r="F118">
            <v>42186</v>
          </cell>
          <cell r="G118">
            <v>42025</v>
          </cell>
          <cell r="H118">
            <v>42100</v>
          </cell>
          <cell r="I118">
            <v>42186</v>
          </cell>
        </row>
        <row r="119">
          <cell r="A119" t="str">
            <v>PLN14104</v>
          </cell>
          <cell r="E119" t="str">
            <v>Approved</v>
          </cell>
          <cell r="F119">
            <v>42033</v>
          </cell>
          <cell r="G119">
            <v>41913</v>
          </cell>
          <cell r="H119">
            <v>42018</v>
          </cell>
          <cell r="I119">
            <v>42033</v>
          </cell>
        </row>
        <row r="120">
          <cell r="A120" t="str">
            <v>PLN14103</v>
          </cell>
          <cell r="E120" t="str">
            <v>Approved</v>
          </cell>
          <cell r="F120">
            <v>41820</v>
          </cell>
          <cell r="G120">
            <v>41789</v>
          </cell>
          <cell r="H120">
            <v>41808</v>
          </cell>
          <cell r="I120">
            <v>41820</v>
          </cell>
        </row>
        <row r="121">
          <cell r="A121" t="str">
            <v>PLN14109</v>
          </cell>
          <cell r="E121" t="str">
            <v>Approved-Pending Appeal</v>
          </cell>
          <cell r="F121">
            <v>41827</v>
          </cell>
          <cell r="G121">
            <v>41795</v>
          </cell>
          <cell r="H121">
            <v>41827</v>
          </cell>
        </row>
        <row r="122">
          <cell r="A122" t="str">
            <v>PLN14108</v>
          </cell>
          <cell r="E122" t="str">
            <v>Void</v>
          </cell>
          <cell r="F122">
            <v>41754</v>
          </cell>
        </row>
        <row r="123">
          <cell r="A123" t="str">
            <v>PLN14107</v>
          </cell>
          <cell r="E123" t="str">
            <v>Approved</v>
          </cell>
          <cell r="F123">
            <v>41899</v>
          </cell>
          <cell r="G123">
            <v>41899</v>
          </cell>
          <cell r="H123">
            <v>41899</v>
          </cell>
          <cell r="I123">
            <v>41899</v>
          </cell>
        </row>
        <row r="124">
          <cell r="A124" t="str">
            <v>PLN14111</v>
          </cell>
          <cell r="E124" t="str">
            <v>Approved</v>
          </cell>
          <cell r="F124">
            <v>41890</v>
          </cell>
          <cell r="G124">
            <v>41890</v>
          </cell>
          <cell r="H124">
            <v>41890</v>
          </cell>
          <cell r="I124">
            <v>41890</v>
          </cell>
        </row>
        <row r="125">
          <cell r="A125" t="str">
            <v>PLN14110</v>
          </cell>
          <cell r="E125" t="str">
            <v>Approved</v>
          </cell>
          <cell r="F125">
            <v>41898</v>
          </cell>
          <cell r="G125">
            <v>41866</v>
          </cell>
          <cell r="H125">
            <v>41890</v>
          </cell>
          <cell r="I125">
            <v>41898</v>
          </cell>
        </row>
        <row r="126">
          <cell r="A126" t="str">
            <v>PLN14112</v>
          </cell>
          <cell r="E126" t="str">
            <v>Accepted</v>
          </cell>
          <cell r="F126">
            <v>41758</v>
          </cell>
        </row>
        <row r="127">
          <cell r="A127" t="str">
            <v>PLN14113</v>
          </cell>
          <cell r="E127" t="str">
            <v>Withdrawn</v>
          </cell>
          <cell r="F127">
            <v>42009</v>
          </cell>
          <cell r="G127">
            <v>41915</v>
          </cell>
        </row>
        <row r="128">
          <cell r="A128" t="str">
            <v>PLN14114</v>
          </cell>
          <cell r="E128" t="str">
            <v>Accepted</v>
          </cell>
          <cell r="F128">
            <v>41759</v>
          </cell>
        </row>
        <row r="129">
          <cell r="A129" t="str">
            <v>PLN14115</v>
          </cell>
          <cell r="E129" t="str">
            <v>Approved</v>
          </cell>
          <cell r="F129">
            <v>41852</v>
          </cell>
          <cell r="G129">
            <v>41789</v>
          </cell>
          <cell r="H129">
            <v>41841</v>
          </cell>
          <cell r="I129">
            <v>41852</v>
          </cell>
        </row>
        <row r="130">
          <cell r="A130" t="str">
            <v>PLN14116</v>
          </cell>
          <cell r="E130" t="str">
            <v>Approved</v>
          </cell>
          <cell r="F130">
            <v>41841</v>
          </cell>
          <cell r="G130">
            <v>41789</v>
          </cell>
        </row>
        <row r="131">
          <cell r="A131" t="str">
            <v>PLN14117</v>
          </cell>
          <cell r="E131" t="str">
            <v>Approved</v>
          </cell>
          <cell r="F131">
            <v>41876</v>
          </cell>
          <cell r="G131">
            <v>42248</v>
          </cell>
          <cell r="H131">
            <v>42248</v>
          </cell>
          <cell r="I131">
            <v>41876</v>
          </cell>
        </row>
        <row r="132">
          <cell r="A132" t="str">
            <v>PLN14118</v>
          </cell>
          <cell r="E132" t="str">
            <v>Approved</v>
          </cell>
          <cell r="F132">
            <v>41903</v>
          </cell>
          <cell r="G132">
            <v>41802</v>
          </cell>
          <cell r="H132">
            <v>41892</v>
          </cell>
          <cell r="I132">
            <v>41903</v>
          </cell>
        </row>
        <row r="133">
          <cell r="A133" t="str">
            <v>PLN14119</v>
          </cell>
          <cell r="E133" t="str">
            <v>Approved</v>
          </cell>
          <cell r="F133">
            <v>42074</v>
          </cell>
        </row>
        <row r="134">
          <cell r="A134" t="str">
            <v>PLN14120</v>
          </cell>
          <cell r="E134" t="str">
            <v>Approved</v>
          </cell>
          <cell r="F134">
            <v>41836</v>
          </cell>
        </row>
        <row r="135">
          <cell r="A135" t="str">
            <v>PLN14121</v>
          </cell>
          <cell r="E135" t="str">
            <v>Approved</v>
          </cell>
          <cell r="F135">
            <v>41929</v>
          </cell>
          <cell r="G135">
            <v>41919</v>
          </cell>
          <cell r="H135">
            <v>41919</v>
          </cell>
          <cell r="I135">
            <v>41929</v>
          </cell>
        </row>
        <row r="136">
          <cell r="A136" t="str">
            <v>PLN14122</v>
          </cell>
          <cell r="E136" t="str">
            <v>Approved-Pending Appeal</v>
          </cell>
          <cell r="F136">
            <v>41933</v>
          </cell>
          <cell r="G136">
            <v>41894</v>
          </cell>
          <cell r="H136">
            <v>41933</v>
          </cell>
        </row>
        <row r="137">
          <cell r="A137" t="str">
            <v>PLN14123</v>
          </cell>
          <cell r="E137" t="str">
            <v>Approved</v>
          </cell>
          <cell r="F137">
            <v>41877</v>
          </cell>
          <cell r="G137">
            <v>41768</v>
          </cell>
          <cell r="H137">
            <v>41866</v>
          </cell>
          <cell r="I137">
            <v>41877</v>
          </cell>
        </row>
        <row r="138">
          <cell r="A138" t="str">
            <v>PLN14124</v>
          </cell>
          <cell r="E138" t="str">
            <v>Approved</v>
          </cell>
          <cell r="F138">
            <v>41900</v>
          </cell>
          <cell r="G138">
            <v>41798</v>
          </cell>
          <cell r="H138">
            <v>41900</v>
          </cell>
          <cell r="I138">
            <v>41911</v>
          </cell>
        </row>
        <row r="139">
          <cell r="A139" t="str">
            <v>PLN14125</v>
          </cell>
          <cell r="E139" t="str">
            <v>Under Review</v>
          </cell>
          <cell r="F139">
            <v>41779</v>
          </cell>
          <cell r="G139">
            <v>41779</v>
          </cell>
        </row>
        <row r="140">
          <cell r="A140" t="str">
            <v>PLN14126</v>
          </cell>
          <cell r="E140" t="str">
            <v>Approved</v>
          </cell>
          <cell r="F140">
            <v>41918</v>
          </cell>
          <cell r="G140">
            <v>41802</v>
          </cell>
          <cell r="H140">
            <v>41908</v>
          </cell>
          <cell r="I140">
            <v>41918</v>
          </cell>
        </row>
        <row r="141">
          <cell r="A141" t="str">
            <v>PLN14127</v>
          </cell>
          <cell r="E141" t="str">
            <v>Approved-Pending Appeal</v>
          </cell>
          <cell r="F141">
            <v>41908</v>
          </cell>
          <cell r="G141">
            <v>41803</v>
          </cell>
          <cell r="H141">
            <v>41908</v>
          </cell>
        </row>
        <row r="142">
          <cell r="A142" t="str">
            <v>PLN14128</v>
          </cell>
          <cell r="E142" t="str">
            <v>Withdrawn</v>
          </cell>
          <cell r="F142">
            <v>41869</v>
          </cell>
        </row>
        <row r="143">
          <cell r="A143" t="str">
            <v>PLN14129</v>
          </cell>
          <cell r="E143" t="str">
            <v>Approved</v>
          </cell>
          <cell r="F143">
            <v>41922</v>
          </cell>
          <cell r="G143">
            <v>41922</v>
          </cell>
          <cell r="H143">
            <v>41922</v>
          </cell>
          <cell r="I143">
            <v>41922</v>
          </cell>
        </row>
        <row r="144">
          <cell r="A144" t="str">
            <v>PLN14130</v>
          </cell>
          <cell r="E144" t="str">
            <v>Approved</v>
          </cell>
          <cell r="F144">
            <v>41919</v>
          </cell>
          <cell r="G144">
            <v>41803</v>
          </cell>
          <cell r="H144">
            <v>41927</v>
          </cell>
          <cell r="I144">
            <v>41919</v>
          </cell>
        </row>
        <row r="145">
          <cell r="A145" t="str">
            <v>PLN14143</v>
          </cell>
          <cell r="E145" t="str">
            <v>Accepted</v>
          </cell>
          <cell r="F145">
            <v>41774</v>
          </cell>
        </row>
        <row r="146">
          <cell r="A146" t="str">
            <v>PLN14142</v>
          </cell>
          <cell r="E146" t="str">
            <v>Approved</v>
          </cell>
          <cell r="F146">
            <v>41866</v>
          </cell>
        </row>
        <row r="147">
          <cell r="A147" t="str">
            <v>PLN14141</v>
          </cell>
          <cell r="E147" t="str">
            <v>Approved</v>
          </cell>
          <cell r="F147">
            <v>41841</v>
          </cell>
        </row>
        <row r="148">
          <cell r="A148" t="str">
            <v>PLN14140</v>
          </cell>
          <cell r="E148" t="str">
            <v>Accepted</v>
          </cell>
          <cell r="F148">
            <v>41774</v>
          </cell>
        </row>
        <row r="149">
          <cell r="A149" t="str">
            <v>PLN14139</v>
          </cell>
          <cell r="E149" t="str">
            <v>Approved</v>
          </cell>
          <cell r="F149">
            <v>41841</v>
          </cell>
        </row>
        <row r="150">
          <cell r="A150" t="str">
            <v>PLN14138</v>
          </cell>
          <cell r="E150" t="str">
            <v>Approved</v>
          </cell>
          <cell r="F150">
            <v>41841</v>
          </cell>
        </row>
        <row r="151">
          <cell r="A151" t="str">
            <v>PLN14137</v>
          </cell>
          <cell r="E151" t="str">
            <v>Approved</v>
          </cell>
          <cell r="F151">
            <v>41841</v>
          </cell>
        </row>
        <row r="152">
          <cell r="A152" t="str">
            <v>PLN14136</v>
          </cell>
          <cell r="E152" t="str">
            <v>Approved</v>
          </cell>
          <cell r="F152">
            <v>41841</v>
          </cell>
        </row>
        <row r="153">
          <cell r="A153" t="str">
            <v>PLN14135</v>
          </cell>
          <cell r="E153" t="str">
            <v>Approved</v>
          </cell>
          <cell r="F153">
            <v>41841</v>
          </cell>
        </row>
        <row r="154">
          <cell r="A154" t="str">
            <v>PLN14134</v>
          </cell>
          <cell r="E154" t="str">
            <v>Approved</v>
          </cell>
          <cell r="F154">
            <v>41841</v>
          </cell>
        </row>
        <row r="155">
          <cell r="A155" t="str">
            <v>PLN14133</v>
          </cell>
          <cell r="E155" t="str">
            <v>Approved</v>
          </cell>
          <cell r="F155">
            <v>41841</v>
          </cell>
        </row>
        <row r="156">
          <cell r="A156" t="str">
            <v>PLN14132</v>
          </cell>
          <cell r="E156" t="str">
            <v>Approved</v>
          </cell>
          <cell r="F156">
            <v>41841</v>
          </cell>
        </row>
        <row r="157">
          <cell r="A157" t="str">
            <v>PLN14131</v>
          </cell>
          <cell r="E157" t="str">
            <v>Approved</v>
          </cell>
          <cell r="F157">
            <v>41841</v>
          </cell>
        </row>
        <row r="158">
          <cell r="A158" t="str">
            <v>PLN14144</v>
          </cell>
          <cell r="E158" t="str">
            <v>Accepted</v>
          </cell>
          <cell r="F158">
            <v>41774</v>
          </cell>
        </row>
        <row r="159">
          <cell r="A159" t="str">
            <v>PLN14145</v>
          </cell>
          <cell r="E159" t="str">
            <v>Approved</v>
          </cell>
          <cell r="F159">
            <v>41841</v>
          </cell>
        </row>
        <row r="160">
          <cell r="A160" t="str">
            <v>PLN14146</v>
          </cell>
          <cell r="E160" t="str">
            <v>Approved-Pending Appeal</v>
          </cell>
          <cell r="F160">
            <v>41928</v>
          </cell>
        </row>
        <row r="161">
          <cell r="A161" t="str">
            <v>PLN14147</v>
          </cell>
          <cell r="E161" t="str">
            <v>Approved</v>
          </cell>
          <cell r="F161">
            <v>41828</v>
          </cell>
          <cell r="G161">
            <v>41828</v>
          </cell>
          <cell r="H161">
            <v>41828</v>
          </cell>
          <cell r="I161">
            <v>41828</v>
          </cell>
        </row>
        <row r="162">
          <cell r="A162" t="str">
            <v>PLN14148</v>
          </cell>
          <cell r="E162" t="str">
            <v>Under Review</v>
          </cell>
          <cell r="F162">
            <v>41795</v>
          </cell>
          <cell r="G162">
            <v>41795</v>
          </cell>
        </row>
        <row r="163">
          <cell r="A163" t="str">
            <v>PLN14149</v>
          </cell>
          <cell r="E163" t="str">
            <v>Approved</v>
          </cell>
          <cell r="F163">
            <v>41845</v>
          </cell>
          <cell r="G163">
            <v>41795</v>
          </cell>
          <cell r="H163">
            <v>41835</v>
          </cell>
          <cell r="I163">
            <v>41845</v>
          </cell>
        </row>
        <row r="164">
          <cell r="A164" t="str">
            <v>PLN14150</v>
          </cell>
          <cell r="E164" t="str">
            <v>Approved</v>
          </cell>
          <cell r="F164">
            <v>41926</v>
          </cell>
          <cell r="G164">
            <v>41778</v>
          </cell>
          <cell r="H164">
            <v>41915</v>
          </cell>
          <cell r="I164">
            <v>41926</v>
          </cell>
        </row>
        <row r="165">
          <cell r="A165" t="str">
            <v>PLN14151</v>
          </cell>
          <cell r="E165" t="str">
            <v>Under Review</v>
          </cell>
          <cell r="F165">
            <v>41775</v>
          </cell>
          <cell r="G165">
            <v>41775</v>
          </cell>
        </row>
        <row r="166">
          <cell r="A166" t="str">
            <v>PLN14152</v>
          </cell>
          <cell r="E166" t="str">
            <v>Approved-Pending Appeal</v>
          </cell>
          <cell r="F166">
            <v>41823</v>
          </cell>
          <cell r="G166">
            <v>41823</v>
          </cell>
          <cell r="H166">
            <v>41823</v>
          </cell>
        </row>
        <row r="167">
          <cell r="A167" t="str">
            <v>PLN14153</v>
          </cell>
          <cell r="E167" t="str">
            <v>Approved</v>
          </cell>
          <cell r="F167">
            <v>42408</v>
          </cell>
          <cell r="G167">
            <v>42321</v>
          </cell>
          <cell r="H167">
            <v>42408</v>
          </cell>
          <cell r="I167">
            <v>42408</v>
          </cell>
        </row>
        <row r="168">
          <cell r="A168" t="str">
            <v>PLN14154</v>
          </cell>
          <cell r="E168" t="str">
            <v>Approved</v>
          </cell>
          <cell r="F168">
            <v>41831</v>
          </cell>
          <cell r="G168">
            <v>41778</v>
          </cell>
        </row>
        <row r="169">
          <cell r="A169" t="str">
            <v>PLN14155</v>
          </cell>
          <cell r="E169" t="str">
            <v>Approved</v>
          </cell>
          <cell r="F169">
            <v>41962</v>
          </cell>
          <cell r="G169">
            <v>41949</v>
          </cell>
          <cell r="H169">
            <v>41962</v>
          </cell>
          <cell r="I169">
            <v>41962</v>
          </cell>
        </row>
        <row r="170">
          <cell r="A170" t="str">
            <v>PLN14156</v>
          </cell>
          <cell r="E170" t="str">
            <v>Void</v>
          </cell>
          <cell r="F170">
            <v>41823</v>
          </cell>
        </row>
        <row r="171">
          <cell r="A171" t="str">
            <v>PLN14157</v>
          </cell>
          <cell r="E171" t="str">
            <v>Withdrawn</v>
          </cell>
          <cell r="F171">
            <v>41982</v>
          </cell>
        </row>
        <row r="172">
          <cell r="A172" t="str">
            <v>PLN14158</v>
          </cell>
          <cell r="E172" t="str">
            <v>Approved</v>
          </cell>
          <cell r="F172">
            <v>41892</v>
          </cell>
          <cell r="G172">
            <v>41912</v>
          </cell>
          <cell r="H172">
            <v>41912</v>
          </cell>
          <cell r="I172">
            <v>41892</v>
          </cell>
        </row>
        <row r="173">
          <cell r="A173" t="str">
            <v>PLN14159</v>
          </cell>
          <cell r="E173" t="str">
            <v>Approved</v>
          </cell>
          <cell r="F173">
            <v>43556</v>
          </cell>
          <cell r="G173">
            <v>42170</v>
          </cell>
          <cell r="H173">
            <v>42223</v>
          </cell>
          <cell r="I173">
            <v>42243</v>
          </cell>
        </row>
        <row r="174">
          <cell r="A174" t="str">
            <v>PLN14160</v>
          </cell>
          <cell r="E174" t="str">
            <v>Approved</v>
          </cell>
          <cell r="F174">
            <v>42196</v>
          </cell>
          <cell r="G174">
            <v>41802</v>
          </cell>
          <cell r="H174">
            <v>41866</v>
          </cell>
          <cell r="I174">
            <v>42196</v>
          </cell>
        </row>
        <row r="175">
          <cell r="A175" t="str">
            <v>PLN14161</v>
          </cell>
          <cell r="E175" t="str">
            <v>Approved</v>
          </cell>
          <cell r="F175">
            <v>41929</v>
          </cell>
          <cell r="G175">
            <v>41812</v>
          </cell>
          <cell r="H175">
            <v>41812</v>
          </cell>
          <cell r="I175">
            <v>41939</v>
          </cell>
        </row>
        <row r="176">
          <cell r="A176" t="str">
            <v>PLN14162</v>
          </cell>
          <cell r="E176" t="str">
            <v>Approved</v>
          </cell>
          <cell r="F176">
            <v>41858</v>
          </cell>
          <cell r="G176">
            <v>41858</v>
          </cell>
          <cell r="H176">
            <v>41858</v>
          </cell>
          <cell r="I176">
            <v>41858</v>
          </cell>
        </row>
        <row r="177">
          <cell r="A177" t="str">
            <v>PLN14163</v>
          </cell>
          <cell r="E177" t="str">
            <v>Withdrawn</v>
          </cell>
          <cell r="F177">
            <v>42775</v>
          </cell>
        </row>
        <row r="178">
          <cell r="A178" t="str">
            <v>PLN14164</v>
          </cell>
          <cell r="E178" t="str">
            <v>Approved</v>
          </cell>
          <cell r="F178">
            <v>41870</v>
          </cell>
          <cell r="G178">
            <v>41786</v>
          </cell>
          <cell r="H178">
            <v>41870</v>
          </cell>
          <cell r="I178">
            <v>41870</v>
          </cell>
        </row>
        <row r="179">
          <cell r="A179" t="str">
            <v>PLN14165</v>
          </cell>
          <cell r="E179" t="str">
            <v>Approved</v>
          </cell>
          <cell r="F179">
            <v>42186</v>
          </cell>
          <cell r="G179">
            <v>42027</v>
          </cell>
          <cell r="H179">
            <v>42144</v>
          </cell>
          <cell r="I179">
            <v>42186</v>
          </cell>
        </row>
        <row r="180">
          <cell r="A180" t="str">
            <v>PLN14166</v>
          </cell>
          <cell r="E180" t="str">
            <v>Approved</v>
          </cell>
          <cell r="F180">
            <v>41936</v>
          </cell>
          <cell r="G180">
            <v>41927</v>
          </cell>
          <cell r="H180">
            <v>41921</v>
          </cell>
          <cell r="I180">
            <v>41921</v>
          </cell>
        </row>
        <row r="181">
          <cell r="A181" t="str">
            <v>PLN14167</v>
          </cell>
          <cell r="E181" t="str">
            <v>Approved</v>
          </cell>
          <cell r="F181">
            <v>41918</v>
          </cell>
          <cell r="G181">
            <v>41817</v>
          </cell>
          <cell r="H181">
            <v>41908</v>
          </cell>
          <cell r="I181">
            <v>41918</v>
          </cell>
        </row>
        <row r="182">
          <cell r="A182" t="str">
            <v>PLN14168</v>
          </cell>
          <cell r="E182" t="str">
            <v>Approved</v>
          </cell>
          <cell r="F182">
            <v>42379</v>
          </cell>
          <cell r="G182">
            <v>41907</v>
          </cell>
          <cell r="H182">
            <v>42366</v>
          </cell>
          <cell r="I182">
            <v>42379</v>
          </cell>
        </row>
        <row r="183">
          <cell r="A183" t="str">
            <v>PLN14169</v>
          </cell>
          <cell r="E183" t="str">
            <v>Approved</v>
          </cell>
          <cell r="F183">
            <v>42378</v>
          </cell>
          <cell r="G183">
            <v>41907</v>
          </cell>
          <cell r="H183">
            <v>42366</v>
          </cell>
          <cell r="I183">
            <v>42378</v>
          </cell>
        </row>
        <row r="184">
          <cell r="A184" t="str">
            <v>PLN14170</v>
          </cell>
          <cell r="E184" t="str">
            <v>Approved</v>
          </cell>
          <cell r="F184">
            <v>42143</v>
          </cell>
          <cell r="G184">
            <v>42172</v>
          </cell>
          <cell r="I184">
            <v>42143</v>
          </cell>
        </row>
        <row r="185">
          <cell r="A185" t="str">
            <v>PLN14171</v>
          </cell>
          <cell r="E185" t="str">
            <v>Approved</v>
          </cell>
          <cell r="F185">
            <v>41851</v>
          </cell>
          <cell r="G185">
            <v>41789</v>
          </cell>
        </row>
        <row r="186">
          <cell r="A186" t="str">
            <v>PLN14172</v>
          </cell>
          <cell r="E186" t="str">
            <v>Approved</v>
          </cell>
          <cell r="F186">
            <v>42044</v>
          </cell>
          <cell r="G186">
            <v>42044</v>
          </cell>
          <cell r="H186">
            <v>42044</v>
          </cell>
          <cell r="I186">
            <v>42044</v>
          </cell>
        </row>
        <row r="187">
          <cell r="A187" t="str">
            <v>PLN14173</v>
          </cell>
          <cell r="E187" t="str">
            <v>Filed</v>
          </cell>
          <cell r="F187">
            <v>41788.487766203703</v>
          </cell>
        </row>
        <row r="188">
          <cell r="A188" t="str">
            <v>PLN14174</v>
          </cell>
          <cell r="E188" t="str">
            <v>Approved</v>
          </cell>
          <cell r="F188">
            <v>42186</v>
          </cell>
          <cell r="G188">
            <v>41914</v>
          </cell>
          <cell r="H188">
            <v>41953</v>
          </cell>
          <cell r="I188">
            <v>42186</v>
          </cell>
        </row>
        <row r="189">
          <cell r="A189" t="str">
            <v>PLN14175</v>
          </cell>
          <cell r="E189" t="str">
            <v>Withdrawn</v>
          </cell>
          <cell r="F189">
            <v>42709</v>
          </cell>
          <cell r="G189">
            <v>41820</v>
          </cell>
        </row>
        <row r="190">
          <cell r="A190" t="str">
            <v>PLN14176</v>
          </cell>
          <cell r="E190" t="str">
            <v>Approved-Pending Appeal</v>
          </cell>
          <cell r="F190">
            <v>41922</v>
          </cell>
          <cell r="G190">
            <v>41922</v>
          </cell>
          <cell r="H190">
            <v>41922</v>
          </cell>
        </row>
        <row r="191">
          <cell r="A191" t="str">
            <v>PLN14040-A01</v>
          </cell>
          <cell r="E191" t="str">
            <v>Filed</v>
          </cell>
          <cell r="F191">
            <v>41792.573877314811</v>
          </cell>
        </row>
        <row r="192">
          <cell r="A192" t="str">
            <v>PLN14177</v>
          </cell>
          <cell r="E192" t="str">
            <v>Approved</v>
          </cell>
          <cell r="F192">
            <v>41904</v>
          </cell>
          <cell r="G192">
            <v>41845</v>
          </cell>
          <cell r="H192">
            <v>41892</v>
          </cell>
          <cell r="I192">
            <v>41904</v>
          </cell>
        </row>
        <row r="193">
          <cell r="A193" t="str">
            <v>PLN14178</v>
          </cell>
          <cell r="E193" t="str">
            <v>Approved</v>
          </cell>
          <cell r="F193">
            <v>41892</v>
          </cell>
          <cell r="G193">
            <v>41913</v>
          </cell>
          <cell r="H193">
            <v>41892</v>
          </cell>
          <cell r="I193">
            <v>41904</v>
          </cell>
        </row>
        <row r="194">
          <cell r="A194" t="str">
            <v>PLN14179</v>
          </cell>
          <cell r="E194" t="str">
            <v>Approved-Pending Appeal</v>
          </cell>
          <cell r="F194">
            <v>41921</v>
          </cell>
          <cell r="G194">
            <v>43181</v>
          </cell>
          <cell r="H194">
            <v>41921</v>
          </cell>
        </row>
        <row r="195">
          <cell r="A195" t="str">
            <v>PLN14180</v>
          </cell>
          <cell r="E195" t="str">
            <v>Withdrawn</v>
          </cell>
          <cell r="F195">
            <v>41806</v>
          </cell>
        </row>
        <row r="196">
          <cell r="A196" t="str">
            <v>PLN14181</v>
          </cell>
          <cell r="E196" t="str">
            <v>Approved</v>
          </cell>
          <cell r="F196">
            <v>41827</v>
          </cell>
          <cell r="G196">
            <v>41799</v>
          </cell>
          <cell r="H196">
            <v>41817</v>
          </cell>
          <cell r="I196">
            <v>41827</v>
          </cell>
        </row>
        <row r="197">
          <cell r="A197" t="str">
            <v>PLN14182</v>
          </cell>
          <cell r="E197" t="str">
            <v>Approved</v>
          </cell>
          <cell r="F197">
            <v>41866</v>
          </cell>
          <cell r="G197">
            <v>41802</v>
          </cell>
          <cell r="H197">
            <v>41866</v>
          </cell>
          <cell r="I197">
            <v>41866</v>
          </cell>
        </row>
        <row r="198">
          <cell r="A198" t="str">
            <v>PLN14170-PUDF01</v>
          </cell>
          <cell r="E198" t="str">
            <v>Approved</v>
          </cell>
          <cell r="F198">
            <v>42143</v>
          </cell>
          <cell r="G198">
            <v>42172</v>
          </cell>
          <cell r="I198">
            <v>42172</v>
          </cell>
        </row>
        <row r="199">
          <cell r="A199" t="str">
            <v>PLN14183</v>
          </cell>
          <cell r="E199" t="str">
            <v>Approved</v>
          </cell>
          <cell r="F199">
            <v>41857</v>
          </cell>
          <cell r="G199">
            <v>41821</v>
          </cell>
          <cell r="H199">
            <v>41857</v>
          </cell>
          <cell r="I199">
            <v>41857</v>
          </cell>
        </row>
        <row r="200">
          <cell r="A200" t="str">
            <v>PLN14184</v>
          </cell>
          <cell r="E200" t="str">
            <v>Approved</v>
          </cell>
          <cell r="F200">
            <v>41880</v>
          </cell>
          <cell r="G200">
            <v>41880</v>
          </cell>
          <cell r="H200">
            <v>41880</v>
          </cell>
          <cell r="I200">
            <v>41880</v>
          </cell>
        </row>
        <row r="201">
          <cell r="A201" t="str">
            <v>PLN14185</v>
          </cell>
          <cell r="E201" t="str">
            <v>Void</v>
          </cell>
          <cell r="F201">
            <v>41806</v>
          </cell>
        </row>
        <row r="202">
          <cell r="A202" t="str">
            <v>PLN14186</v>
          </cell>
          <cell r="E202" t="str">
            <v>Approved</v>
          </cell>
          <cell r="F202">
            <v>41908</v>
          </cell>
          <cell r="G202">
            <v>41908</v>
          </cell>
          <cell r="H202">
            <v>41908</v>
          </cell>
          <cell r="I202">
            <v>41908</v>
          </cell>
        </row>
        <row r="203">
          <cell r="A203" t="str">
            <v>PLN14187</v>
          </cell>
          <cell r="E203" t="str">
            <v>Approved</v>
          </cell>
          <cell r="F203">
            <v>41838</v>
          </cell>
          <cell r="G203">
            <v>41806</v>
          </cell>
          <cell r="H203">
            <v>41828</v>
          </cell>
          <cell r="I203">
            <v>41838</v>
          </cell>
        </row>
        <row r="204">
          <cell r="A204" t="str">
            <v>PLN14189</v>
          </cell>
          <cell r="E204" t="str">
            <v>Accepted</v>
          </cell>
          <cell r="F204">
            <v>41807</v>
          </cell>
        </row>
        <row r="205">
          <cell r="A205" t="str">
            <v>PLN14188</v>
          </cell>
          <cell r="E205" t="str">
            <v>Accepted</v>
          </cell>
          <cell r="F205">
            <v>41807</v>
          </cell>
        </row>
        <row r="206">
          <cell r="A206" t="str">
            <v>PLN14191</v>
          </cell>
          <cell r="E206" t="str">
            <v>Approved</v>
          </cell>
          <cell r="F206">
            <v>41905</v>
          </cell>
          <cell r="G206">
            <v>41905</v>
          </cell>
          <cell r="I206">
            <v>41905</v>
          </cell>
        </row>
        <row r="207">
          <cell r="A207" t="str">
            <v>PLN14190</v>
          </cell>
          <cell r="E207" t="str">
            <v>Approved</v>
          </cell>
          <cell r="F207">
            <v>41922</v>
          </cell>
          <cell r="G207">
            <v>41859</v>
          </cell>
          <cell r="H207">
            <v>41922</v>
          </cell>
          <cell r="I207">
            <v>41922</v>
          </cell>
        </row>
        <row r="208">
          <cell r="A208" t="str">
            <v>PLN14192</v>
          </cell>
          <cell r="E208" t="str">
            <v>Accepted</v>
          </cell>
          <cell r="F208">
            <v>41809</v>
          </cell>
        </row>
        <row r="209">
          <cell r="A209" t="str">
            <v>PLN14193</v>
          </cell>
          <cell r="E209" t="str">
            <v>Approved</v>
          </cell>
          <cell r="F209">
            <v>42506</v>
          </cell>
          <cell r="G209">
            <v>42167</v>
          </cell>
          <cell r="H209">
            <v>42488</v>
          </cell>
          <cell r="I209">
            <v>42506</v>
          </cell>
        </row>
        <row r="210">
          <cell r="A210" t="str">
            <v>PLN14196</v>
          </cell>
          <cell r="E210" t="str">
            <v>Approved</v>
          </cell>
          <cell r="F210">
            <v>41852</v>
          </cell>
          <cell r="G210">
            <v>41814</v>
          </cell>
          <cell r="H210">
            <v>41842</v>
          </cell>
          <cell r="I210">
            <v>41852</v>
          </cell>
        </row>
        <row r="211">
          <cell r="A211" t="str">
            <v>PLN14195</v>
          </cell>
          <cell r="E211" t="str">
            <v>Approved</v>
          </cell>
          <cell r="F211">
            <v>41876</v>
          </cell>
          <cell r="G211">
            <v>42248</v>
          </cell>
          <cell r="H211">
            <v>42248</v>
          </cell>
          <cell r="I211">
            <v>41876</v>
          </cell>
        </row>
        <row r="212">
          <cell r="A212" t="str">
            <v>PLN14194</v>
          </cell>
          <cell r="E212" t="str">
            <v>Approved</v>
          </cell>
          <cell r="F212">
            <v>41852</v>
          </cell>
          <cell r="G212">
            <v>41813</v>
          </cell>
          <cell r="H212">
            <v>41841</v>
          </cell>
          <cell r="I212">
            <v>41852</v>
          </cell>
        </row>
        <row r="213">
          <cell r="A213" t="str">
            <v>PLN14198</v>
          </cell>
          <cell r="E213" t="str">
            <v>Void</v>
          </cell>
          <cell r="F213">
            <v>41852</v>
          </cell>
        </row>
        <row r="214">
          <cell r="A214" t="str">
            <v>PLN14197</v>
          </cell>
          <cell r="E214" t="str">
            <v>Approved</v>
          </cell>
          <cell r="F214">
            <v>41932</v>
          </cell>
          <cell r="G214">
            <v>41921</v>
          </cell>
          <cell r="H214">
            <v>41921</v>
          </cell>
          <cell r="I214">
            <v>41932</v>
          </cell>
        </row>
        <row r="215">
          <cell r="A215" t="str">
            <v>PLN14199</v>
          </cell>
          <cell r="E215" t="str">
            <v>Void</v>
          </cell>
          <cell r="F215">
            <v>41955</v>
          </cell>
        </row>
        <row r="216">
          <cell r="A216" t="str">
            <v>PLN14200</v>
          </cell>
          <cell r="E216" t="str">
            <v>Approved-Pending Appeal</v>
          </cell>
          <cell r="F216">
            <v>41870</v>
          </cell>
          <cell r="G216">
            <v>41844</v>
          </cell>
          <cell r="H216">
            <v>41870</v>
          </cell>
        </row>
        <row r="217">
          <cell r="A217" t="str">
            <v>PLN14201</v>
          </cell>
          <cell r="E217" t="str">
            <v>Approved</v>
          </cell>
          <cell r="F217">
            <v>42823</v>
          </cell>
          <cell r="G217">
            <v>41997</v>
          </cell>
          <cell r="H217">
            <v>42728</v>
          </cell>
          <cell r="I217">
            <v>42823</v>
          </cell>
        </row>
        <row r="218">
          <cell r="A218" t="str">
            <v>PLN14204</v>
          </cell>
          <cell r="E218" t="str">
            <v>Withdrawn</v>
          </cell>
          <cell r="F218">
            <v>41834</v>
          </cell>
        </row>
        <row r="219">
          <cell r="A219" t="str">
            <v>PLN14205</v>
          </cell>
          <cell r="E219" t="str">
            <v>Approved</v>
          </cell>
          <cell r="F219">
            <v>41963</v>
          </cell>
          <cell r="G219">
            <v>41908</v>
          </cell>
          <cell r="H219">
            <v>41908</v>
          </cell>
          <cell r="I219">
            <v>41908</v>
          </cell>
        </row>
        <row r="220">
          <cell r="A220" t="str">
            <v>PLN14206</v>
          </cell>
          <cell r="E220" t="str">
            <v>Approved</v>
          </cell>
          <cell r="F220">
            <v>41870</v>
          </cell>
          <cell r="G220">
            <v>41817</v>
          </cell>
          <cell r="H220">
            <v>41859</v>
          </cell>
          <cell r="I220">
            <v>41870</v>
          </cell>
        </row>
        <row r="221">
          <cell r="A221" t="str">
            <v>PLN14202</v>
          </cell>
          <cell r="E221" t="str">
            <v>Approved</v>
          </cell>
          <cell r="F221">
            <v>41946</v>
          </cell>
          <cell r="G221">
            <v>41845</v>
          </cell>
          <cell r="H221">
            <v>41934</v>
          </cell>
          <cell r="I221">
            <v>41946</v>
          </cell>
        </row>
        <row r="222">
          <cell r="A222" t="str">
            <v>PLN14203</v>
          </cell>
          <cell r="E222" t="str">
            <v>Approved</v>
          </cell>
          <cell r="F222">
            <v>41880</v>
          </cell>
          <cell r="G222">
            <v>41835</v>
          </cell>
          <cell r="H222">
            <v>41870</v>
          </cell>
          <cell r="I222">
            <v>41880</v>
          </cell>
        </row>
        <row r="223">
          <cell r="A223" t="str">
            <v>PLN14076-PUDF01</v>
          </cell>
          <cell r="E223" t="str">
            <v>Approved</v>
          </cell>
          <cell r="F223">
            <v>41857</v>
          </cell>
          <cell r="G223">
            <v>41838</v>
          </cell>
          <cell r="H223">
            <v>41857</v>
          </cell>
          <cell r="I223">
            <v>41857</v>
          </cell>
        </row>
        <row r="224">
          <cell r="A224" t="str">
            <v>PLN14207</v>
          </cell>
          <cell r="E224" t="str">
            <v>Approved</v>
          </cell>
          <cell r="F224">
            <v>41880</v>
          </cell>
          <cell r="G224">
            <v>41835</v>
          </cell>
          <cell r="H224">
            <v>41870</v>
          </cell>
          <cell r="I224">
            <v>41880</v>
          </cell>
        </row>
        <row r="225">
          <cell r="A225" t="str">
            <v>PLN14208</v>
          </cell>
          <cell r="E225" t="str">
            <v>Approved</v>
          </cell>
          <cell r="F225">
            <v>41880</v>
          </cell>
          <cell r="G225">
            <v>41835</v>
          </cell>
          <cell r="H225">
            <v>41870</v>
          </cell>
          <cell r="I225">
            <v>41880</v>
          </cell>
        </row>
        <row r="226">
          <cell r="A226" t="str">
            <v>PLN14209</v>
          </cell>
          <cell r="E226" t="str">
            <v>Approved</v>
          </cell>
          <cell r="F226">
            <v>41964</v>
          </cell>
          <cell r="G226">
            <v>41914</v>
          </cell>
          <cell r="H226">
            <v>41964</v>
          </cell>
          <cell r="I226">
            <v>41964</v>
          </cell>
        </row>
        <row r="227">
          <cell r="A227" t="str">
            <v>PLN14210</v>
          </cell>
          <cell r="E227" t="str">
            <v>Approved</v>
          </cell>
          <cell r="F227">
            <v>42061</v>
          </cell>
          <cell r="G227">
            <v>41955</v>
          </cell>
          <cell r="H227">
            <v>41955</v>
          </cell>
          <cell r="I227">
            <v>41955</v>
          </cell>
        </row>
        <row r="228">
          <cell r="A228" t="str">
            <v>PLN14211</v>
          </cell>
          <cell r="E228" t="str">
            <v>Approved</v>
          </cell>
          <cell r="F228">
            <v>42293</v>
          </cell>
          <cell r="G228">
            <v>41941</v>
          </cell>
        </row>
        <row r="229">
          <cell r="A229" t="str">
            <v>PLN14212</v>
          </cell>
          <cell r="E229" t="str">
            <v>Approved</v>
          </cell>
          <cell r="F229">
            <v>41857</v>
          </cell>
          <cell r="G229">
            <v>41837</v>
          </cell>
          <cell r="H229">
            <v>41857</v>
          </cell>
          <cell r="I229">
            <v>41857</v>
          </cell>
        </row>
        <row r="230">
          <cell r="A230" t="str">
            <v>PUDF03</v>
          </cell>
          <cell r="E230" t="str">
            <v>Void</v>
          </cell>
          <cell r="F230">
            <v>41823</v>
          </cell>
          <cell r="G230">
            <v>41823</v>
          </cell>
        </row>
        <row r="231">
          <cell r="A231" t="str">
            <v>PUDF03-PUDF01</v>
          </cell>
          <cell r="E231" t="str">
            <v>Void</v>
          </cell>
          <cell r="F231">
            <v>41823</v>
          </cell>
        </row>
        <row r="232">
          <cell r="A232" t="str">
            <v>PUD06010-PUDF01</v>
          </cell>
          <cell r="E232" t="str">
            <v>Approved-Pending Appeal</v>
          </cell>
          <cell r="F232">
            <v>43185</v>
          </cell>
          <cell r="G232">
            <v>43185</v>
          </cell>
          <cell r="H232">
            <v>43185</v>
          </cell>
        </row>
        <row r="233">
          <cell r="A233" t="str">
            <v>PLN14213</v>
          </cell>
          <cell r="E233" t="str">
            <v>Approved</v>
          </cell>
          <cell r="F233">
            <v>41964</v>
          </cell>
          <cell r="G233">
            <v>42248</v>
          </cell>
          <cell r="H233">
            <v>42248</v>
          </cell>
          <cell r="I233">
            <v>41964</v>
          </cell>
        </row>
        <row r="234">
          <cell r="A234" t="str">
            <v>PLN14214</v>
          </cell>
          <cell r="E234" t="str">
            <v>Approved</v>
          </cell>
          <cell r="F234">
            <v>41929</v>
          </cell>
          <cell r="G234">
            <v>41852</v>
          </cell>
          <cell r="H234">
            <v>41919</v>
          </cell>
          <cell r="I234">
            <v>41929</v>
          </cell>
        </row>
        <row r="235">
          <cell r="A235" t="str">
            <v>PLN14215</v>
          </cell>
          <cell r="E235" t="str">
            <v>Approved</v>
          </cell>
          <cell r="F235">
            <v>43844</v>
          </cell>
          <cell r="G235">
            <v>42248</v>
          </cell>
          <cell r="H235">
            <v>42248</v>
          </cell>
          <cell r="I235">
            <v>41997</v>
          </cell>
        </row>
        <row r="236">
          <cell r="A236" t="str">
            <v>PLN14216</v>
          </cell>
          <cell r="E236" t="str">
            <v>Approved</v>
          </cell>
          <cell r="F236">
            <v>42445</v>
          </cell>
          <cell r="G236">
            <v>42125</v>
          </cell>
          <cell r="H236">
            <v>42340</v>
          </cell>
          <cell r="I236">
            <v>42445</v>
          </cell>
        </row>
        <row r="237">
          <cell r="A237" t="str">
            <v>PLN14217</v>
          </cell>
          <cell r="E237" t="str">
            <v>Approved</v>
          </cell>
          <cell r="F237">
            <v>42033</v>
          </cell>
          <cell r="G237">
            <v>41894</v>
          </cell>
          <cell r="H237">
            <v>42020</v>
          </cell>
          <cell r="I237">
            <v>42033</v>
          </cell>
        </row>
        <row r="238">
          <cell r="A238" t="str">
            <v>PLN14218</v>
          </cell>
          <cell r="E238" t="str">
            <v>Accepted</v>
          </cell>
          <cell r="F238">
            <v>41828</v>
          </cell>
        </row>
        <row r="239">
          <cell r="A239" t="str">
            <v>PLN14219</v>
          </cell>
          <cell r="E239" t="str">
            <v>Approved</v>
          </cell>
          <cell r="F239">
            <v>41901</v>
          </cell>
          <cell r="G239">
            <v>41852</v>
          </cell>
          <cell r="H239">
            <v>41890</v>
          </cell>
          <cell r="I239">
            <v>41901</v>
          </cell>
        </row>
        <row r="240">
          <cell r="A240" t="str">
            <v>PLN14220</v>
          </cell>
          <cell r="E240" t="str">
            <v>Approved</v>
          </cell>
          <cell r="F240">
            <v>43097</v>
          </cell>
          <cell r="G240">
            <v>42978</v>
          </cell>
          <cell r="H240">
            <v>43087</v>
          </cell>
          <cell r="I240">
            <v>43097</v>
          </cell>
        </row>
        <row r="241">
          <cell r="A241" t="str">
            <v>PLN14221</v>
          </cell>
          <cell r="E241" t="str">
            <v>Approved</v>
          </cell>
          <cell r="F241">
            <v>41929</v>
          </cell>
          <cell r="G241">
            <v>41861</v>
          </cell>
          <cell r="H241">
            <v>41929</v>
          </cell>
          <cell r="I241">
            <v>41929</v>
          </cell>
        </row>
        <row r="242">
          <cell r="A242" t="str">
            <v>PLN14222</v>
          </cell>
          <cell r="E242" t="str">
            <v>Accepted</v>
          </cell>
          <cell r="F242">
            <v>41831</v>
          </cell>
        </row>
        <row r="243">
          <cell r="A243" t="str">
            <v>PLN14223</v>
          </cell>
          <cell r="E243" t="str">
            <v>Withdrawn</v>
          </cell>
          <cell r="F243">
            <v>43181</v>
          </cell>
          <cell r="G243">
            <v>41850</v>
          </cell>
        </row>
        <row r="244">
          <cell r="A244" t="str">
            <v>PLN14224</v>
          </cell>
          <cell r="E244" t="str">
            <v>Approved</v>
          </cell>
          <cell r="F244">
            <v>42067</v>
          </cell>
          <cell r="G244">
            <v>42013</v>
          </cell>
          <cell r="H244">
            <v>42067</v>
          </cell>
          <cell r="I244">
            <v>42067</v>
          </cell>
        </row>
        <row r="245">
          <cell r="A245" t="str">
            <v>PLN14225</v>
          </cell>
          <cell r="E245" t="str">
            <v>Approved</v>
          </cell>
          <cell r="F245">
            <v>42198</v>
          </cell>
          <cell r="G245">
            <v>42811</v>
          </cell>
          <cell r="H245">
            <v>42186</v>
          </cell>
          <cell r="I245">
            <v>42198</v>
          </cell>
        </row>
        <row r="246">
          <cell r="A246" t="str">
            <v>PLN14227</v>
          </cell>
          <cell r="E246" t="str">
            <v>Approved</v>
          </cell>
          <cell r="F246">
            <v>41939</v>
          </cell>
          <cell r="G246">
            <v>41911</v>
          </cell>
          <cell r="H246">
            <v>41927</v>
          </cell>
          <cell r="I246">
            <v>41939</v>
          </cell>
        </row>
        <row r="247">
          <cell r="A247" t="str">
            <v>PLN14226</v>
          </cell>
          <cell r="E247" t="str">
            <v>Accepted</v>
          </cell>
          <cell r="F247">
            <v>41837</v>
          </cell>
        </row>
        <row r="248">
          <cell r="A248" t="str">
            <v>PLN14230</v>
          </cell>
          <cell r="E248" t="str">
            <v>Approved</v>
          </cell>
          <cell r="F248">
            <v>42107</v>
          </cell>
          <cell r="G248">
            <v>41869</v>
          </cell>
          <cell r="H248">
            <v>42248</v>
          </cell>
          <cell r="I248">
            <v>42107</v>
          </cell>
        </row>
        <row r="249">
          <cell r="A249" t="str">
            <v>PLN14229</v>
          </cell>
          <cell r="E249" t="str">
            <v>Approved</v>
          </cell>
          <cell r="F249">
            <v>42030</v>
          </cell>
          <cell r="G249">
            <v>41869</v>
          </cell>
          <cell r="H249">
            <v>42020</v>
          </cell>
          <cell r="I249">
            <v>42030</v>
          </cell>
        </row>
        <row r="250">
          <cell r="A250" t="str">
            <v>PLN14228</v>
          </cell>
          <cell r="E250" t="str">
            <v>Approved</v>
          </cell>
          <cell r="F250">
            <v>42395</v>
          </cell>
          <cell r="G250">
            <v>41869</v>
          </cell>
          <cell r="H250">
            <v>42020</v>
          </cell>
          <cell r="I250">
            <v>42395</v>
          </cell>
        </row>
        <row r="251">
          <cell r="A251" t="str">
            <v>PLN14232</v>
          </cell>
          <cell r="E251" t="str">
            <v>Approved</v>
          </cell>
          <cell r="F251">
            <v>42124</v>
          </cell>
          <cell r="G251">
            <v>41921</v>
          </cell>
          <cell r="H251">
            <v>41927</v>
          </cell>
          <cell r="I251">
            <v>42124</v>
          </cell>
        </row>
        <row r="252">
          <cell r="A252" t="str">
            <v>PLN14231</v>
          </cell>
          <cell r="E252" t="str">
            <v>Withdrawn</v>
          </cell>
          <cell r="F252">
            <v>41890</v>
          </cell>
        </row>
        <row r="253">
          <cell r="A253" t="str">
            <v>PLN14233</v>
          </cell>
          <cell r="E253" t="str">
            <v>Approved</v>
          </cell>
          <cell r="F253">
            <v>41922</v>
          </cell>
          <cell r="G253">
            <v>41864</v>
          </cell>
          <cell r="I253">
            <v>41922</v>
          </cell>
        </row>
        <row r="254">
          <cell r="A254" t="str">
            <v>PLN14234</v>
          </cell>
          <cell r="E254" t="str">
            <v>Incomplete</v>
          </cell>
          <cell r="F254">
            <v>41855</v>
          </cell>
        </row>
        <row r="255">
          <cell r="A255" t="str">
            <v>PLN14235</v>
          </cell>
          <cell r="E255" t="str">
            <v>Approved</v>
          </cell>
          <cell r="F255">
            <v>42030</v>
          </cell>
          <cell r="G255">
            <v>41899</v>
          </cell>
          <cell r="H255">
            <v>42020</v>
          </cell>
          <cell r="I255">
            <v>42030</v>
          </cell>
        </row>
        <row r="256">
          <cell r="A256" t="str">
            <v>PLN14236</v>
          </cell>
          <cell r="E256" t="str">
            <v>Approved</v>
          </cell>
          <cell r="F256">
            <v>41884</v>
          </cell>
        </row>
        <row r="257">
          <cell r="A257" t="str">
            <v>PLN14237</v>
          </cell>
          <cell r="E257" t="str">
            <v>Approved</v>
          </cell>
          <cell r="F257">
            <v>41876</v>
          </cell>
          <cell r="G257">
            <v>41863</v>
          </cell>
          <cell r="H257">
            <v>41876</v>
          </cell>
          <cell r="I257">
            <v>41876</v>
          </cell>
        </row>
        <row r="258">
          <cell r="A258" t="str">
            <v>PLN14238</v>
          </cell>
          <cell r="E258" t="str">
            <v>Approved-Pending Appeal</v>
          </cell>
          <cell r="F258">
            <v>41996</v>
          </cell>
          <cell r="G258">
            <v>41928</v>
          </cell>
          <cell r="H258">
            <v>41996</v>
          </cell>
        </row>
        <row r="259">
          <cell r="A259" t="str">
            <v>PLN14239</v>
          </cell>
          <cell r="E259" t="str">
            <v>Approved</v>
          </cell>
          <cell r="F259">
            <v>41941</v>
          </cell>
          <cell r="G259">
            <v>41941</v>
          </cell>
          <cell r="H259">
            <v>41941</v>
          </cell>
          <cell r="I259">
            <v>41941</v>
          </cell>
        </row>
        <row r="260">
          <cell r="A260" t="str">
            <v>PLN14240</v>
          </cell>
          <cell r="E260" t="str">
            <v>Approved-Pending Appeal</v>
          </cell>
          <cell r="F260">
            <v>41561</v>
          </cell>
          <cell r="G260">
            <v>41887</v>
          </cell>
          <cell r="H260">
            <v>41561</v>
          </cell>
        </row>
        <row r="261">
          <cell r="A261" t="str">
            <v>PLN14241</v>
          </cell>
          <cell r="E261" t="str">
            <v>Approved</v>
          </cell>
          <cell r="F261">
            <v>42060</v>
          </cell>
          <cell r="G261">
            <v>41915</v>
          </cell>
          <cell r="H261">
            <v>42045</v>
          </cell>
          <cell r="I261">
            <v>42060</v>
          </cell>
        </row>
        <row r="262">
          <cell r="A262" t="str">
            <v>PLN14242</v>
          </cell>
          <cell r="E262" t="str">
            <v>Withdrawn</v>
          </cell>
          <cell r="F262">
            <v>43181</v>
          </cell>
        </row>
        <row r="263">
          <cell r="A263" t="str">
            <v>PLN14243</v>
          </cell>
          <cell r="E263" t="str">
            <v>Void</v>
          </cell>
          <cell r="F263">
            <v>41907</v>
          </cell>
        </row>
        <row r="264">
          <cell r="A264" t="str">
            <v>PUDF06</v>
          </cell>
          <cell r="E264" t="str">
            <v>Approved</v>
          </cell>
          <cell r="F264">
            <v>42093</v>
          </cell>
          <cell r="G264">
            <v>42041</v>
          </cell>
          <cell r="H264">
            <v>42081</v>
          </cell>
          <cell r="I264">
            <v>42093</v>
          </cell>
        </row>
        <row r="265">
          <cell r="A265" t="str">
            <v>PLN14244</v>
          </cell>
          <cell r="E265" t="str">
            <v>Filed</v>
          </cell>
          <cell r="F265">
            <v>41851.586215277777</v>
          </cell>
        </row>
        <row r="266">
          <cell r="A266" t="str">
            <v>PLN14245</v>
          </cell>
          <cell r="E266" t="str">
            <v>Approved</v>
          </cell>
          <cell r="F266">
            <v>41938</v>
          </cell>
          <cell r="G266">
            <v>41892</v>
          </cell>
          <cell r="H266">
            <v>41927</v>
          </cell>
          <cell r="I266">
            <v>41938</v>
          </cell>
        </row>
        <row r="267">
          <cell r="A267" t="str">
            <v>PLN14246</v>
          </cell>
          <cell r="E267" t="str">
            <v>Approved</v>
          </cell>
          <cell r="F267">
            <v>42163</v>
          </cell>
          <cell r="G267">
            <v>42082</v>
          </cell>
          <cell r="H267">
            <v>42152</v>
          </cell>
          <cell r="I267">
            <v>42163</v>
          </cell>
        </row>
        <row r="268">
          <cell r="A268" t="str">
            <v>PLN14247</v>
          </cell>
          <cell r="E268" t="str">
            <v>Approved</v>
          </cell>
          <cell r="F268">
            <v>41971</v>
          </cell>
          <cell r="G268">
            <v>41920</v>
          </cell>
          <cell r="H268">
            <v>41956</v>
          </cell>
          <cell r="I268">
            <v>41971</v>
          </cell>
        </row>
        <row r="269">
          <cell r="A269" t="str">
            <v>PLN14248</v>
          </cell>
          <cell r="E269" t="str">
            <v>Approved</v>
          </cell>
          <cell r="F269">
            <v>42093</v>
          </cell>
          <cell r="G269">
            <v>42025</v>
          </cell>
          <cell r="H269">
            <v>42081</v>
          </cell>
          <cell r="I269">
            <v>42093</v>
          </cell>
        </row>
        <row r="270">
          <cell r="A270" t="str">
            <v>PLN14249</v>
          </cell>
          <cell r="E270" t="str">
            <v>Approved</v>
          </cell>
          <cell r="F270">
            <v>41928</v>
          </cell>
          <cell r="G270">
            <v>41929</v>
          </cell>
          <cell r="H270">
            <v>41928</v>
          </cell>
          <cell r="I270">
            <v>41914</v>
          </cell>
        </row>
        <row r="271">
          <cell r="A271" t="str">
            <v>PLN14250</v>
          </cell>
          <cell r="E271" t="str">
            <v>Approved</v>
          </cell>
          <cell r="F271">
            <v>42293</v>
          </cell>
        </row>
        <row r="272">
          <cell r="A272" t="str">
            <v>PLN14251</v>
          </cell>
          <cell r="E272" t="str">
            <v>Approved-Pending Appeal</v>
          </cell>
          <cell r="F272">
            <v>41922</v>
          </cell>
          <cell r="G272">
            <v>41922</v>
          </cell>
          <cell r="H272">
            <v>41922</v>
          </cell>
        </row>
        <row r="273">
          <cell r="A273" t="str">
            <v>PLN14252</v>
          </cell>
          <cell r="E273" t="str">
            <v>Approved-Pending Appeal</v>
          </cell>
          <cell r="F273">
            <v>41941</v>
          </cell>
          <cell r="G273">
            <v>41941</v>
          </cell>
          <cell r="H273">
            <v>41941</v>
          </cell>
        </row>
        <row r="274">
          <cell r="A274" t="str">
            <v>PLN14253</v>
          </cell>
          <cell r="E274" t="str">
            <v>Approved</v>
          </cell>
          <cell r="F274">
            <v>41885</v>
          </cell>
        </row>
        <row r="275">
          <cell r="A275" t="str">
            <v>PLN14254</v>
          </cell>
          <cell r="E275" t="str">
            <v>Approved</v>
          </cell>
          <cell r="F275">
            <v>42993</v>
          </cell>
          <cell r="G275">
            <v>41940</v>
          </cell>
          <cell r="H275">
            <v>42019</v>
          </cell>
          <cell r="I275">
            <v>42993</v>
          </cell>
        </row>
        <row r="276">
          <cell r="A276" t="str">
            <v>PLN14255</v>
          </cell>
          <cell r="E276" t="str">
            <v>Approved</v>
          </cell>
          <cell r="F276">
            <v>42186</v>
          </cell>
          <cell r="G276">
            <v>41920</v>
          </cell>
          <cell r="H276">
            <v>41954</v>
          </cell>
          <cell r="I276">
            <v>42186</v>
          </cell>
        </row>
        <row r="277">
          <cell r="A277" t="str">
            <v>PLN14256</v>
          </cell>
          <cell r="E277" t="str">
            <v>Approved</v>
          </cell>
          <cell r="F277">
            <v>41922</v>
          </cell>
          <cell r="G277">
            <v>41896</v>
          </cell>
          <cell r="H277">
            <v>41922</v>
          </cell>
          <cell r="I277">
            <v>41922</v>
          </cell>
        </row>
        <row r="278">
          <cell r="A278" t="str">
            <v>PLN14257</v>
          </cell>
          <cell r="E278" t="str">
            <v>Approved</v>
          </cell>
          <cell r="F278">
            <v>42142</v>
          </cell>
          <cell r="G278">
            <v>42075</v>
          </cell>
          <cell r="H278">
            <v>42257</v>
          </cell>
          <cell r="I278">
            <v>42134</v>
          </cell>
        </row>
        <row r="279">
          <cell r="A279" t="str">
            <v>PLN14259</v>
          </cell>
          <cell r="E279" t="str">
            <v>Void</v>
          </cell>
          <cell r="F279">
            <v>41871</v>
          </cell>
        </row>
        <row r="280">
          <cell r="A280" t="str">
            <v>PLN14258</v>
          </cell>
          <cell r="E280" t="str">
            <v>Approved</v>
          </cell>
          <cell r="F280">
            <v>42447</v>
          </cell>
          <cell r="G280">
            <v>42300</v>
          </cell>
          <cell r="H280">
            <v>42398</v>
          </cell>
          <cell r="I280">
            <v>42447</v>
          </cell>
        </row>
        <row r="281">
          <cell r="A281" t="str">
            <v>PLN14260</v>
          </cell>
          <cell r="E281" t="str">
            <v>Approved</v>
          </cell>
          <cell r="F281">
            <v>42293</v>
          </cell>
          <cell r="G281">
            <v>41941</v>
          </cell>
        </row>
        <row r="282">
          <cell r="A282" t="str">
            <v>PLN14262</v>
          </cell>
          <cell r="E282" t="str">
            <v>Accepted</v>
          </cell>
          <cell r="F282">
            <v>41872</v>
          </cell>
        </row>
        <row r="283">
          <cell r="A283" t="str">
            <v>PLN14262-PUDF01</v>
          </cell>
          <cell r="E283" t="str">
            <v>Approved</v>
          </cell>
          <cell r="F283">
            <v>41976</v>
          </cell>
          <cell r="G283">
            <v>41879</v>
          </cell>
          <cell r="H283">
            <v>41976</v>
          </cell>
          <cell r="I283">
            <v>41976</v>
          </cell>
        </row>
        <row r="284">
          <cell r="A284" t="str">
            <v>PLN14263</v>
          </cell>
          <cell r="E284" t="str">
            <v>Void</v>
          </cell>
          <cell r="F284">
            <v>42782</v>
          </cell>
        </row>
        <row r="285">
          <cell r="A285" t="str">
            <v>PLN14264</v>
          </cell>
          <cell r="E285" t="str">
            <v>Approved-Pending Appeal</v>
          </cell>
          <cell r="F285">
            <v>41969</v>
          </cell>
          <cell r="G285">
            <v>41908</v>
          </cell>
          <cell r="H285">
            <v>41969</v>
          </cell>
        </row>
        <row r="286">
          <cell r="A286" t="str">
            <v>PLN14265</v>
          </cell>
          <cell r="E286" t="str">
            <v>Approved-Pending Appeal</v>
          </cell>
          <cell r="F286">
            <v>41936</v>
          </cell>
          <cell r="G286">
            <v>41908</v>
          </cell>
          <cell r="H286">
            <v>41936</v>
          </cell>
        </row>
        <row r="287">
          <cell r="A287" t="str">
            <v>PLN14267-ER01</v>
          </cell>
          <cell r="E287" t="str">
            <v>Void</v>
          </cell>
          <cell r="F287">
            <v>41879</v>
          </cell>
        </row>
        <row r="288">
          <cell r="A288" t="str">
            <v>PLN14266</v>
          </cell>
          <cell r="E288" t="str">
            <v>Approved</v>
          </cell>
          <cell r="F288">
            <v>43368</v>
          </cell>
          <cell r="G288">
            <v>42069</v>
          </cell>
          <cell r="H288">
            <v>42095</v>
          </cell>
          <cell r="I288">
            <v>43368</v>
          </cell>
        </row>
        <row r="289">
          <cell r="A289" t="str">
            <v>PLN14267</v>
          </cell>
          <cell r="E289" t="str">
            <v>Approved</v>
          </cell>
          <cell r="F289">
            <v>42152</v>
          </cell>
          <cell r="G289">
            <v>42150</v>
          </cell>
        </row>
        <row r="290">
          <cell r="A290" t="str">
            <v>PLN14268</v>
          </cell>
          <cell r="E290" t="str">
            <v>Complete</v>
          </cell>
          <cell r="F290">
            <v>43081</v>
          </cell>
          <cell r="G290">
            <v>42065</v>
          </cell>
          <cell r="H290">
            <v>42065</v>
          </cell>
        </row>
        <row r="291">
          <cell r="A291" t="str">
            <v>PLN14269</v>
          </cell>
          <cell r="E291" t="str">
            <v>Approved</v>
          </cell>
          <cell r="F291">
            <v>42186</v>
          </cell>
          <cell r="G291">
            <v>41974</v>
          </cell>
          <cell r="H291">
            <v>42009</v>
          </cell>
          <cell r="I291">
            <v>42186</v>
          </cell>
        </row>
        <row r="292">
          <cell r="A292" t="str">
            <v>PLN14270</v>
          </cell>
          <cell r="E292" t="str">
            <v>Approved</v>
          </cell>
          <cell r="F292">
            <v>41939</v>
          </cell>
          <cell r="G292">
            <v>41937</v>
          </cell>
          <cell r="H292">
            <v>41939</v>
          </cell>
          <cell r="I292">
            <v>41939</v>
          </cell>
        </row>
        <row r="293">
          <cell r="A293" t="str">
            <v>PLN14271</v>
          </cell>
          <cell r="E293" t="str">
            <v>Approved</v>
          </cell>
          <cell r="F293">
            <v>41941</v>
          </cell>
          <cell r="G293">
            <v>41907</v>
          </cell>
          <cell r="H293">
            <v>41926</v>
          </cell>
          <cell r="I293">
            <v>41941</v>
          </cell>
        </row>
        <row r="294">
          <cell r="A294" t="str">
            <v>PLN14272</v>
          </cell>
          <cell r="E294" t="str">
            <v>Approved</v>
          </cell>
          <cell r="F294">
            <v>41988</v>
          </cell>
          <cell r="G294">
            <v>41927</v>
          </cell>
          <cell r="H294">
            <v>41975</v>
          </cell>
          <cell r="I294">
            <v>41988</v>
          </cell>
        </row>
        <row r="295">
          <cell r="A295" t="str">
            <v>PLN14273</v>
          </cell>
          <cell r="E295" t="str">
            <v>Approved</v>
          </cell>
          <cell r="F295">
            <v>41975</v>
          </cell>
          <cell r="G295">
            <v>41975</v>
          </cell>
          <cell r="H295">
            <v>41975</v>
          </cell>
          <cell r="I295">
            <v>41975</v>
          </cell>
        </row>
        <row r="296">
          <cell r="A296" t="str">
            <v>PLN14274</v>
          </cell>
          <cell r="E296" t="str">
            <v>Approved</v>
          </cell>
          <cell r="F296">
            <v>42050</v>
          </cell>
          <cell r="G296">
            <v>41960</v>
          </cell>
          <cell r="H296">
            <v>42038</v>
          </cell>
          <cell r="I296">
            <v>42050</v>
          </cell>
        </row>
        <row r="297">
          <cell r="A297" t="str">
            <v>PLN14005-R01</v>
          </cell>
          <cell r="E297" t="str">
            <v>Approved</v>
          </cell>
          <cell r="F297">
            <v>41985</v>
          </cell>
          <cell r="G297">
            <v>43147</v>
          </cell>
          <cell r="H297">
            <v>43147</v>
          </cell>
          <cell r="I297">
            <v>41985</v>
          </cell>
        </row>
        <row r="298">
          <cell r="A298" t="str">
            <v>PLN14275</v>
          </cell>
          <cell r="E298" t="str">
            <v>Approved</v>
          </cell>
          <cell r="F298">
            <v>41940</v>
          </cell>
          <cell r="G298">
            <v>41894</v>
          </cell>
          <cell r="H298">
            <v>41940</v>
          </cell>
          <cell r="I298">
            <v>41940</v>
          </cell>
        </row>
        <row r="299">
          <cell r="A299" t="str">
            <v>PLN14261</v>
          </cell>
          <cell r="E299" t="str">
            <v>Final</v>
          </cell>
          <cell r="F299">
            <v>43081</v>
          </cell>
          <cell r="G299">
            <v>41908</v>
          </cell>
          <cell r="H299">
            <v>41941</v>
          </cell>
          <cell r="I299">
            <v>41953</v>
          </cell>
        </row>
        <row r="300">
          <cell r="A300" t="str">
            <v>PLN14276</v>
          </cell>
          <cell r="E300" t="str">
            <v>Approved-Pending Appeal</v>
          </cell>
          <cell r="F300">
            <v>41948</v>
          </cell>
          <cell r="G300">
            <v>41922</v>
          </cell>
          <cell r="H300">
            <v>41948</v>
          </cell>
        </row>
        <row r="301">
          <cell r="A301" t="str">
            <v>PLN14277</v>
          </cell>
          <cell r="E301" t="str">
            <v>Approved</v>
          </cell>
          <cell r="F301">
            <v>42081</v>
          </cell>
          <cell r="G301">
            <v>42081</v>
          </cell>
          <cell r="H301">
            <v>42081</v>
          </cell>
          <cell r="I301">
            <v>42081</v>
          </cell>
        </row>
        <row r="302">
          <cell r="A302" t="str">
            <v>PLN14278</v>
          </cell>
          <cell r="E302" t="str">
            <v>Accepted</v>
          </cell>
          <cell r="F302">
            <v>41893</v>
          </cell>
        </row>
        <row r="303">
          <cell r="A303" t="str">
            <v>PLN14279</v>
          </cell>
          <cell r="E303" t="str">
            <v>Approved</v>
          </cell>
          <cell r="F303">
            <v>42117</v>
          </cell>
          <cell r="G303">
            <v>41943</v>
          </cell>
          <cell r="H303">
            <v>42100</v>
          </cell>
          <cell r="I303">
            <v>42128</v>
          </cell>
        </row>
        <row r="304">
          <cell r="A304" t="str">
            <v>PLN14280</v>
          </cell>
          <cell r="E304" t="str">
            <v>Approved</v>
          </cell>
          <cell r="F304">
            <v>42009</v>
          </cell>
          <cell r="G304">
            <v>41985</v>
          </cell>
          <cell r="H304">
            <v>41988</v>
          </cell>
          <cell r="I304">
            <v>42009</v>
          </cell>
        </row>
        <row r="305">
          <cell r="A305" t="str">
            <v>PLN14281</v>
          </cell>
          <cell r="E305" t="str">
            <v>Withdrawn</v>
          </cell>
          <cell r="F305">
            <v>41949</v>
          </cell>
        </row>
        <row r="306">
          <cell r="A306" t="str">
            <v>PLN14282</v>
          </cell>
          <cell r="E306" t="str">
            <v>Approved</v>
          </cell>
          <cell r="F306">
            <v>41937</v>
          </cell>
          <cell r="G306">
            <v>41900</v>
          </cell>
          <cell r="H306">
            <v>41927</v>
          </cell>
          <cell r="I306">
            <v>41937</v>
          </cell>
        </row>
        <row r="307">
          <cell r="A307" t="str">
            <v>PLN14283</v>
          </cell>
          <cell r="E307" t="str">
            <v>Under Review</v>
          </cell>
          <cell r="F307">
            <v>41961</v>
          </cell>
          <cell r="G307">
            <v>41961</v>
          </cell>
        </row>
        <row r="308">
          <cell r="A308" t="str">
            <v>PLN14285</v>
          </cell>
          <cell r="E308" t="str">
            <v>Approved</v>
          </cell>
          <cell r="F308">
            <v>41987</v>
          </cell>
          <cell r="G308">
            <v>41935</v>
          </cell>
          <cell r="H308">
            <v>41976</v>
          </cell>
          <cell r="I308">
            <v>41987</v>
          </cell>
        </row>
        <row r="309">
          <cell r="A309" t="str">
            <v>PLN14284</v>
          </cell>
          <cell r="E309" t="str">
            <v>Approved</v>
          </cell>
          <cell r="F309">
            <v>41975</v>
          </cell>
          <cell r="G309">
            <v>41935</v>
          </cell>
          <cell r="H309">
            <v>41964</v>
          </cell>
          <cell r="I309">
            <v>41975</v>
          </cell>
        </row>
        <row r="310">
          <cell r="A310" t="str">
            <v>PLN14286</v>
          </cell>
          <cell r="E310" t="str">
            <v>Approved</v>
          </cell>
          <cell r="F310">
            <v>42495</v>
          </cell>
          <cell r="G310">
            <v>42495</v>
          </cell>
          <cell r="H310">
            <v>42495</v>
          </cell>
          <cell r="I310">
            <v>42495</v>
          </cell>
        </row>
        <row r="311">
          <cell r="A311" t="str">
            <v>PLN14287</v>
          </cell>
          <cell r="E311" t="str">
            <v>Approved</v>
          </cell>
          <cell r="F311">
            <v>42646</v>
          </cell>
          <cell r="G311">
            <v>42524</v>
          </cell>
          <cell r="H311">
            <v>42635</v>
          </cell>
          <cell r="I311">
            <v>42646</v>
          </cell>
        </row>
        <row r="312">
          <cell r="A312" t="str">
            <v>PLN14288</v>
          </cell>
          <cell r="E312" t="str">
            <v>Approved</v>
          </cell>
          <cell r="F312">
            <v>42293</v>
          </cell>
          <cell r="G312">
            <v>41941</v>
          </cell>
        </row>
        <row r="313">
          <cell r="A313" t="str">
            <v>PLN14289</v>
          </cell>
          <cell r="E313" t="str">
            <v>Approved</v>
          </cell>
          <cell r="F313">
            <v>41964</v>
          </cell>
          <cell r="G313">
            <v>42248</v>
          </cell>
          <cell r="H313">
            <v>42248</v>
          </cell>
          <cell r="I313">
            <v>41964</v>
          </cell>
        </row>
        <row r="314">
          <cell r="A314" t="str">
            <v>PLN14290</v>
          </cell>
          <cell r="E314" t="str">
            <v>Approved</v>
          </cell>
          <cell r="F314">
            <v>41990</v>
          </cell>
          <cell r="G314">
            <v>41990</v>
          </cell>
          <cell r="H314">
            <v>41990</v>
          </cell>
          <cell r="I314">
            <v>41990</v>
          </cell>
        </row>
        <row r="315">
          <cell r="A315" t="str">
            <v>PLN14291</v>
          </cell>
          <cell r="E315" t="str">
            <v>Approved</v>
          </cell>
          <cell r="F315">
            <v>41988</v>
          </cell>
          <cell r="G315">
            <v>41942</v>
          </cell>
          <cell r="H315">
            <v>41977</v>
          </cell>
          <cell r="I315">
            <v>41988</v>
          </cell>
        </row>
        <row r="316">
          <cell r="A316" t="str">
            <v>PLN14292</v>
          </cell>
          <cell r="E316" t="str">
            <v>Approved</v>
          </cell>
          <cell r="F316">
            <v>42124</v>
          </cell>
          <cell r="G316">
            <v>42055</v>
          </cell>
          <cell r="H316">
            <v>42124</v>
          </cell>
          <cell r="I316">
            <v>42124</v>
          </cell>
        </row>
        <row r="317">
          <cell r="A317" t="str">
            <v>PLN14293</v>
          </cell>
          <cell r="E317" t="str">
            <v>Accepted</v>
          </cell>
          <cell r="F317">
            <v>41912</v>
          </cell>
        </row>
        <row r="318">
          <cell r="A318" t="str">
            <v>PLN14294</v>
          </cell>
          <cell r="E318" t="str">
            <v>Approved</v>
          </cell>
          <cell r="F318">
            <v>42108</v>
          </cell>
          <cell r="G318">
            <v>42108</v>
          </cell>
          <cell r="H318">
            <v>42108</v>
          </cell>
          <cell r="I318">
            <v>42108</v>
          </cell>
        </row>
        <row r="319">
          <cell r="A319" t="str">
            <v>PLN14295</v>
          </cell>
          <cell r="E319" t="str">
            <v>Approved</v>
          </cell>
          <cell r="F319">
            <v>42061</v>
          </cell>
          <cell r="G319">
            <v>41949</v>
          </cell>
          <cell r="H319">
            <v>42061</v>
          </cell>
          <cell r="I319">
            <v>42061</v>
          </cell>
        </row>
        <row r="320">
          <cell r="A320" t="str">
            <v>PLN14296</v>
          </cell>
          <cell r="E320" t="str">
            <v>Approved</v>
          </cell>
          <cell r="F320">
            <v>42009</v>
          </cell>
          <cell r="G320">
            <v>41990</v>
          </cell>
          <cell r="H320">
            <v>41990</v>
          </cell>
          <cell r="I320">
            <v>42009</v>
          </cell>
        </row>
        <row r="321">
          <cell r="A321" t="str">
            <v>PLN14297</v>
          </cell>
          <cell r="E321" t="str">
            <v>Approved</v>
          </cell>
          <cell r="F321">
            <v>41988</v>
          </cell>
          <cell r="G321">
            <v>41922</v>
          </cell>
          <cell r="H321">
            <v>41976</v>
          </cell>
          <cell r="I321">
            <v>41988</v>
          </cell>
        </row>
        <row r="322">
          <cell r="A322" t="str">
            <v>PLN14298</v>
          </cell>
          <cell r="E322" t="str">
            <v>Approved</v>
          </cell>
          <cell r="F322">
            <v>42293</v>
          </cell>
          <cell r="G322">
            <v>41941</v>
          </cell>
        </row>
        <row r="323">
          <cell r="A323" t="str">
            <v>PLN14299</v>
          </cell>
          <cell r="E323" t="str">
            <v>Approved-Pending Appeal</v>
          </cell>
          <cell r="F323">
            <v>41968</v>
          </cell>
          <cell r="G323">
            <v>41950</v>
          </cell>
          <cell r="H323">
            <v>41968</v>
          </cell>
        </row>
        <row r="324">
          <cell r="A324" t="str">
            <v>PLN14300</v>
          </cell>
          <cell r="E324" t="str">
            <v>Approved</v>
          </cell>
          <cell r="F324">
            <v>42100</v>
          </cell>
          <cell r="G324">
            <v>42076</v>
          </cell>
          <cell r="H324">
            <v>42100</v>
          </cell>
          <cell r="I324">
            <v>42100</v>
          </cell>
        </row>
        <row r="325">
          <cell r="A325" t="str">
            <v>PLN14301</v>
          </cell>
          <cell r="E325" t="str">
            <v>Void</v>
          </cell>
          <cell r="F325">
            <v>41922</v>
          </cell>
        </row>
        <row r="326">
          <cell r="A326" t="str">
            <v>PLN14302</v>
          </cell>
          <cell r="E326" t="str">
            <v>Approved-Pending Appeal</v>
          </cell>
          <cell r="F326">
            <v>42006</v>
          </cell>
          <cell r="G326">
            <v>41974</v>
          </cell>
          <cell r="H326">
            <v>42006</v>
          </cell>
        </row>
        <row r="327">
          <cell r="A327" t="str">
            <v>PLN14303</v>
          </cell>
          <cell r="E327" t="str">
            <v>Denied</v>
          </cell>
          <cell r="F327">
            <v>43818</v>
          </cell>
          <cell r="G327">
            <v>42033</v>
          </cell>
          <cell r="H327">
            <v>43138</v>
          </cell>
        </row>
        <row r="328">
          <cell r="A328" t="str">
            <v>PLN14304</v>
          </cell>
          <cell r="E328" t="str">
            <v>Approved</v>
          </cell>
          <cell r="F328">
            <v>41992</v>
          </cell>
        </row>
        <row r="329">
          <cell r="A329" t="str">
            <v>PLN14305</v>
          </cell>
          <cell r="E329" t="str">
            <v>Approved</v>
          </cell>
          <cell r="F329">
            <v>42121</v>
          </cell>
          <cell r="G329">
            <v>42157</v>
          </cell>
          <cell r="H329">
            <v>42109</v>
          </cell>
          <cell r="I329">
            <v>42121</v>
          </cell>
        </row>
        <row r="330">
          <cell r="A330" t="str">
            <v>PLN14306</v>
          </cell>
          <cell r="E330" t="str">
            <v>Approved</v>
          </cell>
          <cell r="F330">
            <v>42710</v>
          </cell>
          <cell r="G330">
            <v>42710</v>
          </cell>
          <cell r="H330">
            <v>42710</v>
          </cell>
          <cell r="I330">
            <v>42710</v>
          </cell>
        </row>
        <row r="331">
          <cell r="A331" t="str">
            <v>PLN14307</v>
          </cell>
          <cell r="E331" t="str">
            <v>Approved</v>
          </cell>
          <cell r="F331">
            <v>42079</v>
          </cell>
          <cell r="G331">
            <v>42331</v>
          </cell>
          <cell r="H331">
            <v>42061</v>
          </cell>
          <cell r="I331">
            <v>42079</v>
          </cell>
        </row>
        <row r="332">
          <cell r="A332" t="str">
            <v>PLN14308</v>
          </cell>
          <cell r="E332" t="str">
            <v>Approved</v>
          </cell>
          <cell r="F332">
            <v>42048</v>
          </cell>
          <cell r="G332">
            <v>41974</v>
          </cell>
          <cell r="H332">
            <v>42038</v>
          </cell>
          <cell r="I332">
            <v>42048</v>
          </cell>
        </row>
        <row r="333">
          <cell r="A333" t="str">
            <v>PLN14309</v>
          </cell>
          <cell r="E333" t="str">
            <v>Approved</v>
          </cell>
          <cell r="F333">
            <v>42220</v>
          </cell>
          <cell r="G333">
            <v>42220</v>
          </cell>
          <cell r="H333">
            <v>42220</v>
          </cell>
          <cell r="I333">
            <v>42220</v>
          </cell>
        </row>
        <row r="334">
          <cell r="A334" t="str">
            <v>PLN14312</v>
          </cell>
          <cell r="E334" t="str">
            <v>Approved</v>
          </cell>
          <cell r="F334">
            <v>41976</v>
          </cell>
          <cell r="G334">
            <v>41943</v>
          </cell>
          <cell r="H334">
            <v>41976</v>
          </cell>
          <cell r="I334">
            <v>41976</v>
          </cell>
        </row>
        <row r="335">
          <cell r="A335" t="str">
            <v>PLN14313</v>
          </cell>
          <cell r="E335" t="str">
            <v>Approved</v>
          </cell>
          <cell r="F335">
            <v>42030</v>
          </cell>
          <cell r="G335">
            <v>42248</v>
          </cell>
          <cell r="H335">
            <v>42248</v>
          </cell>
          <cell r="I335">
            <v>42030</v>
          </cell>
        </row>
        <row r="336">
          <cell r="A336" t="str">
            <v>PLN14311</v>
          </cell>
          <cell r="E336" t="str">
            <v>Approved</v>
          </cell>
          <cell r="F336">
            <v>42081</v>
          </cell>
          <cell r="G336">
            <v>42081</v>
          </cell>
          <cell r="H336">
            <v>42081</v>
          </cell>
          <cell r="I336">
            <v>42081</v>
          </cell>
        </row>
        <row r="337">
          <cell r="A337" t="str">
            <v>PLN14310</v>
          </cell>
          <cell r="E337" t="str">
            <v>Approved</v>
          </cell>
          <cell r="F337">
            <v>42031</v>
          </cell>
          <cell r="G337">
            <v>41957</v>
          </cell>
          <cell r="H337">
            <v>42031</v>
          </cell>
          <cell r="I337">
            <v>42031</v>
          </cell>
        </row>
        <row r="338">
          <cell r="A338" t="str">
            <v>PLN14314</v>
          </cell>
          <cell r="E338" t="str">
            <v>Approved</v>
          </cell>
          <cell r="F338">
            <v>42079</v>
          </cell>
          <cell r="G338">
            <v>41964</v>
          </cell>
          <cell r="H338">
            <v>42061</v>
          </cell>
          <cell r="I338">
            <v>42079</v>
          </cell>
        </row>
        <row r="339">
          <cell r="A339" t="str">
            <v>PLN14315</v>
          </cell>
          <cell r="E339" t="str">
            <v>Approved</v>
          </cell>
          <cell r="F339">
            <v>42079</v>
          </cell>
          <cell r="G339">
            <v>41964</v>
          </cell>
          <cell r="H339">
            <v>42061</v>
          </cell>
          <cell r="I339">
            <v>42079</v>
          </cell>
        </row>
        <row r="340">
          <cell r="A340" t="str">
            <v>PLN14316</v>
          </cell>
          <cell r="E340" t="str">
            <v>Approved-Pending Appeal</v>
          </cell>
          <cell r="F340">
            <v>42342</v>
          </cell>
          <cell r="G340">
            <v>41961</v>
          </cell>
          <cell r="H340">
            <v>42342</v>
          </cell>
        </row>
        <row r="341">
          <cell r="A341" t="str">
            <v>PLN14262-PUDF01-R01</v>
          </cell>
          <cell r="E341" t="str">
            <v>Void</v>
          </cell>
          <cell r="F341">
            <v>41940</v>
          </cell>
        </row>
        <row r="342">
          <cell r="A342" t="str">
            <v>PLN15093</v>
          </cell>
          <cell r="E342" t="str">
            <v>Approved</v>
          </cell>
          <cell r="F342">
            <v>42186</v>
          </cell>
          <cell r="G342">
            <v>42174</v>
          </cell>
          <cell r="H342">
            <v>42186</v>
          </cell>
          <cell r="I342">
            <v>42186</v>
          </cell>
        </row>
        <row r="343">
          <cell r="A343" t="str">
            <v>PLN14317</v>
          </cell>
          <cell r="E343" t="str">
            <v>Approved</v>
          </cell>
          <cell r="F343">
            <v>42030</v>
          </cell>
          <cell r="G343">
            <v>41974</v>
          </cell>
          <cell r="H343">
            <v>42019</v>
          </cell>
          <cell r="I343">
            <v>42030</v>
          </cell>
        </row>
        <row r="344">
          <cell r="A344" t="str">
            <v>PLN14318</v>
          </cell>
          <cell r="E344" t="str">
            <v>Approved</v>
          </cell>
          <cell r="F344">
            <v>42076</v>
          </cell>
          <cell r="G344">
            <v>41978</v>
          </cell>
          <cell r="H344">
            <v>42076</v>
          </cell>
          <cell r="I344">
            <v>42076</v>
          </cell>
        </row>
        <row r="345">
          <cell r="A345" t="str">
            <v>PLN14319</v>
          </cell>
          <cell r="E345" t="str">
            <v>Approved</v>
          </cell>
          <cell r="F345">
            <v>41644</v>
          </cell>
          <cell r="G345">
            <v>41957</v>
          </cell>
          <cell r="H345">
            <v>41995</v>
          </cell>
          <cell r="I345">
            <v>41644</v>
          </cell>
        </row>
        <row r="346">
          <cell r="A346" t="str">
            <v>PUD06010-R01</v>
          </cell>
          <cell r="E346" t="str">
            <v>Approved</v>
          </cell>
          <cell r="F346">
            <v>41960</v>
          </cell>
          <cell r="G346">
            <v>41868</v>
          </cell>
          <cell r="H346">
            <v>41948</v>
          </cell>
          <cell r="I346">
            <v>41960</v>
          </cell>
        </row>
        <row r="347">
          <cell r="A347" t="str">
            <v>PLN14320</v>
          </cell>
          <cell r="E347" t="str">
            <v>Approved</v>
          </cell>
          <cell r="F347">
            <v>42009</v>
          </cell>
          <cell r="G347">
            <v>41950</v>
          </cell>
          <cell r="H347">
            <v>41992</v>
          </cell>
          <cell r="I347">
            <v>42009</v>
          </cell>
        </row>
        <row r="348">
          <cell r="A348" t="str">
            <v>PLN14321</v>
          </cell>
          <cell r="E348" t="str">
            <v>Approved</v>
          </cell>
          <cell r="F348">
            <v>42591</v>
          </cell>
          <cell r="G348">
            <v>42591</v>
          </cell>
          <cell r="H348">
            <v>42591</v>
          </cell>
          <cell r="I348">
            <v>42591</v>
          </cell>
        </row>
        <row r="349">
          <cell r="A349" t="str">
            <v>PLN14322</v>
          </cell>
          <cell r="E349" t="str">
            <v>Approved</v>
          </cell>
          <cell r="F349">
            <v>42425</v>
          </cell>
          <cell r="G349">
            <v>41984</v>
          </cell>
          <cell r="H349">
            <v>42425</v>
          </cell>
          <cell r="I349">
            <v>42425</v>
          </cell>
        </row>
        <row r="350">
          <cell r="A350" t="str">
            <v>PUDF08</v>
          </cell>
          <cell r="E350" t="str">
            <v>Approved</v>
          </cell>
          <cell r="F350">
            <v>42285</v>
          </cell>
          <cell r="G350">
            <v>42073</v>
          </cell>
        </row>
        <row r="351">
          <cell r="A351" t="str">
            <v>PLN14323</v>
          </cell>
          <cell r="E351" t="str">
            <v>Approved</v>
          </cell>
          <cell r="F351">
            <v>42038</v>
          </cell>
          <cell r="G351">
            <v>42010</v>
          </cell>
          <cell r="H351">
            <v>42038</v>
          </cell>
          <cell r="I351">
            <v>42038</v>
          </cell>
        </row>
        <row r="352">
          <cell r="A352" t="str">
            <v>PLN14324</v>
          </cell>
          <cell r="E352" t="str">
            <v>Approved</v>
          </cell>
          <cell r="F352">
            <v>42186</v>
          </cell>
          <cell r="G352">
            <v>41974</v>
          </cell>
          <cell r="H352">
            <v>42011</v>
          </cell>
          <cell r="I352">
            <v>42186</v>
          </cell>
        </row>
        <row r="353">
          <cell r="A353" t="str">
            <v>PUDF08-ER01</v>
          </cell>
          <cell r="E353" t="str">
            <v>Adopted</v>
          </cell>
          <cell r="F353">
            <v>42292</v>
          </cell>
        </row>
        <row r="354">
          <cell r="A354" t="str">
            <v>PUDF08-R01</v>
          </cell>
          <cell r="E354" t="str">
            <v>Approved</v>
          </cell>
          <cell r="F354">
            <v>43200</v>
          </cell>
          <cell r="G354">
            <v>43200</v>
          </cell>
          <cell r="H354">
            <v>43200</v>
          </cell>
          <cell r="I354">
            <v>43200</v>
          </cell>
        </row>
        <row r="355">
          <cell r="A355" t="str">
            <v>PLN14325</v>
          </cell>
          <cell r="E355" t="str">
            <v>Approved</v>
          </cell>
          <cell r="F355">
            <v>42052</v>
          </cell>
          <cell r="G355">
            <v>41975</v>
          </cell>
          <cell r="H355">
            <v>42041</v>
          </cell>
          <cell r="I355">
            <v>42052</v>
          </cell>
        </row>
        <row r="356">
          <cell r="A356" t="str">
            <v>PLN14326</v>
          </cell>
          <cell r="E356" t="str">
            <v>Approved-Pending Appeal</v>
          </cell>
          <cell r="F356">
            <v>42060</v>
          </cell>
          <cell r="G356">
            <v>42060</v>
          </cell>
          <cell r="H356">
            <v>42060</v>
          </cell>
        </row>
        <row r="357">
          <cell r="A357" t="str">
            <v>PLN14327</v>
          </cell>
          <cell r="E357" t="str">
            <v>Withdrawn</v>
          </cell>
          <cell r="F357">
            <v>41981</v>
          </cell>
        </row>
        <row r="358">
          <cell r="A358" t="str">
            <v>PLN14328</v>
          </cell>
          <cell r="E358" t="str">
            <v>Approved</v>
          </cell>
          <cell r="F358">
            <v>43095</v>
          </cell>
          <cell r="G358">
            <v>42719</v>
          </cell>
          <cell r="H358">
            <v>43095</v>
          </cell>
          <cell r="I358">
            <v>43095</v>
          </cell>
        </row>
        <row r="359">
          <cell r="A359" t="str">
            <v>PLN14329</v>
          </cell>
          <cell r="E359" t="str">
            <v>Approved</v>
          </cell>
          <cell r="F359">
            <v>42011</v>
          </cell>
          <cell r="G359">
            <v>41978</v>
          </cell>
          <cell r="H359">
            <v>42011</v>
          </cell>
          <cell r="I359">
            <v>42011</v>
          </cell>
        </row>
        <row r="360">
          <cell r="A360" t="str">
            <v>PLN14330</v>
          </cell>
          <cell r="E360" t="str">
            <v>Extended</v>
          </cell>
          <cell r="F360">
            <v>43127</v>
          </cell>
          <cell r="G360">
            <v>42768</v>
          </cell>
        </row>
        <row r="361">
          <cell r="A361" t="str">
            <v>PLN14331</v>
          </cell>
          <cell r="E361" t="str">
            <v>Approved</v>
          </cell>
          <cell r="F361">
            <v>43095</v>
          </cell>
          <cell r="G361">
            <v>42768</v>
          </cell>
          <cell r="H361">
            <v>43095</v>
          </cell>
          <cell r="I361">
            <v>43095</v>
          </cell>
        </row>
        <row r="362">
          <cell r="A362" t="str">
            <v>PLN14332</v>
          </cell>
          <cell r="E362" t="str">
            <v>Approved</v>
          </cell>
          <cell r="F362">
            <v>42002</v>
          </cell>
        </row>
        <row r="363">
          <cell r="A363" t="str">
            <v>PLN14333</v>
          </cell>
          <cell r="E363" t="str">
            <v>Approved</v>
          </cell>
          <cell r="F363">
            <v>41692</v>
          </cell>
          <cell r="G363">
            <v>41975</v>
          </cell>
          <cell r="H363">
            <v>42411</v>
          </cell>
          <cell r="I363">
            <v>41692</v>
          </cell>
        </row>
        <row r="364">
          <cell r="A364" t="str">
            <v>PLN14334</v>
          </cell>
          <cell r="E364" t="str">
            <v>Approved</v>
          </cell>
          <cell r="F364">
            <v>42065</v>
          </cell>
        </row>
        <row r="365">
          <cell r="A365" t="str">
            <v>PLN14338</v>
          </cell>
          <cell r="E365" t="str">
            <v>Approved</v>
          </cell>
          <cell r="F365">
            <v>42039</v>
          </cell>
          <cell r="G365">
            <v>41985</v>
          </cell>
          <cell r="H365">
            <v>42039</v>
          </cell>
          <cell r="I365">
            <v>42039</v>
          </cell>
        </row>
        <row r="366">
          <cell r="A366" t="str">
            <v>PLN14337</v>
          </cell>
          <cell r="E366" t="str">
            <v>Void</v>
          </cell>
          <cell r="F366">
            <v>41963</v>
          </cell>
        </row>
        <row r="367">
          <cell r="A367" t="str">
            <v>PLN14336</v>
          </cell>
          <cell r="E367" t="str">
            <v>Approved</v>
          </cell>
          <cell r="F367">
            <v>42009</v>
          </cell>
          <cell r="G367">
            <v>41976</v>
          </cell>
          <cell r="H367">
            <v>42024</v>
          </cell>
          <cell r="I367">
            <v>42009</v>
          </cell>
        </row>
        <row r="368">
          <cell r="A368" t="str">
            <v>PLN14335</v>
          </cell>
          <cell r="E368" t="str">
            <v>Approved</v>
          </cell>
          <cell r="F368">
            <v>42044</v>
          </cell>
          <cell r="G368">
            <v>41984</v>
          </cell>
          <cell r="H368">
            <v>42037</v>
          </cell>
          <cell r="I368">
            <v>42044</v>
          </cell>
        </row>
        <row r="369">
          <cell r="A369" t="str">
            <v>PLN14339</v>
          </cell>
          <cell r="E369" t="str">
            <v>Approved</v>
          </cell>
          <cell r="F369">
            <v>42037</v>
          </cell>
          <cell r="G369">
            <v>41985</v>
          </cell>
          <cell r="H369">
            <v>42037</v>
          </cell>
          <cell r="I369">
            <v>42037</v>
          </cell>
        </row>
        <row r="370">
          <cell r="A370" t="str">
            <v>PLN14340</v>
          </cell>
          <cell r="E370" t="str">
            <v>Approved</v>
          </cell>
          <cell r="F370">
            <v>42122</v>
          </cell>
          <cell r="G370">
            <v>42032</v>
          </cell>
          <cell r="H370">
            <v>42109</v>
          </cell>
          <cell r="I370">
            <v>42122</v>
          </cell>
        </row>
        <row r="371">
          <cell r="A371" t="str">
            <v>PLN14341</v>
          </cell>
          <cell r="E371" t="str">
            <v>Approved</v>
          </cell>
          <cell r="F371">
            <v>42305</v>
          </cell>
          <cell r="G371">
            <v>42265</v>
          </cell>
          <cell r="H371">
            <v>42305</v>
          </cell>
          <cell r="I371">
            <v>42305</v>
          </cell>
        </row>
        <row r="372">
          <cell r="A372" t="str">
            <v>PLN14342</v>
          </cell>
          <cell r="E372" t="str">
            <v>Approved</v>
          </cell>
          <cell r="F372">
            <v>42156</v>
          </cell>
          <cell r="G372">
            <v>42144</v>
          </cell>
          <cell r="H372">
            <v>42191</v>
          </cell>
          <cell r="I372">
            <v>42156</v>
          </cell>
        </row>
        <row r="373">
          <cell r="A373" t="str">
            <v>PLN14343</v>
          </cell>
          <cell r="E373" t="str">
            <v>Approved</v>
          </cell>
          <cell r="F373">
            <v>42095</v>
          </cell>
          <cell r="G373">
            <v>42095</v>
          </cell>
          <cell r="H373">
            <v>42095</v>
          </cell>
          <cell r="I373">
            <v>42095</v>
          </cell>
        </row>
        <row r="374">
          <cell r="A374" t="str">
            <v>PLN14344</v>
          </cell>
          <cell r="E374" t="str">
            <v>Approved</v>
          </cell>
          <cell r="F374">
            <v>42936</v>
          </cell>
          <cell r="G374">
            <v>42936</v>
          </cell>
          <cell r="H374">
            <v>42936</v>
          </cell>
          <cell r="I374">
            <v>42936</v>
          </cell>
        </row>
        <row r="375">
          <cell r="A375" t="str">
            <v>PLN14345</v>
          </cell>
          <cell r="E375" t="str">
            <v>Approved</v>
          </cell>
          <cell r="F375">
            <v>42024</v>
          </cell>
          <cell r="G375">
            <v>41983</v>
          </cell>
          <cell r="H375">
            <v>42012</v>
          </cell>
          <cell r="I375">
            <v>42024</v>
          </cell>
        </row>
        <row r="376">
          <cell r="A376" t="str">
            <v>PLN14346</v>
          </cell>
          <cell r="E376" t="str">
            <v>Approved</v>
          </cell>
          <cell r="F376">
            <v>42338</v>
          </cell>
          <cell r="G376">
            <v>42160</v>
          </cell>
          <cell r="H376">
            <v>42221</v>
          </cell>
          <cell r="I376">
            <v>42338</v>
          </cell>
        </row>
        <row r="377">
          <cell r="A377" t="str">
            <v>PLN14347</v>
          </cell>
          <cell r="E377" t="str">
            <v>Approved</v>
          </cell>
          <cell r="F377">
            <v>42019</v>
          </cell>
          <cell r="G377">
            <v>42188</v>
          </cell>
          <cell r="H377">
            <v>42188</v>
          </cell>
          <cell r="I377">
            <v>42019</v>
          </cell>
        </row>
        <row r="378">
          <cell r="A378" t="str">
            <v>PLN14348</v>
          </cell>
          <cell r="E378" t="str">
            <v>Approved</v>
          </cell>
          <cell r="F378">
            <v>42354</v>
          </cell>
          <cell r="G378">
            <v>42350</v>
          </cell>
          <cell r="H378">
            <v>42058</v>
          </cell>
          <cell r="I378">
            <v>42354</v>
          </cell>
        </row>
        <row r="379">
          <cell r="A379" t="str">
            <v>PLN14349</v>
          </cell>
          <cell r="E379" t="str">
            <v>Approved</v>
          </cell>
          <cell r="F379">
            <v>42028</v>
          </cell>
          <cell r="G379">
            <v>41983</v>
          </cell>
          <cell r="H379">
            <v>42017</v>
          </cell>
          <cell r="I379">
            <v>42028</v>
          </cell>
        </row>
        <row r="380">
          <cell r="A380" t="str">
            <v>PLN14350</v>
          </cell>
          <cell r="E380" t="str">
            <v>Withdrawn</v>
          </cell>
          <cell r="F380">
            <v>42034</v>
          </cell>
        </row>
        <row r="381">
          <cell r="A381" t="str">
            <v>PLN14351</v>
          </cell>
          <cell r="E381" t="str">
            <v>Approved</v>
          </cell>
          <cell r="F381">
            <v>42293</v>
          </cell>
          <cell r="G381">
            <v>42026</v>
          </cell>
        </row>
        <row r="382">
          <cell r="A382" t="str">
            <v>PLN14352</v>
          </cell>
          <cell r="E382" t="str">
            <v>Withdrawn</v>
          </cell>
          <cell r="F382">
            <v>42173</v>
          </cell>
          <cell r="G382">
            <v>42173</v>
          </cell>
        </row>
        <row r="383">
          <cell r="A383" t="str">
            <v>PLN14353</v>
          </cell>
          <cell r="E383" t="str">
            <v>Approved</v>
          </cell>
          <cell r="F383">
            <v>42157</v>
          </cell>
          <cell r="G383">
            <v>42067</v>
          </cell>
          <cell r="H383">
            <v>42157</v>
          </cell>
          <cell r="I383">
            <v>42157</v>
          </cell>
        </row>
        <row r="384">
          <cell r="A384" t="str">
            <v>PLN14354</v>
          </cell>
          <cell r="E384" t="str">
            <v>Approved</v>
          </cell>
          <cell r="F384">
            <v>42046</v>
          </cell>
          <cell r="G384">
            <v>42013</v>
          </cell>
          <cell r="H384">
            <v>42046</v>
          </cell>
          <cell r="I384">
            <v>42046</v>
          </cell>
        </row>
        <row r="385">
          <cell r="A385" t="str">
            <v>PLN14355</v>
          </cell>
          <cell r="E385" t="str">
            <v>Approved</v>
          </cell>
          <cell r="F385">
            <v>42043</v>
          </cell>
          <cell r="G385">
            <v>41985</v>
          </cell>
          <cell r="H385">
            <v>42031</v>
          </cell>
          <cell r="I385">
            <v>42043</v>
          </cell>
        </row>
        <row r="386">
          <cell r="A386" t="str">
            <v>PLN14356</v>
          </cell>
          <cell r="E386" t="str">
            <v>Approved</v>
          </cell>
          <cell r="F386">
            <v>42043</v>
          </cell>
          <cell r="G386">
            <v>41985</v>
          </cell>
          <cell r="H386">
            <v>42031</v>
          </cell>
          <cell r="I386">
            <v>42043</v>
          </cell>
        </row>
        <row r="387">
          <cell r="A387" t="str">
            <v>PLN14357</v>
          </cell>
          <cell r="E387" t="str">
            <v>Approved-Pending Appeal</v>
          </cell>
          <cell r="F387">
            <v>42054</v>
          </cell>
          <cell r="G387">
            <v>42010</v>
          </cell>
          <cell r="H387">
            <v>42054</v>
          </cell>
        </row>
        <row r="388">
          <cell r="A388" t="str">
            <v>PLN14358</v>
          </cell>
          <cell r="E388" t="str">
            <v>Approved</v>
          </cell>
          <cell r="F388">
            <v>42081</v>
          </cell>
          <cell r="G388">
            <v>42027</v>
          </cell>
          <cell r="H388">
            <v>42081</v>
          </cell>
          <cell r="I388">
            <v>42081</v>
          </cell>
        </row>
        <row r="389">
          <cell r="A389" t="str">
            <v>PLN14360</v>
          </cell>
          <cell r="E389" t="str">
            <v>Accepted</v>
          </cell>
          <cell r="F389">
            <v>41990</v>
          </cell>
        </row>
        <row r="390">
          <cell r="A390" t="str">
            <v>PLN14359</v>
          </cell>
          <cell r="E390" t="str">
            <v>Approved</v>
          </cell>
          <cell r="F390">
            <v>42066</v>
          </cell>
          <cell r="G390">
            <v>42054</v>
          </cell>
          <cell r="H390">
            <v>42054</v>
          </cell>
          <cell r="I390">
            <v>42066</v>
          </cell>
        </row>
        <row r="391">
          <cell r="A391" t="str">
            <v>PLN14361</v>
          </cell>
          <cell r="E391" t="str">
            <v>Approved</v>
          </cell>
          <cell r="F391">
            <v>42450</v>
          </cell>
          <cell r="G391">
            <v>42397</v>
          </cell>
          <cell r="H391">
            <v>42438</v>
          </cell>
          <cell r="I391">
            <v>42450</v>
          </cell>
        </row>
        <row r="392">
          <cell r="A392" t="str">
            <v>PLN14362</v>
          </cell>
          <cell r="E392" t="str">
            <v>Void</v>
          </cell>
          <cell r="F392">
            <v>41991</v>
          </cell>
        </row>
        <row r="393">
          <cell r="A393" t="str">
            <v>PLN14363</v>
          </cell>
          <cell r="E393" t="str">
            <v>Approved</v>
          </cell>
          <cell r="F393">
            <v>43567</v>
          </cell>
          <cell r="G393">
            <v>42031</v>
          </cell>
          <cell r="H393">
            <v>42101</v>
          </cell>
          <cell r="I393">
            <v>43117</v>
          </cell>
        </row>
        <row r="394">
          <cell r="A394" t="str">
            <v>PLN14364</v>
          </cell>
          <cell r="E394" t="str">
            <v>Withdrawn</v>
          </cell>
          <cell r="F394">
            <v>42145</v>
          </cell>
        </row>
        <row r="395">
          <cell r="A395" t="str">
            <v>PLN14365</v>
          </cell>
          <cell r="E395" t="str">
            <v>Approved</v>
          </cell>
          <cell r="F395">
            <v>42052</v>
          </cell>
          <cell r="G395">
            <v>42010</v>
          </cell>
        </row>
        <row r="396">
          <cell r="A396" t="str">
            <v>PLN14366</v>
          </cell>
          <cell r="E396" t="str">
            <v>Approved</v>
          </cell>
          <cell r="F396">
            <v>42083</v>
          </cell>
          <cell r="G396">
            <v>42013</v>
          </cell>
          <cell r="H396">
            <v>42083</v>
          </cell>
          <cell r="I396">
            <v>42083</v>
          </cell>
        </row>
        <row r="397">
          <cell r="A397" t="str">
            <v>PLN14367</v>
          </cell>
          <cell r="E397" t="str">
            <v>Approved</v>
          </cell>
          <cell r="F397">
            <v>42171</v>
          </cell>
          <cell r="G397">
            <v>42100</v>
          </cell>
          <cell r="H397">
            <v>42160</v>
          </cell>
          <cell r="I397">
            <v>42171</v>
          </cell>
        </row>
        <row r="398">
          <cell r="A398" t="str">
            <v>PLN14368</v>
          </cell>
          <cell r="E398" t="str">
            <v>Approved-Pending Appeal</v>
          </cell>
          <cell r="F398">
            <v>42108</v>
          </cell>
          <cell r="G398">
            <v>41878</v>
          </cell>
          <cell r="H398">
            <v>42216</v>
          </cell>
          <cell r="I398">
            <v>42108</v>
          </cell>
        </row>
        <row r="399">
          <cell r="A399" t="str">
            <v>PLN14369</v>
          </cell>
          <cell r="E399" t="str">
            <v>Approved</v>
          </cell>
          <cell r="F399">
            <v>42100</v>
          </cell>
          <cell r="G399">
            <v>42100</v>
          </cell>
          <cell r="H399">
            <v>42100</v>
          </cell>
          <cell r="I399">
            <v>42100</v>
          </cell>
        </row>
        <row r="400">
          <cell r="A400" t="str">
            <v>PLN14370</v>
          </cell>
          <cell r="E400" t="str">
            <v>Approved</v>
          </cell>
          <cell r="F400">
            <v>42114</v>
          </cell>
        </row>
        <row r="401">
          <cell r="A401" t="str">
            <v>PLN14371</v>
          </cell>
          <cell r="E401" t="str">
            <v>Approved</v>
          </cell>
          <cell r="F401">
            <v>42049</v>
          </cell>
          <cell r="G401">
            <v>42003</v>
          </cell>
          <cell r="H401">
            <v>42037</v>
          </cell>
          <cell r="I401">
            <v>42049</v>
          </cell>
        </row>
        <row r="402">
          <cell r="A402" t="str">
            <v>PLN14372</v>
          </cell>
          <cell r="E402" t="str">
            <v>Approved</v>
          </cell>
          <cell r="F402">
            <v>42198</v>
          </cell>
          <cell r="G402">
            <v>42167</v>
          </cell>
          <cell r="H402">
            <v>42187</v>
          </cell>
          <cell r="I402">
            <v>42198</v>
          </cell>
        </row>
        <row r="403">
          <cell r="A403" t="str">
            <v>PLN14230-A01</v>
          </cell>
          <cell r="E403" t="str">
            <v>Withdrawn</v>
          </cell>
          <cell r="F403">
            <v>42060</v>
          </cell>
        </row>
        <row r="404">
          <cell r="A404" t="str">
            <v>PLN15001</v>
          </cell>
          <cell r="E404" t="str">
            <v>Approved</v>
          </cell>
          <cell r="F404">
            <v>42051</v>
          </cell>
          <cell r="G404">
            <v>42961</v>
          </cell>
          <cell r="H404">
            <v>42053</v>
          </cell>
          <cell r="I404">
            <v>42051</v>
          </cell>
        </row>
        <row r="405">
          <cell r="A405" t="str">
            <v>PLN15002</v>
          </cell>
          <cell r="E405" t="str">
            <v>Incomplete</v>
          </cell>
          <cell r="F405">
            <v>43271</v>
          </cell>
          <cell r="G405">
            <v>42990</v>
          </cell>
          <cell r="H405">
            <v>42990</v>
          </cell>
          <cell r="I405">
            <v>42990</v>
          </cell>
        </row>
        <row r="406">
          <cell r="A406" t="str">
            <v>PLN15003</v>
          </cell>
          <cell r="E406" t="str">
            <v>Approved</v>
          </cell>
          <cell r="F406">
            <v>42081</v>
          </cell>
          <cell r="G406">
            <v>42081</v>
          </cell>
          <cell r="H406">
            <v>42081</v>
          </cell>
          <cell r="I406">
            <v>42081</v>
          </cell>
        </row>
        <row r="407">
          <cell r="A407" t="str">
            <v>PLN15007</v>
          </cell>
          <cell r="E407" t="str">
            <v>Approved</v>
          </cell>
          <cell r="F407">
            <v>42110</v>
          </cell>
          <cell r="G407">
            <v>42041</v>
          </cell>
          <cell r="H407">
            <v>42100</v>
          </cell>
          <cell r="I407">
            <v>42110</v>
          </cell>
        </row>
        <row r="408">
          <cell r="A408" t="str">
            <v>PLN15006</v>
          </cell>
          <cell r="E408" t="str">
            <v>Withdrawn</v>
          </cell>
          <cell r="F408">
            <v>42500</v>
          </cell>
          <cell r="G408">
            <v>42054</v>
          </cell>
        </row>
        <row r="409">
          <cell r="A409" t="str">
            <v>PLN15005</v>
          </cell>
          <cell r="E409" t="str">
            <v>Withdrawn</v>
          </cell>
          <cell r="F409">
            <v>42066</v>
          </cell>
          <cell r="G409">
            <v>42066</v>
          </cell>
        </row>
        <row r="410">
          <cell r="A410" t="str">
            <v>PLN15004</v>
          </cell>
          <cell r="E410" t="str">
            <v>Approved</v>
          </cell>
          <cell r="F410">
            <v>42067</v>
          </cell>
          <cell r="G410">
            <v>42027</v>
          </cell>
          <cell r="H410">
            <v>42055</v>
          </cell>
          <cell r="I410">
            <v>42067</v>
          </cell>
        </row>
        <row r="411">
          <cell r="A411" t="str">
            <v>PLN15008</v>
          </cell>
          <cell r="E411" t="str">
            <v>Approved</v>
          </cell>
          <cell r="F411">
            <v>42501</v>
          </cell>
          <cell r="G411">
            <v>42468</v>
          </cell>
          <cell r="H411">
            <v>42501</v>
          </cell>
          <cell r="I411">
            <v>42501</v>
          </cell>
        </row>
        <row r="412">
          <cell r="A412" t="str">
            <v>PLN15009</v>
          </cell>
          <cell r="E412" t="str">
            <v>Approved</v>
          </cell>
          <cell r="F412">
            <v>43353</v>
          </cell>
          <cell r="G412">
            <v>42020</v>
          </cell>
          <cell r="H412">
            <v>42069</v>
          </cell>
        </row>
        <row r="413">
          <cell r="A413" t="str">
            <v>PLN15010</v>
          </cell>
          <cell r="E413" t="str">
            <v>Incomplete</v>
          </cell>
          <cell r="F413">
            <v>42043</v>
          </cell>
        </row>
        <row r="414">
          <cell r="A414" t="str">
            <v>PLN14296-R01</v>
          </cell>
          <cell r="E414" t="str">
            <v>Approved</v>
          </cell>
          <cell r="F414">
            <v>42067</v>
          </cell>
          <cell r="G414">
            <v>42019</v>
          </cell>
          <cell r="H414">
            <v>42055</v>
          </cell>
          <cell r="I414">
            <v>42067</v>
          </cell>
        </row>
        <row r="415">
          <cell r="A415" t="str">
            <v>PLN15011</v>
          </cell>
          <cell r="E415" t="str">
            <v>Approved</v>
          </cell>
          <cell r="F415">
            <v>42282</v>
          </cell>
          <cell r="G415">
            <v>42831</v>
          </cell>
          <cell r="H415">
            <v>42270</v>
          </cell>
          <cell r="I415">
            <v>42282</v>
          </cell>
        </row>
        <row r="416">
          <cell r="A416" t="str">
            <v>PLN15013</v>
          </cell>
          <cell r="E416" t="str">
            <v>Approved</v>
          </cell>
          <cell r="F416">
            <v>42054</v>
          </cell>
          <cell r="G416">
            <v>42054</v>
          </cell>
          <cell r="H416">
            <v>42054</v>
          </cell>
          <cell r="I416">
            <v>42054</v>
          </cell>
        </row>
        <row r="417">
          <cell r="A417" t="str">
            <v>PLN15012</v>
          </cell>
          <cell r="E417" t="str">
            <v>Approved</v>
          </cell>
          <cell r="F417">
            <v>42067</v>
          </cell>
          <cell r="G417">
            <v>42027</v>
          </cell>
          <cell r="H417">
            <v>42055</v>
          </cell>
          <cell r="I417">
            <v>42067</v>
          </cell>
        </row>
        <row r="418">
          <cell r="A418" t="str">
            <v>PLN15014</v>
          </cell>
          <cell r="E418" t="str">
            <v>Approved</v>
          </cell>
          <cell r="F418">
            <v>43663</v>
          </cell>
          <cell r="G418">
            <v>42591</v>
          </cell>
          <cell r="H418">
            <v>42591</v>
          </cell>
          <cell r="I418">
            <v>42591</v>
          </cell>
        </row>
        <row r="419">
          <cell r="A419" t="str">
            <v>PLN15015</v>
          </cell>
          <cell r="E419" t="str">
            <v>Extended</v>
          </cell>
          <cell r="F419">
            <v>44238</v>
          </cell>
          <cell r="G419">
            <v>42744</v>
          </cell>
          <cell r="H419">
            <v>42787</v>
          </cell>
          <cell r="I419">
            <v>42800</v>
          </cell>
        </row>
        <row r="420">
          <cell r="A420" t="str">
            <v>PLN15017</v>
          </cell>
          <cell r="E420" t="str">
            <v>Approved</v>
          </cell>
          <cell r="F420">
            <v>42107</v>
          </cell>
          <cell r="G420">
            <v>42054</v>
          </cell>
          <cell r="H420">
            <v>42107</v>
          </cell>
          <cell r="I420">
            <v>42107</v>
          </cell>
        </row>
        <row r="421">
          <cell r="A421" t="str">
            <v>PLN15016</v>
          </cell>
          <cell r="E421" t="str">
            <v>Approved</v>
          </cell>
          <cell r="F421">
            <v>42212</v>
          </cell>
          <cell r="G421">
            <v>42212</v>
          </cell>
          <cell r="H421">
            <v>42212</v>
          </cell>
          <cell r="I421">
            <v>42212</v>
          </cell>
        </row>
        <row r="422">
          <cell r="A422" t="str">
            <v>PLN15021</v>
          </cell>
          <cell r="E422" t="str">
            <v>Approved</v>
          </cell>
          <cell r="F422">
            <v>42144</v>
          </cell>
          <cell r="G422">
            <v>42095</v>
          </cell>
          <cell r="H422">
            <v>42144</v>
          </cell>
          <cell r="I422">
            <v>42144</v>
          </cell>
        </row>
        <row r="423">
          <cell r="A423" t="str">
            <v>PLN15020</v>
          </cell>
          <cell r="E423" t="str">
            <v>Approved</v>
          </cell>
          <cell r="F423">
            <v>42083</v>
          </cell>
          <cell r="G423">
            <v>42041</v>
          </cell>
          <cell r="H423">
            <v>42097</v>
          </cell>
          <cell r="I423">
            <v>42083</v>
          </cell>
        </row>
        <row r="424">
          <cell r="A424" t="str">
            <v>PLN15019</v>
          </cell>
          <cell r="E424" t="str">
            <v>Under Review</v>
          </cell>
          <cell r="F424">
            <v>42030</v>
          </cell>
          <cell r="G424">
            <v>42030</v>
          </cell>
        </row>
        <row r="425">
          <cell r="A425" t="str">
            <v>PLN15018</v>
          </cell>
          <cell r="E425" t="str">
            <v>Approved</v>
          </cell>
          <cell r="F425">
            <v>42313</v>
          </cell>
        </row>
        <row r="426">
          <cell r="A426" t="str">
            <v>PUDF03553-R02</v>
          </cell>
          <cell r="E426" t="str">
            <v>Approved</v>
          </cell>
          <cell r="F426">
            <v>42248</v>
          </cell>
          <cell r="G426">
            <v>42248</v>
          </cell>
          <cell r="H426">
            <v>42248</v>
          </cell>
          <cell r="I426">
            <v>42248</v>
          </cell>
        </row>
        <row r="427">
          <cell r="A427" t="str">
            <v>PLN15023</v>
          </cell>
          <cell r="E427" t="str">
            <v>Withdrawn</v>
          </cell>
          <cell r="F427">
            <v>42122</v>
          </cell>
          <cell r="G427">
            <v>42054</v>
          </cell>
        </row>
        <row r="428">
          <cell r="A428" t="str">
            <v>PLN15022</v>
          </cell>
          <cell r="E428" t="str">
            <v>Approved</v>
          </cell>
          <cell r="F428">
            <v>42181</v>
          </cell>
        </row>
        <row r="429">
          <cell r="A429" t="str">
            <v>PLN15024</v>
          </cell>
          <cell r="E429" t="str">
            <v>Approved</v>
          </cell>
          <cell r="F429">
            <v>42131</v>
          </cell>
          <cell r="G429">
            <v>42131</v>
          </cell>
          <cell r="H429">
            <v>42131</v>
          </cell>
          <cell r="I429">
            <v>42131</v>
          </cell>
        </row>
        <row r="430">
          <cell r="A430" t="str">
            <v>PLN14119-A01</v>
          </cell>
          <cell r="E430" t="str">
            <v>Approved</v>
          </cell>
          <cell r="F430">
            <v>42074</v>
          </cell>
        </row>
        <row r="431">
          <cell r="A431" t="str">
            <v>PLN15025</v>
          </cell>
          <cell r="E431" t="str">
            <v>Approved</v>
          </cell>
          <cell r="F431">
            <v>42102</v>
          </cell>
          <cell r="G431">
            <v>42041</v>
          </cell>
          <cell r="H431">
            <v>42090</v>
          </cell>
          <cell r="I431">
            <v>42102</v>
          </cell>
        </row>
        <row r="432">
          <cell r="A432" t="str">
            <v>PLN15027</v>
          </cell>
          <cell r="E432" t="str">
            <v>Approved</v>
          </cell>
          <cell r="F432">
            <v>42177</v>
          </cell>
          <cell r="G432">
            <v>42138</v>
          </cell>
          <cell r="H432">
            <v>42177</v>
          </cell>
          <cell r="I432">
            <v>42177</v>
          </cell>
        </row>
        <row r="433">
          <cell r="A433" t="str">
            <v>PLN15026</v>
          </cell>
          <cell r="E433" t="str">
            <v>Approved</v>
          </cell>
          <cell r="F433">
            <v>42186</v>
          </cell>
          <cell r="G433">
            <v>42135</v>
          </cell>
          <cell r="H433">
            <v>42158</v>
          </cell>
          <cell r="I433">
            <v>42186</v>
          </cell>
        </row>
        <row r="434">
          <cell r="A434" t="str">
            <v>PLN15028</v>
          </cell>
          <cell r="E434" t="str">
            <v>Approved</v>
          </cell>
          <cell r="F434">
            <v>42156</v>
          </cell>
          <cell r="G434">
            <v>42072</v>
          </cell>
          <cell r="H434">
            <v>42144</v>
          </cell>
          <cell r="I434">
            <v>42156</v>
          </cell>
        </row>
        <row r="435">
          <cell r="A435" t="str">
            <v>PLN15029</v>
          </cell>
          <cell r="E435" t="str">
            <v>Approved</v>
          </cell>
          <cell r="F435">
            <v>42349</v>
          </cell>
          <cell r="G435">
            <v>42072</v>
          </cell>
          <cell r="H435">
            <v>42338</v>
          </cell>
          <cell r="I435">
            <v>42349</v>
          </cell>
        </row>
        <row r="436">
          <cell r="A436" t="str">
            <v>PLN15030</v>
          </cell>
          <cell r="E436" t="str">
            <v>Approved</v>
          </cell>
          <cell r="F436">
            <v>42232</v>
          </cell>
          <cell r="G436">
            <v>42195</v>
          </cell>
          <cell r="H436">
            <v>42221</v>
          </cell>
          <cell r="I436">
            <v>42232</v>
          </cell>
        </row>
        <row r="437">
          <cell r="A437" t="str">
            <v>PLN15031</v>
          </cell>
          <cell r="E437" t="str">
            <v>Approved</v>
          </cell>
          <cell r="F437">
            <v>42205</v>
          </cell>
          <cell r="G437">
            <v>42134</v>
          </cell>
          <cell r="H437">
            <v>42195</v>
          </cell>
          <cell r="I437">
            <v>42205</v>
          </cell>
        </row>
        <row r="438">
          <cell r="A438" t="str">
            <v>PLN15032</v>
          </cell>
          <cell r="E438" t="str">
            <v>Approved</v>
          </cell>
          <cell r="F438">
            <v>42191</v>
          </cell>
          <cell r="G438">
            <v>42121</v>
          </cell>
          <cell r="H438">
            <v>42180</v>
          </cell>
          <cell r="I438">
            <v>42191</v>
          </cell>
        </row>
        <row r="439">
          <cell r="A439" t="str">
            <v>PLN15033</v>
          </cell>
          <cell r="E439" t="str">
            <v>Approved</v>
          </cell>
          <cell r="F439">
            <v>42114</v>
          </cell>
        </row>
        <row r="440">
          <cell r="A440" t="str">
            <v>PUDF01</v>
          </cell>
          <cell r="E440" t="str">
            <v>Approved</v>
          </cell>
          <cell r="F440">
            <v>42877</v>
          </cell>
          <cell r="G440">
            <v>42877</v>
          </cell>
          <cell r="H440">
            <v>42877</v>
          </cell>
          <cell r="I440">
            <v>42877</v>
          </cell>
        </row>
        <row r="441">
          <cell r="A441" t="str">
            <v>PLN15034</v>
          </cell>
          <cell r="E441" t="str">
            <v>Approved</v>
          </cell>
          <cell r="F441">
            <v>42205</v>
          </cell>
          <cell r="G441">
            <v>42135</v>
          </cell>
          <cell r="H441">
            <v>42195</v>
          </cell>
          <cell r="I441">
            <v>42205</v>
          </cell>
        </row>
        <row r="442">
          <cell r="A442" t="str">
            <v>PLN15035</v>
          </cell>
          <cell r="E442" t="str">
            <v>Approved</v>
          </cell>
          <cell r="F442">
            <v>42548</v>
          </cell>
          <cell r="G442">
            <v>42548</v>
          </cell>
          <cell r="H442">
            <v>42548</v>
          </cell>
          <cell r="I442">
            <v>42548</v>
          </cell>
        </row>
        <row r="443">
          <cell r="A443" t="str">
            <v>PLN15036</v>
          </cell>
          <cell r="E443" t="str">
            <v>Approved</v>
          </cell>
          <cell r="F443">
            <v>42293</v>
          </cell>
        </row>
        <row r="444">
          <cell r="A444" t="str">
            <v>PUD06010-PUDF02</v>
          </cell>
          <cell r="E444" t="str">
            <v>Approved-Pending Appeal</v>
          </cell>
          <cell r="F444">
            <v>42355</v>
          </cell>
          <cell r="G444">
            <v>42355</v>
          </cell>
          <cell r="H444">
            <v>42355</v>
          </cell>
        </row>
        <row r="445">
          <cell r="A445" t="str">
            <v>PLN15037</v>
          </cell>
          <cell r="E445" t="str">
            <v>Approved</v>
          </cell>
          <cell r="F445">
            <v>42331</v>
          </cell>
        </row>
        <row r="446">
          <cell r="A446" t="str">
            <v>PLN15038</v>
          </cell>
          <cell r="E446" t="str">
            <v>Approved</v>
          </cell>
          <cell r="F446">
            <v>42115</v>
          </cell>
          <cell r="G446">
            <v>42060</v>
          </cell>
          <cell r="H446">
            <v>42104</v>
          </cell>
          <cell r="I446">
            <v>42115</v>
          </cell>
        </row>
        <row r="447">
          <cell r="A447" t="str">
            <v>PLN15047</v>
          </cell>
          <cell r="E447" t="str">
            <v>Approved</v>
          </cell>
          <cell r="F447">
            <v>42144</v>
          </cell>
        </row>
        <row r="448">
          <cell r="A448" t="str">
            <v>PLN15047-PUDF01</v>
          </cell>
          <cell r="E448" t="str">
            <v>Approved</v>
          </cell>
          <cell r="F448">
            <v>42144</v>
          </cell>
          <cell r="G448">
            <v>42054</v>
          </cell>
          <cell r="H448">
            <v>42144</v>
          </cell>
          <cell r="I448">
            <v>42144</v>
          </cell>
        </row>
        <row r="449">
          <cell r="A449" t="str">
            <v>PLN15039</v>
          </cell>
          <cell r="E449" t="str">
            <v>Approved</v>
          </cell>
          <cell r="F449">
            <v>42100</v>
          </cell>
          <cell r="G449">
            <v>42054</v>
          </cell>
          <cell r="H449">
            <v>42100</v>
          </cell>
          <cell r="I449">
            <v>42100</v>
          </cell>
        </row>
        <row r="450">
          <cell r="A450" t="str">
            <v>PLN15040</v>
          </cell>
          <cell r="E450" t="str">
            <v>Approved</v>
          </cell>
          <cell r="F450">
            <v>42215</v>
          </cell>
          <cell r="G450">
            <v>42173</v>
          </cell>
          <cell r="H450">
            <v>42205</v>
          </cell>
          <cell r="I450">
            <v>42215</v>
          </cell>
        </row>
        <row r="451">
          <cell r="A451" t="str">
            <v>PLN15041</v>
          </cell>
          <cell r="E451" t="str">
            <v>Accepted</v>
          </cell>
          <cell r="F451">
            <v>42058</v>
          </cell>
        </row>
        <row r="452">
          <cell r="A452" t="str">
            <v>PLN15042</v>
          </cell>
          <cell r="E452" t="str">
            <v>Approved</v>
          </cell>
          <cell r="F452">
            <v>42873</v>
          </cell>
          <cell r="G452">
            <v>42128</v>
          </cell>
          <cell r="H452">
            <v>42144</v>
          </cell>
          <cell r="I452">
            <v>42873</v>
          </cell>
        </row>
        <row r="453">
          <cell r="A453" t="str">
            <v>PLN15045</v>
          </cell>
          <cell r="E453" t="str">
            <v>Approved</v>
          </cell>
          <cell r="F453">
            <v>42366</v>
          </cell>
        </row>
        <row r="454">
          <cell r="A454" t="str">
            <v>PLN15043</v>
          </cell>
          <cell r="E454" t="str">
            <v>Approved</v>
          </cell>
          <cell r="F454">
            <v>42548</v>
          </cell>
          <cell r="G454">
            <v>42255</v>
          </cell>
          <cell r="H454">
            <v>42255</v>
          </cell>
          <cell r="I454">
            <v>42548</v>
          </cell>
        </row>
        <row r="455">
          <cell r="A455" t="str">
            <v>PLN15044</v>
          </cell>
          <cell r="E455" t="str">
            <v>Approved</v>
          </cell>
          <cell r="F455">
            <v>42366</v>
          </cell>
        </row>
        <row r="456">
          <cell r="A456" t="str">
            <v>PLN15048-ER01</v>
          </cell>
          <cell r="E456" t="str">
            <v>Accepted</v>
          </cell>
          <cell r="F456">
            <v>43060</v>
          </cell>
        </row>
        <row r="457">
          <cell r="A457" t="str">
            <v>PLN15048</v>
          </cell>
          <cell r="E457" t="str">
            <v>Approved</v>
          </cell>
          <cell r="F457">
            <v>43308</v>
          </cell>
          <cell r="G457">
            <v>43059</v>
          </cell>
          <cell r="H457">
            <v>43054</v>
          </cell>
          <cell r="I457">
            <v>43308</v>
          </cell>
        </row>
        <row r="458">
          <cell r="A458" t="str">
            <v>PLN15046</v>
          </cell>
          <cell r="E458" t="str">
            <v>Approved</v>
          </cell>
          <cell r="F458">
            <v>42153</v>
          </cell>
          <cell r="G458">
            <v>42143</v>
          </cell>
          <cell r="H458">
            <v>42143</v>
          </cell>
          <cell r="I458">
            <v>42153</v>
          </cell>
        </row>
        <row r="459">
          <cell r="A459" t="str">
            <v>PLN15049</v>
          </cell>
          <cell r="E459" t="str">
            <v>Approved</v>
          </cell>
          <cell r="F459">
            <v>42156</v>
          </cell>
          <cell r="G459">
            <v>42284</v>
          </cell>
          <cell r="H459">
            <v>42146</v>
          </cell>
          <cell r="I459">
            <v>42156</v>
          </cell>
        </row>
        <row r="460">
          <cell r="A460" t="str">
            <v>PLN15052</v>
          </cell>
          <cell r="E460" t="str">
            <v>Approved</v>
          </cell>
          <cell r="F460">
            <v>42473</v>
          </cell>
          <cell r="G460">
            <v>42440</v>
          </cell>
          <cell r="H460">
            <v>42473</v>
          </cell>
          <cell r="I460">
            <v>42473</v>
          </cell>
        </row>
        <row r="461">
          <cell r="A461" t="str">
            <v>PLN15051</v>
          </cell>
          <cell r="E461" t="str">
            <v>Approved</v>
          </cell>
          <cell r="F461">
            <v>42114</v>
          </cell>
          <cell r="G461">
            <v>42073</v>
          </cell>
          <cell r="H461">
            <v>42101</v>
          </cell>
          <cell r="I461">
            <v>42114</v>
          </cell>
        </row>
        <row r="462">
          <cell r="A462" t="str">
            <v>PLN15050</v>
          </cell>
          <cell r="E462" t="str">
            <v>Approved</v>
          </cell>
          <cell r="F462">
            <v>42325</v>
          </cell>
          <cell r="G462">
            <v>42287</v>
          </cell>
          <cell r="H462">
            <v>42312</v>
          </cell>
          <cell r="I462">
            <v>42325</v>
          </cell>
        </row>
        <row r="463">
          <cell r="A463" t="str">
            <v>PLN15054</v>
          </cell>
          <cell r="E463" t="str">
            <v>Approved</v>
          </cell>
          <cell r="F463">
            <v>42219</v>
          </cell>
          <cell r="G463">
            <v>42156</v>
          </cell>
          <cell r="H463">
            <v>42209</v>
          </cell>
          <cell r="I463">
            <v>42219</v>
          </cell>
        </row>
        <row r="464">
          <cell r="A464" t="str">
            <v>PLN15053</v>
          </cell>
          <cell r="E464" t="str">
            <v>Approved</v>
          </cell>
          <cell r="F464">
            <v>42124</v>
          </cell>
          <cell r="G464">
            <v>42110</v>
          </cell>
          <cell r="H464">
            <v>42165</v>
          </cell>
          <cell r="I464">
            <v>42124</v>
          </cell>
        </row>
        <row r="465">
          <cell r="A465" t="str">
            <v>PLN15057</v>
          </cell>
          <cell r="E465" t="str">
            <v>Approved</v>
          </cell>
          <cell r="F465">
            <v>42293</v>
          </cell>
        </row>
        <row r="466">
          <cell r="A466" t="str">
            <v>PLN15056</v>
          </cell>
          <cell r="E466" t="str">
            <v>Approved</v>
          </cell>
          <cell r="F466">
            <v>42110</v>
          </cell>
          <cell r="G466">
            <v>42081</v>
          </cell>
          <cell r="H466">
            <v>42100</v>
          </cell>
          <cell r="I466">
            <v>42110</v>
          </cell>
        </row>
        <row r="467">
          <cell r="A467" t="str">
            <v>PLN15055</v>
          </cell>
          <cell r="E467" t="str">
            <v>Approved-Pending Appeal</v>
          </cell>
          <cell r="F467">
            <v>42195</v>
          </cell>
          <cell r="G467">
            <v>42100</v>
          </cell>
          <cell r="H467">
            <v>42195</v>
          </cell>
        </row>
        <row r="468">
          <cell r="A468" t="str">
            <v>PLN15060</v>
          </cell>
          <cell r="E468" t="str">
            <v>Approved</v>
          </cell>
          <cell r="F468">
            <v>43445</v>
          </cell>
          <cell r="G468">
            <v>42462</v>
          </cell>
          <cell r="H468">
            <v>42585</v>
          </cell>
          <cell r="I468">
            <v>43445</v>
          </cell>
        </row>
        <row r="469">
          <cell r="A469" t="str">
            <v>PLN15059</v>
          </cell>
          <cell r="E469" t="str">
            <v>Approved</v>
          </cell>
          <cell r="F469">
            <v>42170</v>
          </cell>
          <cell r="G469">
            <v>42100</v>
          </cell>
          <cell r="H469">
            <v>42170</v>
          </cell>
          <cell r="I469">
            <v>42170</v>
          </cell>
        </row>
        <row r="470">
          <cell r="A470" t="str">
            <v>PLN15058</v>
          </cell>
          <cell r="E470" t="str">
            <v>Approved</v>
          </cell>
          <cell r="F470">
            <v>42454</v>
          </cell>
          <cell r="G470">
            <v>42103</v>
          </cell>
          <cell r="H470">
            <v>42300</v>
          </cell>
          <cell r="I470">
            <v>42454</v>
          </cell>
        </row>
        <row r="471">
          <cell r="A471" t="str">
            <v>PLN15063</v>
          </cell>
          <cell r="E471" t="str">
            <v>Approved</v>
          </cell>
          <cell r="F471">
            <v>42170</v>
          </cell>
          <cell r="G471">
            <v>42159</v>
          </cell>
          <cell r="H471">
            <v>42159</v>
          </cell>
          <cell r="I471">
            <v>42170</v>
          </cell>
        </row>
        <row r="472">
          <cell r="A472" t="str">
            <v>PLN15062</v>
          </cell>
          <cell r="E472" t="str">
            <v>Approved</v>
          </cell>
          <cell r="F472">
            <v>42823</v>
          </cell>
          <cell r="G472">
            <v>42090</v>
          </cell>
          <cell r="H472">
            <v>42130</v>
          </cell>
          <cell r="I472">
            <v>42130</v>
          </cell>
        </row>
        <row r="473">
          <cell r="A473" t="str">
            <v>PLN15061</v>
          </cell>
          <cell r="E473" t="str">
            <v>Approved</v>
          </cell>
          <cell r="F473">
            <v>42937</v>
          </cell>
          <cell r="G473">
            <v>42146</v>
          </cell>
          <cell r="H473">
            <v>42200</v>
          </cell>
          <cell r="I473">
            <v>42220</v>
          </cell>
        </row>
        <row r="474">
          <cell r="A474" t="str">
            <v>PLN15066</v>
          </cell>
          <cell r="E474" t="str">
            <v>Withdrawn</v>
          </cell>
          <cell r="F474">
            <v>42093</v>
          </cell>
        </row>
        <row r="475">
          <cell r="A475" t="str">
            <v>PLN15065</v>
          </cell>
          <cell r="E475" t="str">
            <v>Approved</v>
          </cell>
          <cell r="F475">
            <v>42240</v>
          </cell>
          <cell r="G475">
            <v>42135</v>
          </cell>
          <cell r="H475">
            <v>42229</v>
          </cell>
          <cell r="I475">
            <v>42240</v>
          </cell>
        </row>
        <row r="476">
          <cell r="A476" t="str">
            <v>PLN15064</v>
          </cell>
          <cell r="E476" t="str">
            <v>Approved</v>
          </cell>
          <cell r="F476">
            <v>42201</v>
          </cell>
          <cell r="G476">
            <v>42192</v>
          </cell>
          <cell r="H476">
            <v>42192</v>
          </cell>
          <cell r="I476">
            <v>42201</v>
          </cell>
        </row>
        <row r="477">
          <cell r="A477" t="str">
            <v>PLN15068</v>
          </cell>
          <cell r="E477" t="str">
            <v>Approved</v>
          </cell>
          <cell r="F477">
            <v>42187</v>
          </cell>
        </row>
        <row r="478">
          <cell r="A478" t="str">
            <v>PLN15067</v>
          </cell>
          <cell r="E478" t="str">
            <v>Approved</v>
          </cell>
          <cell r="F478">
            <v>42135</v>
          </cell>
          <cell r="G478">
            <v>42079</v>
          </cell>
          <cell r="H478">
            <v>41759</v>
          </cell>
          <cell r="I478">
            <v>42135</v>
          </cell>
        </row>
        <row r="479">
          <cell r="A479" t="str">
            <v>PLN14268-A01</v>
          </cell>
          <cell r="E479" t="str">
            <v>Void</v>
          </cell>
          <cell r="F479">
            <v>42340</v>
          </cell>
        </row>
        <row r="480">
          <cell r="A480" t="str">
            <v>PLN15069</v>
          </cell>
          <cell r="E480" t="str">
            <v>Approved</v>
          </cell>
          <cell r="F480">
            <v>42186</v>
          </cell>
          <cell r="G480">
            <v>42102</v>
          </cell>
          <cell r="H480">
            <v>42143</v>
          </cell>
          <cell r="I480">
            <v>42186</v>
          </cell>
        </row>
        <row r="481">
          <cell r="A481" t="str">
            <v>PLN15070</v>
          </cell>
          <cell r="E481" t="str">
            <v>Approved</v>
          </cell>
          <cell r="F481">
            <v>42143</v>
          </cell>
          <cell r="G481">
            <v>42097</v>
          </cell>
          <cell r="H481">
            <v>42143</v>
          </cell>
          <cell r="I481">
            <v>42143</v>
          </cell>
        </row>
        <row r="482">
          <cell r="A482" t="str">
            <v>PLN15071</v>
          </cell>
          <cell r="E482" t="str">
            <v>Approved</v>
          </cell>
          <cell r="F482">
            <v>43355</v>
          </cell>
          <cell r="G482">
            <v>42111</v>
          </cell>
          <cell r="H482">
            <v>42193</v>
          </cell>
          <cell r="I482">
            <v>42388</v>
          </cell>
        </row>
        <row r="483">
          <cell r="A483" t="str">
            <v>PLN15072</v>
          </cell>
          <cell r="E483" t="str">
            <v>Accepted</v>
          </cell>
          <cell r="F483">
            <v>42080</v>
          </cell>
        </row>
        <row r="484">
          <cell r="A484" t="str">
            <v>PLN15073</v>
          </cell>
          <cell r="E484" t="str">
            <v>Approved</v>
          </cell>
          <cell r="F484">
            <v>42237</v>
          </cell>
          <cell r="G484">
            <v>42156</v>
          </cell>
          <cell r="H484">
            <v>42237</v>
          </cell>
          <cell r="I484">
            <v>42237</v>
          </cell>
        </row>
        <row r="485">
          <cell r="A485" t="str">
            <v>PLN15074</v>
          </cell>
          <cell r="E485" t="str">
            <v>Approved</v>
          </cell>
          <cell r="F485">
            <v>42534</v>
          </cell>
          <cell r="G485">
            <v>42191</v>
          </cell>
          <cell r="H485">
            <v>42522</v>
          </cell>
          <cell r="I485">
            <v>42534</v>
          </cell>
        </row>
        <row r="486">
          <cell r="A486" t="str">
            <v>PLN15075</v>
          </cell>
          <cell r="E486" t="str">
            <v>Approved</v>
          </cell>
          <cell r="F486">
            <v>42135</v>
          </cell>
          <cell r="G486">
            <v>42086</v>
          </cell>
          <cell r="H486">
            <v>42124</v>
          </cell>
          <cell r="I486">
            <v>42135</v>
          </cell>
        </row>
        <row r="487">
          <cell r="A487" t="str">
            <v>PLN15076</v>
          </cell>
          <cell r="E487" t="str">
            <v>Approved</v>
          </cell>
          <cell r="F487">
            <v>42233</v>
          </cell>
          <cell r="G487">
            <v>42284</v>
          </cell>
          <cell r="H487">
            <v>42223</v>
          </cell>
          <cell r="I487">
            <v>42233</v>
          </cell>
        </row>
        <row r="488">
          <cell r="A488" t="str">
            <v>PLN15078</v>
          </cell>
          <cell r="E488" t="str">
            <v>Approved</v>
          </cell>
          <cell r="F488">
            <v>42353</v>
          </cell>
          <cell r="G488">
            <v>42193</v>
          </cell>
          <cell r="H488">
            <v>42340</v>
          </cell>
          <cell r="I488">
            <v>42353</v>
          </cell>
        </row>
        <row r="489">
          <cell r="A489" t="str">
            <v>PLN15077</v>
          </cell>
          <cell r="E489" t="str">
            <v>Approved</v>
          </cell>
          <cell r="F489">
            <v>42548</v>
          </cell>
          <cell r="G489">
            <v>42548</v>
          </cell>
          <cell r="H489">
            <v>42548</v>
          </cell>
          <cell r="I489">
            <v>42548</v>
          </cell>
        </row>
        <row r="490">
          <cell r="A490" t="str">
            <v>PLN15080</v>
          </cell>
          <cell r="E490" t="str">
            <v>Approved</v>
          </cell>
          <cell r="F490">
            <v>42354</v>
          </cell>
          <cell r="G490">
            <v>42188</v>
          </cell>
          <cell r="H490">
            <v>42354</v>
          </cell>
          <cell r="I490">
            <v>42354</v>
          </cell>
        </row>
        <row r="491">
          <cell r="A491" t="str">
            <v>PLN15079</v>
          </cell>
          <cell r="E491" t="str">
            <v>Approved</v>
          </cell>
          <cell r="F491">
            <v>42219</v>
          </cell>
          <cell r="G491">
            <v>42118</v>
          </cell>
          <cell r="H491">
            <v>42208</v>
          </cell>
          <cell r="I491">
            <v>42219</v>
          </cell>
        </row>
        <row r="492">
          <cell r="A492" t="str">
            <v>PLN15083</v>
          </cell>
          <cell r="E492" t="str">
            <v>Approved</v>
          </cell>
          <cell r="F492">
            <v>42548</v>
          </cell>
          <cell r="G492">
            <v>42548</v>
          </cell>
          <cell r="H492">
            <v>42548</v>
          </cell>
          <cell r="I492">
            <v>42548</v>
          </cell>
        </row>
        <row r="493">
          <cell r="A493" t="str">
            <v>PLN15082</v>
          </cell>
          <cell r="E493" t="str">
            <v>Void</v>
          </cell>
          <cell r="F493">
            <v>42095</v>
          </cell>
        </row>
        <row r="494">
          <cell r="A494" t="str">
            <v>PLN15081</v>
          </cell>
          <cell r="E494" t="str">
            <v>Approved</v>
          </cell>
          <cell r="F494">
            <v>42653</v>
          </cell>
          <cell r="G494">
            <v>42569</v>
          </cell>
          <cell r="H494">
            <v>42653</v>
          </cell>
          <cell r="I494">
            <v>42653</v>
          </cell>
        </row>
        <row r="495">
          <cell r="A495" t="str">
            <v>PLN15085</v>
          </cell>
          <cell r="E495" t="str">
            <v>Accepted</v>
          </cell>
          <cell r="F495">
            <v>42094</v>
          </cell>
        </row>
        <row r="496">
          <cell r="A496" t="str">
            <v>PLN15084</v>
          </cell>
          <cell r="E496" t="str">
            <v>Approved</v>
          </cell>
          <cell r="F496">
            <v>42502</v>
          </cell>
          <cell r="G496">
            <v>42167</v>
          </cell>
          <cell r="H496">
            <v>42492</v>
          </cell>
          <cell r="I496">
            <v>42502</v>
          </cell>
        </row>
        <row r="497">
          <cell r="A497" t="str">
            <v>PLN15089</v>
          </cell>
          <cell r="E497" t="str">
            <v>Approved</v>
          </cell>
          <cell r="F497">
            <v>42198</v>
          </cell>
          <cell r="G497">
            <v>42097</v>
          </cell>
          <cell r="H497">
            <v>42187</v>
          </cell>
          <cell r="I497">
            <v>42198</v>
          </cell>
        </row>
        <row r="498">
          <cell r="A498" t="str">
            <v>PLN15088</v>
          </cell>
          <cell r="E498" t="str">
            <v>Withdrawn</v>
          </cell>
          <cell r="F498">
            <v>42464</v>
          </cell>
        </row>
        <row r="499">
          <cell r="A499" t="str">
            <v>PLN15087</v>
          </cell>
          <cell r="E499" t="str">
            <v>Accepted</v>
          </cell>
          <cell r="F499">
            <v>42095</v>
          </cell>
        </row>
        <row r="500">
          <cell r="A500" t="str">
            <v>PLN15086</v>
          </cell>
          <cell r="E500" t="str">
            <v>Accepted</v>
          </cell>
          <cell r="F500">
            <v>42095</v>
          </cell>
        </row>
        <row r="501">
          <cell r="A501" t="str">
            <v>PLN15090</v>
          </cell>
          <cell r="E501" t="str">
            <v>Approved</v>
          </cell>
          <cell r="F501">
            <v>42171</v>
          </cell>
          <cell r="G501">
            <v>42125</v>
          </cell>
          <cell r="H501">
            <v>42171</v>
          </cell>
          <cell r="I501">
            <v>42171</v>
          </cell>
        </row>
        <row r="502">
          <cell r="A502" t="str">
            <v>PLN15092</v>
          </cell>
          <cell r="E502" t="str">
            <v>Approved-Pending Appeal</v>
          </cell>
          <cell r="F502">
            <v>42296</v>
          </cell>
          <cell r="G502">
            <v>42129</v>
          </cell>
          <cell r="H502">
            <v>42296</v>
          </cell>
        </row>
        <row r="503">
          <cell r="A503" t="str">
            <v>PLN15091</v>
          </cell>
          <cell r="E503" t="str">
            <v>Approved</v>
          </cell>
          <cell r="F503">
            <v>42152</v>
          </cell>
          <cell r="G503">
            <v>42111</v>
          </cell>
          <cell r="H503">
            <v>42152</v>
          </cell>
          <cell r="I503">
            <v>42152</v>
          </cell>
        </row>
        <row r="504">
          <cell r="A504" t="str">
            <v>PLN15098</v>
          </cell>
          <cell r="E504" t="str">
            <v>Withdrawn</v>
          </cell>
          <cell r="F504">
            <v>42153</v>
          </cell>
        </row>
        <row r="505">
          <cell r="A505" t="str">
            <v>PLN15097</v>
          </cell>
          <cell r="E505" t="str">
            <v>Approved</v>
          </cell>
          <cell r="F505">
            <v>42186</v>
          </cell>
          <cell r="G505">
            <v>42131</v>
          </cell>
          <cell r="H505">
            <v>42158</v>
          </cell>
          <cell r="I505">
            <v>42186</v>
          </cell>
        </row>
        <row r="506">
          <cell r="A506" t="str">
            <v>PLN15096</v>
          </cell>
          <cell r="E506" t="str">
            <v>Approved</v>
          </cell>
          <cell r="F506">
            <v>42494</v>
          </cell>
          <cell r="G506">
            <v>42200</v>
          </cell>
          <cell r="H506">
            <v>42444</v>
          </cell>
          <cell r="I506">
            <v>42494</v>
          </cell>
        </row>
        <row r="507">
          <cell r="A507" t="str">
            <v>PLN15095</v>
          </cell>
          <cell r="E507" t="str">
            <v>Approved</v>
          </cell>
          <cell r="F507">
            <v>42247</v>
          </cell>
          <cell r="G507">
            <v>42143</v>
          </cell>
          <cell r="H507">
            <v>42235</v>
          </cell>
          <cell r="I507">
            <v>42247</v>
          </cell>
        </row>
        <row r="508">
          <cell r="A508" t="str">
            <v>PLN15094</v>
          </cell>
          <cell r="E508" t="str">
            <v>Void</v>
          </cell>
          <cell r="F508">
            <v>43342</v>
          </cell>
        </row>
        <row r="509">
          <cell r="A509" t="str">
            <v>PLN15100</v>
          </cell>
          <cell r="E509" t="str">
            <v>Approved</v>
          </cell>
          <cell r="F509">
            <v>42144</v>
          </cell>
          <cell r="G509">
            <v>42111</v>
          </cell>
          <cell r="H509">
            <v>42144</v>
          </cell>
          <cell r="I509">
            <v>42144</v>
          </cell>
        </row>
        <row r="510">
          <cell r="A510" t="str">
            <v>PLN15099</v>
          </cell>
          <cell r="E510" t="str">
            <v>Approved</v>
          </cell>
          <cell r="F510">
            <v>42200</v>
          </cell>
          <cell r="G510">
            <v>42136</v>
          </cell>
          <cell r="H510">
            <v>42167</v>
          </cell>
          <cell r="I510">
            <v>42200</v>
          </cell>
        </row>
        <row r="511">
          <cell r="A511" t="str">
            <v>PLN14036-A01</v>
          </cell>
          <cell r="E511" t="str">
            <v>Withdrawn</v>
          </cell>
          <cell r="F511">
            <v>42261</v>
          </cell>
        </row>
        <row r="512">
          <cell r="A512" t="str">
            <v>PLN15102</v>
          </cell>
          <cell r="E512" t="str">
            <v>Approved</v>
          </cell>
          <cell r="F512">
            <v>42160</v>
          </cell>
          <cell r="G512">
            <v>42136</v>
          </cell>
          <cell r="H512">
            <v>42160</v>
          </cell>
          <cell r="I512">
            <v>42160</v>
          </cell>
        </row>
        <row r="513">
          <cell r="A513" t="str">
            <v>PLN15101</v>
          </cell>
          <cell r="E513" t="str">
            <v>Approved</v>
          </cell>
          <cell r="F513">
            <v>42160</v>
          </cell>
          <cell r="G513">
            <v>43726</v>
          </cell>
          <cell r="H513">
            <v>42160</v>
          </cell>
          <cell r="I513">
            <v>42160</v>
          </cell>
        </row>
        <row r="514">
          <cell r="A514" t="str">
            <v>PLN15104</v>
          </cell>
          <cell r="E514" t="str">
            <v>Approved</v>
          </cell>
          <cell r="F514">
            <v>42196</v>
          </cell>
          <cell r="G514">
            <v>42165</v>
          </cell>
          <cell r="H514">
            <v>42186</v>
          </cell>
          <cell r="I514">
            <v>42196</v>
          </cell>
        </row>
        <row r="515">
          <cell r="A515" t="str">
            <v>PLN15103</v>
          </cell>
          <cell r="E515" t="str">
            <v>Approved</v>
          </cell>
          <cell r="F515">
            <v>42262</v>
          </cell>
          <cell r="G515">
            <v>42159</v>
          </cell>
          <cell r="H515">
            <v>42251</v>
          </cell>
          <cell r="I515">
            <v>42262</v>
          </cell>
        </row>
        <row r="516">
          <cell r="A516" t="str">
            <v>PLN15106</v>
          </cell>
          <cell r="E516" t="str">
            <v>Withdrawn</v>
          </cell>
          <cell r="F516">
            <v>42223</v>
          </cell>
          <cell r="G516">
            <v>42223</v>
          </cell>
        </row>
        <row r="517">
          <cell r="A517" t="str">
            <v>PLN15105</v>
          </cell>
          <cell r="E517" t="str">
            <v>Approved</v>
          </cell>
          <cell r="F517">
            <v>42196</v>
          </cell>
          <cell r="G517">
            <v>42165</v>
          </cell>
          <cell r="H517">
            <v>42186</v>
          </cell>
          <cell r="I517">
            <v>42196</v>
          </cell>
        </row>
        <row r="518">
          <cell r="A518" t="str">
            <v>PLN15109</v>
          </cell>
          <cell r="E518" t="str">
            <v>Approved</v>
          </cell>
          <cell r="F518">
            <v>42711</v>
          </cell>
          <cell r="G518">
            <v>42408</v>
          </cell>
          <cell r="H518">
            <v>42615</v>
          </cell>
          <cell r="I518">
            <v>42711</v>
          </cell>
        </row>
        <row r="519">
          <cell r="A519" t="str">
            <v>PLN15108</v>
          </cell>
          <cell r="E519" t="str">
            <v>Approved</v>
          </cell>
          <cell r="F519">
            <v>42275</v>
          </cell>
          <cell r="G519">
            <v>42139</v>
          </cell>
          <cell r="H519">
            <v>42264</v>
          </cell>
          <cell r="I519">
            <v>42275</v>
          </cell>
        </row>
        <row r="520">
          <cell r="A520" t="str">
            <v>PLN15107</v>
          </cell>
          <cell r="E520" t="str">
            <v>Approved</v>
          </cell>
          <cell r="F520">
            <v>42181</v>
          </cell>
          <cell r="G520">
            <v>42115</v>
          </cell>
          <cell r="H520">
            <v>42171</v>
          </cell>
          <cell r="I520">
            <v>42181</v>
          </cell>
        </row>
        <row r="521">
          <cell r="A521" t="str">
            <v>PLN15110</v>
          </cell>
          <cell r="E521" t="str">
            <v>Approved</v>
          </cell>
          <cell r="F521">
            <v>42180</v>
          </cell>
          <cell r="G521">
            <v>42135</v>
          </cell>
          <cell r="H521">
            <v>42170</v>
          </cell>
          <cell r="I521">
            <v>42180</v>
          </cell>
        </row>
        <row r="522">
          <cell r="A522" t="str">
            <v>PLN15113</v>
          </cell>
          <cell r="E522" t="str">
            <v>Accepted</v>
          </cell>
          <cell r="F522">
            <v>42114</v>
          </cell>
        </row>
        <row r="523">
          <cell r="A523" t="str">
            <v>PLN15112</v>
          </cell>
          <cell r="E523" t="str">
            <v>Approved</v>
          </cell>
          <cell r="F523">
            <v>42220</v>
          </cell>
          <cell r="G523">
            <v>42144</v>
          </cell>
          <cell r="H523">
            <v>42209</v>
          </cell>
          <cell r="I523">
            <v>42220</v>
          </cell>
        </row>
        <row r="524">
          <cell r="A524" t="str">
            <v>PLN15111</v>
          </cell>
          <cell r="E524" t="str">
            <v>Approved</v>
          </cell>
          <cell r="F524">
            <v>42514</v>
          </cell>
          <cell r="G524">
            <v>42411</v>
          </cell>
          <cell r="H524">
            <v>42514</v>
          </cell>
          <cell r="I524">
            <v>42514</v>
          </cell>
        </row>
        <row r="525">
          <cell r="A525" t="str">
            <v>PLN15114</v>
          </cell>
          <cell r="E525" t="str">
            <v>Approved</v>
          </cell>
          <cell r="F525">
            <v>42182</v>
          </cell>
          <cell r="G525">
            <v>42118</v>
          </cell>
          <cell r="H525">
            <v>42171</v>
          </cell>
          <cell r="I525">
            <v>42182</v>
          </cell>
        </row>
        <row r="526">
          <cell r="A526" t="str">
            <v>PLN15118</v>
          </cell>
          <cell r="E526" t="str">
            <v>Approved</v>
          </cell>
          <cell r="F526">
            <v>42257</v>
          </cell>
          <cell r="G526">
            <v>42202</v>
          </cell>
          <cell r="H526">
            <v>42230</v>
          </cell>
          <cell r="I526">
            <v>42257</v>
          </cell>
        </row>
        <row r="527">
          <cell r="A527" t="str">
            <v>PLN15117</v>
          </cell>
          <cell r="E527" t="str">
            <v>Approved</v>
          </cell>
          <cell r="F527">
            <v>42376</v>
          </cell>
          <cell r="G527">
            <v>42376</v>
          </cell>
          <cell r="H527">
            <v>42376</v>
          </cell>
          <cell r="I527">
            <v>42376</v>
          </cell>
        </row>
        <row r="528">
          <cell r="A528" t="str">
            <v>PLN15116</v>
          </cell>
          <cell r="E528" t="str">
            <v>Approved</v>
          </cell>
          <cell r="F528">
            <v>42262</v>
          </cell>
          <cell r="G528">
            <v>42135</v>
          </cell>
          <cell r="H528">
            <v>42251</v>
          </cell>
          <cell r="I528">
            <v>42262</v>
          </cell>
        </row>
        <row r="529">
          <cell r="A529" t="str">
            <v>PLN15115</v>
          </cell>
          <cell r="E529" t="str">
            <v>Approved</v>
          </cell>
          <cell r="F529">
            <v>42262</v>
          </cell>
          <cell r="G529">
            <v>42135</v>
          </cell>
          <cell r="H529">
            <v>42251</v>
          </cell>
          <cell r="I529">
            <v>42262</v>
          </cell>
        </row>
        <row r="530">
          <cell r="A530" t="str">
            <v>PLN15121</v>
          </cell>
          <cell r="E530" t="str">
            <v>Approved</v>
          </cell>
          <cell r="F530">
            <v>42271</v>
          </cell>
          <cell r="G530">
            <v>42170</v>
          </cell>
          <cell r="H530">
            <v>42261</v>
          </cell>
          <cell r="I530">
            <v>42271</v>
          </cell>
        </row>
        <row r="531">
          <cell r="A531" t="str">
            <v>PLN15122</v>
          </cell>
          <cell r="E531" t="str">
            <v>Withdrawn</v>
          </cell>
          <cell r="F531">
            <v>42419</v>
          </cell>
        </row>
        <row r="532">
          <cell r="A532" t="str">
            <v>PLN15120</v>
          </cell>
          <cell r="E532" t="str">
            <v>Withdrawn</v>
          </cell>
          <cell r="F532">
            <v>42299</v>
          </cell>
        </row>
        <row r="533">
          <cell r="A533" t="str">
            <v>PLN15119</v>
          </cell>
          <cell r="E533" t="str">
            <v>Approved</v>
          </cell>
          <cell r="F533">
            <v>42220</v>
          </cell>
          <cell r="G533">
            <v>42146</v>
          </cell>
          <cell r="H533">
            <v>42200</v>
          </cell>
          <cell r="I533">
            <v>42220</v>
          </cell>
        </row>
        <row r="534">
          <cell r="A534" t="str">
            <v>PLN14338-R01</v>
          </cell>
          <cell r="E534" t="str">
            <v>Approved</v>
          </cell>
          <cell r="F534">
            <v>42164</v>
          </cell>
          <cell r="G534">
            <v>42125</v>
          </cell>
          <cell r="H534">
            <v>42164</v>
          </cell>
          <cell r="I534">
            <v>42164</v>
          </cell>
        </row>
        <row r="535">
          <cell r="A535" t="str">
            <v>PLN15124</v>
          </cell>
          <cell r="E535" t="str">
            <v>Approved</v>
          </cell>
          <cell r="F535">
            <v>42198</v>
          </cell>
          <cell r="G535">
            <v>42135</v>
          </cell>
          <cell r="H535">
            <v>42187</v>
          </cell>
          <cell r="I535">
            <v>42198</v>
          </cell>
        </row>
        <row r="536">
          <cell r="A536" t="str">
            <v>PLN15123</v>
          </cell>
          <cell r="E536" t="str">
            <v>Approved</v>
          </cell>
          <cell r="F536">
            <v>42159</v>
          </cell>
          <cell r="G536">
            <v>42139</v>
          </cell>
          <cell r="H536">
            <v>42159</v>
          </cell>
          <cell r="I536">
            <v>42159</v>
          </cell>
        </row>
        <row r="537">
          <cell r="A537" t="str">
            <v>PLN15127</v>
          </cell>
          <cell r="E537" t="str">
            <v>Withdrawn</v>
          </cell>
          <cell r="F537">
            <v>42136</v>
          </cell>
        </row>
        <row r="538">
          <cell r="A538" t="str">
            <v>PLN15126</v>
          </cell>
          <cell r="E538" t="str">
            <v>Approved</v>
          </cell>
          <cell r="F538">
            <v>42174</v>
          </cell>
          <cell r="G538">
            <v>42137</v>
          </cell>
          <cell r="H538">
            <v>42164</v>
          </cell>
          <cell r="I538">
            <v>42174</v>
          </cell>
        </row>
        <row r="539">
          <cell r="A539" t="str">
            <v>PLN15125</v>
          </cell>
          <cell r="E539" t="str">
            <v>Approved</v>
          </cell>
          <cell r="F539">
            <v>42293</v>
          </cell>
          <cell r="G539">
            <v>42202</v>
          </cell>
        </row>
        <row r="540">
          <cell r="A540" t="str">
            <v>PLN15130</v>
          </cell>
          <cell r="E540" t="str">
            <v>Withdrawn</v>
          </cell>
          <cell r="F540">
            <v>42192</v>
          </cell>
        </row>
        <row r="541">
          <cell r="A541" t="str">
            <v>PLN15129</v>
          </cell>
          <cell r="E541" t="str">
            <v>Approved</v>
          </cell>
          <cell r="F541">
            <v>42243</v>
          </cell>
          <cell r="G541">
            <v>42202</v>
          </cell>
          <cell r="H541">
            <v>42243</v>
          </cell>
          <cell r="I541">
            <v>42243</v>
          </cell>
        </row>
        <row r="542">
          <cell r="A542" t="str">
            <v>PLN15128</v>
          </cell>
          <cell r="E542" t="str">
            <v>Approved</v>
          </cell>
          <cell r="F542">
            <v>42292</v>
          </cell>
          <cell r="G542">
            <v>42125</v>
          </cell>
          <cell r="H542">
            <v>42160</v>
          </cell>
          <cell r="I542">
            <v>42292</v>
          </cell>
        </row>
        <row r="543">
          <cell r="A543" t="str">
            <v>PLN15131</v>
          </cell>
          <cell r="E543" t="str">
            <v>Approved</v>
          </cell>
          <cell r="F543">
            <v>42191</v>
          </cell>
          <cell r="G543">
            <v>42145</v>
          </cell>
          <cell r="H543">
            <v>42179</v>
          </cell>
          <cell r="I543">
            <v>42191</v>
          </cell>
        </row>
        <row r="544">
          <cell r="A544" t="str">
            <v>PLN15133</v>
          </cell>
          <cell r="E544" t="str">
            <v>Approved</v>
          </cell>
          <cell r="F544">
            <v>42175</v>
          </cell>
          <cell r="G544">
            <v>42125</v>
          </cell>
          <cell r="H544">
            <v>42164</v>
          </cell>
          <cell r="I544">
            <v>42175</v>
          </cell>
        </row>
        <row r="545">
          <cell r="A545" t="str">
            <v>PLN15132</v>
          </cell>
          <cell r="E545" t="str">
            <v>Approved</v>
          </cell>
          <cell r="F545">
            <v>42283</v>
          </cell>
          <cell r="G545">
            <v>42195</v>
          </cell>
          <cell r="H545">
            <v>42283</v>
          </cell>
          <cell r="I545">
            <v>42283</v>
          </cell>
        </row>
        <row r="546">
          <cell r="A546" t="str">
            <v>PLN15135</v>
          </cell>
          <cell r="E546" t="str">
            <v>Approved</v>
          </cell>
          <cell r="F546">
            <v>42419</v>
          </cell>
          <cell r="G546">
            <v>42304</v>
          </cell>
          <cell r="H546">
            <v>42366</v>
          </cell>
          <cell r="I546">
            <v>42419</v>
          </cell>
        </row>
        <row r="547">
          <cell r="A547" t="str">
            <v>PLN15134</v>
          </cell>
          <cell r="E547" t="str">
            <v>Approved</v>
          </cell>
          <cell r="F547">
            <v>42591</v>
          </cell>
          <cell r="G547">
            <v>42191</v>
          </cell>
          <cell r="H547">
            <v>42184</v>
          </cell>
          <cell r="I547">
            <v>42591</v>
          </cell>
        </row>
        <row r="548">
          <cell r="A548" t="str">
            <v>PLN15137</v>
          </cell>
          <cell r="E548" t="str">
            <v>Approved</v>
          </cell>
          <cell r="F548">
            <v>42216</v>
          </cell>
        </row>
        <row r="549">
          <cell r="A549" t="str">
            <v>PLN15136</v>
          </cell>
          <cell r="E549" t="str">
            <v>Approved</v>
          </cell>
          <cell r="F549">
            <v>42171</v>
          </cell>
          <cell r="G549">
            <v>42137</v>
          </cell>
          <cell r="H549">
            <v>42160</v>
          </cell>
          <cell r="I549">
            <v>42171</v>
          </cell>
        </row>
        <row r="550">
          <cell r="A550" t="str">
            <v>PLN15142</v>
          </cell>
          <cell r="E550" t="str">
            <v>Approved</v>
          </cell>
          <cell r="F550">
            <v>42175</v>
          </cell>
          <cell r="G550">
            <v>42134</v>
          </cell>
          <cell r="H550">
            <v>42164</v>
          </cell>
          <cell r="I550">
            <v>42175</v>
          </cell>
        </row>
        <row r="551">
          <cell r="A551" t="str">
            <v>PLN15141</v>
          </cell>
          <cell r="E551" t="str">
            <v>Void</v>
          </cell>
          <cell r="F551">
            <v>42129</v>
          </cell>
        </row>
        <row r="552">
          <cell r="A552" t="str">
            <v>PLN15140</v>
          </cell>
          <cell r="E552" t="str">
            <v>Approved</v>
          </cell>
          <cell r="F552">
            <v>42219</v>
          </cell>
          <cell r="G552">
            <v>42195</v>
          </cell>
          <cell r="H552">
            <v>42219</v>
          </cell>
          <cell r="I552">
            <v>42219</v>
          </cell>
        </row>
        <row r="553">
          <cell r="A553" t="str">
            <v>PLN15139</v>
          </cell>
          <cell r="E553" t="str">
            <v>Approved</v>
          </cell>
          <cell r="F553">
            <v>42216</v>
          </cell>
          <cell r="G553">
            <v>42153</v>
          </cell>
          <cell r="H553">
            <v>42216</v>
          </cell>
          <cell r="I553">
            <v>42216</v>
          </cell>
        </row>
        <row r="554">
          <cell r="A554" t="str">
            <v>PLN15138</v>
          </cell>
          <cell r="E554" t="str">
            <v>Approved</v>
          </cell>
          <cell r="F554">
            <v>42283</v>
          </cell>
          <cell r="G554">
            <v>42200</v>
          </cell>
          <cell r="H554">
            <v>42270</v>
          </cell>
          <cell r="I554">
            <v>42283</v>
          </cell>
        </row>
        <row r="555">
          <cell r="A555" t="str">
            <v>PLN15143</v>
          </cell>
          <cell r="E555" t="str">
            <v>Approved</v>
          </cell>
          <cell r="F555">
            <v>42220</v>
          </cell>
          <cell r="G555">
            <v>42146</v>
          </cell>
          <cell r="H555">
            <v>42201</v>
          </cell>
          <cell r="I555">
            <v>42220</v>
          </cell>
        </row>
        <row r="556">
          <cell r="A556" t="str">
            <v>PLN15144</v>
          </cell>
          <cell r="E556" t="str">
            <v>Approved</v>
          </cell>
          <cell r="F556">
            <v>42177</v>
          </cell>
          <cell r="G556">
            <v>42138</v>
          </cell>
          <cell r="H556">
            <v>42177</v>
          </cell>
          <cell r="I556">
            <v>42177</v>
          </cell>
        </row>
        <row r="557">
          <cell r="A557" t="str">
            <v>PLN15145</v>
          </cell>
          <cell r="E557" t="str">
            <v>Accepted</v>
          </cell>
          <cell r="F557">
            <v>42131</v>
          </cell>
        </row>
        <row r="558">
          <cell r="A558" t="str">
            <v>PLN15146</v>
          </cell>
          <cell r="E558" t="str">
            <v>Approved</v>
          </cell>
          <cell r="F558">
            <v>42177</v>
          </cell>
          <cell r="G558">
            <v>42144</v>
          </cell>
          <cell r="H558">
            <v>42166</v>
          </cell>
          <cell r="I558">
            <v>42177</v>
          </cell>
        </row>
        <row r="559">
          <cell r="A559" t="str">
            <v>PLN15147</v>
          </cell>
          <cell r="E559" t="str">
            <v>Approved</v>
          </cell>
          <cell r="F559">
            <v>42185</v>
          </cell>
          <cell r="G559">
            <v>42143</v>
          </cell>
          <cell r="H559">
            <v>42179</v>
          </cell>
          <cell r="I559">
            <v>42185</v>
          </cell>
        </row>
        <row r="560">
          <cell r="A560" t="str">
            <v>PLN15148</v>
          </cell>
          <cell r="E560" t="str">
            <v>Approved</v>
          </cell>
          <cell r="F560">
            <v>42543</v>
          </cell>
          <cell r="G560">
            <v>42543</v>
          </cell>
          <cell r="H560">
            <v>42543</v>
          </cell>
          <cell r="I560">
            <v>42543</v>
          </cell>
        </row>
        <row r="561">
          <cell r="A561" t="str">
            <v>PLN15149-A01</v>
          </cell>
          <cell r="E561" t="str">
            <v>Denied</v>
          </cell>
          <cell r="F561">
            <v>42354</v>
          </cell>
        </row>
        <row r="562">
          <cell r="A562" t="str">
            <v>PLN15150</v>
          </cell>
          <cell r="E562" t="str">
            <v>Approved</v>
          </cell>
          <cell r="F562">
            <v>42220</v>
          </cell>
          <cell r="G562">
            <v>42179</v>
          </cell>
          <cell r="H562">
            <v>42201</v>
          </cell>
          <cell r="I562">
            <v>42220</v>
          </cell>
        </row>
        <row r="563">
          <cell r="A563" t="str">
            <v>PLN15149</v>
          </cell>
          <cell r="E563" t="str">
            <v>Appealed</v>
          </cell>
          <cell r="F563">
            <v>42209</v>
          </cell>
          <cell r="G563">
            <v>42166</v>
          </cell>
          <cell r="H563">
            <v>42201</v>
          </cell>
        </row>
        <row r="564">
          <cell r="A564" t="str">
            <v>PLN16394-A01</v>
          </cell>
          <cell r="E564" t="str">
            <v>Accepted</v>
          </cell>
          <cell r="F564">
            <v>43998</v>
          </cell>
        </row>
        <row r="565">
          <cell r="A565" t="str">
            <v>PLN15151</v>
          </cell>
          <cell r="E565" t="str">
            <v>Approved</v>
          </cell>
          <cell r="F565">
            <v>42297</v>
          </cell>
          <cell r="G565">
            <v>42216</v>
          </cell>
          <cell r="H565">
            <v>42297</v>
          </cell>
          <cell r="I565">
            <v>42297</v>
          </cell>
        </row>
        <row r="566">
          <cell r="A566" t="str">
            <v>PLN15154</v>
          </cell>
          <cell r="E566" t="str">
            <v>Approved</v>
          </cell>
          <cell r="F566">
            <v>42250</v>
          </cell>
          <cell r="G566">
            <v>42219</v>
          </cell>
          <cell r="H566">
            <v>42250</v>
          </cell>
          <cell r="I566">
            <v>42250</v>
          </cell>
        </row>
        <row r="567">
          <cell r="A567" t="str">
            <v>PLN15153</v>
          </cell>
          <cell r="E567" t="str">
            <v>Approved</v>
          </cell>
          <cell r="F567">
            <v>42591</v>
          </cell>
          <cell r="G567">
            <v>42591</v>
          </cell>
          <cell r="H567">
            <v>42591</v>
          </cell>
          <cell r="I567">
            <v>42591</v>
          </cell>
        </row>
        <row r="568">
          <cell r="A568" t="str">
            <v>PLN15158</v>
          </cell>
          <cell r="E568" t="str">
            <v>Approved</v>
          </cell>
          <cell r="F568">
            <v>42265</v>
          </cell>
          <cell r="G568">
            <v>42199</v>
          </cell>
          <cell r="H568">
            <v>42265</v>
          </cell>
          <cell r="I568">
            <v>42265</v>
          </cell>
        </row>
        <row r="569">
          <cell r="A569" t="str">
            <v>PLN15157</v>
          </cell>
          <cell r="E569" t="str">
            <v>Approved</v>
          </cell>
          <cell r="F569">
            <v>42261</v>
          </cell>
          <cell r="G569">
            <v>42200</v>
          </cell>
          <cell r="H569">
            <v>42251</v>
          </cell>
          <cell r="I569">
            <v>42261</v>
          </cell>
        </row>
        <row r="570">
          <cell r="A570" t="str">
            <v>PLN15156</v>
          </cell>
          <cell r="E570" t="str">
            <v>Approved</v>
          </cell>
          <cell r="F570">
            <v>42472</v>
          </cell>
          <cell r="G570">
            <v>42472</v>
          </cell>
          <cell r="H570">
            <v>42472</v>
          </cell>
          <cell r="I570">
            <v>42472</v>
          </cell>
        </row>
        <row r="571">
          <cell r="A571" t="str">
            <v>PLN15155</v>
          </cell>
          <cell r="E571" t="str">
            <v>Accepted</v>
          </cell>
          <cell r="F571">
            <v>42138</v>
          </cell>
        </row>
        <row r="572">
          <cell r="A572" t="str">
            <v>PLN15160</v>
          </cell>
          <cell r="E572" t="str">
            <v>Approved</v>
          </cell>
          <cell r="F572">
            <v>42196</v>
          </cell>
          <cell r="G572">
            <v>42156</v>
          </cell>
          <cell r="H572">
            <v>42185</v>
          </cell>
          <cell r="I572">
            <v>42196</v>
          </cell>
        </row>
        <row r="573">
          <cell r="A573" t="str">
            <v>PLN15159</v>
          </cell>
          <cell r="E573" t="str">
            <v>Withdrawn</v>
          </cell>
          <cell r="F573">
            <v>42165</v>
          </cell>
        </row>
        <row r="574">
          <cell r="A574" t="str">
            <v>PLN15163</v>
          </cell>
          <cell r="E574" t="str">
            <v>Approved</v>
          </cell>
          <cell r="F574">
            <v>42247</v>
          </cell>
          <cell r="G574">
            <v>42216</v>
          </cell>
          <cell r="H574">
            <v>42229</v>
          </cell>
          <cell r="I574">
            <v>42247</v>
          </cell>
        </row>
        <row r="575">
          <cell r="A575" t="str">
            <v>PLN15162</v>
          </cell>
          <cell r="E575" t="str">
            <v>Approved</v>
          </cell>
          <cell r="F575">
            <v>42219</v>
          </cell>
        </row>
        <row r="576">
          <cell r="A576" t="str">
            <v>PLN15161</v>
          </cell>
          <cell r="E576" t="str">
            <v>Approved</v>
          </cell>
          <cell r="F576">
            <v>42291</v>
          </cell>
          <cell r="G576">
            <v>42173</v>
          </cell>
          <cell r="H576">
            <v>42276</v>
          </cell>
          <cell r="I576">
            <v>42291</v>
          </cell>
        </row>
        <row r="577">
          <cell r="A577" t="str">
            <v>PLN15165</v>
          </cell>
          <cell r="E577" t="str">
            <v>Accepted</v>
          </cell>
          <cell r="F577">
            <v>42144</v>
          </cell>
        </row>
        <row r="578">
          <cell r="A578" t="str">
            <v>PLN15164</v>
          </cell>
          <cell r="E578" t="str">
            <v>Approved</v>
          </cell>
          <cell r="F578">
            <v>42220</v>
          </cell>
          <cell r="G578">
            <v>42173</v>
          </cell>
          <cell r="H578">
            <v>42205</v>
          </cell>
          <cell r="I578">
            <v>42220</v>
          </cell>
        </row>
        <row r="579">
          <cell r="A579" t="str">
            <v>PLN15168</v>
          </cell>
          <cell r="E579" t="str">
            <v>Approved</v>
          </cell>
          <cell r="F579">
            <v>42535</v>
          </cell>
          <cell r="G579">
            <v>42160</v>
          </cell>
          <cell r="H579">
            <v>42535</v>
          </cell>
          <cell r="I579">
            <v>42535</v>
          </cell>
        </row>
        <row r="580">
          <cell r="A580" t="str">
            <v>PLN15167</v>
          </cell>
          <cell r="E580" t="str">
            <v>Approved</v>
          </cell>
          <cell r="F580">
            <v>42352</v>
          </cell>
          <cell r="G580">
            <v>42321</v>
          </cell>
          <cell r="H580">
            <v>42352</v>
          </cell>
          <cell r="I580">
            <v>42352</v>
          </cell>
        </row>
        <row r="581">
          <cell r="A581" t="str">
            <v>PLN15166</v>
          </cell>
          <cell r="E581" t="str">
            <v>Approved</v>
          </cell>
          <cell r="F581">
            <v>42232</v>
          </cell>
          <cell r="G581">
            <v>42199</v>
          </cell>
          <cell r="H581">
            <v>42221</v>
          </cell>
          <cell r="I581">
            <v>42233</v>
          </cell>
        </row>
        <row r="582">
          <cell r="A582" t="str">
            <v>PLN15170</v>
          </cell>
          <cell r="E582" t="str">
            <v>Approved</v>
          </cell>
          <cell r="F582">
            <v>42221</v>
          </cell>
          <cell r="G582">
            <v>42202</v>
          </cell>
          <cell r="H582">
            <v>42221</v>
          </cell>
          <cell r="I582">
            <v>42221</v>
          </cell>
        </row>
        <row r="583">
          <cell r="A583" t="str">
            <v>PLN15169</v>
          </cell>
          <cell r="E583" t="str">
            <v>Approved</v>
          </cell>
          <cell r="F583">
            <v>42215</v>
          </cell>
          <cell r="G583">
            <v>42187</v>
          </cell>
          <cell r="H583">
            <v>42215</v>
          </cell>
          <cell r="I583">
            <v>42215</v>
          </cell>
        </row>
        <row r="584">
          <cell r="A584" t="str">
            <v>PLN15171</v>
          </cell>
          <cell r="E584" t="str">
            <v>Approved</v>
          </cell>
          <cell r="F584">
            <v>42293</v>
          </cell>
          <cell r="G584">
            <v>42230</v>
          </cell>
        </row>
        <row r="585">
          <cell r="A585" t="str">
            <v>PLN15172</v>
          </cell>
          <cell r="E585" t="str">
            <v>Approved</v>
          </cell>
          <cell r="F585">
            <v>42590</v>
          </cell>
          <cell r="G585">
            <v>42186</v>
          </cell>
          <cell r="H585">
            <v>42452</v>
          </cell>
          <cell r="I585">
            <v>42590</v>
          </cell>
        </row>
        <row r="586">
          <cell r="A586" t="str">
            <v>PLN15173</v>
          </cell>
          <cell r="E586" t="str">
            <v>Approved</v>
          </cell>
          <cell r="F586">
            <v>42198</v>
          </cell>
          <cell r="G586">
            <v>42157</v>
          </cell>
          <cell r="H586">
            <v>42187</v>
          </cell>
          <cell r="I586">
            <v>42198</v>
          </cell>
        </row>
        <row r="587">
          <cell r="A587" t="str">
            <v>PLN15174</v>
          </cell>
          <cell r="E587" t="str">
            <v>Approved</v>
          </cell>
          <cell r="F587">
            <v>42247</v>
          </cell>
        </row>
        <row r="588">
          <cell r="A588" t="str">
            <v>PLN15175</v>
          </cell>
          <cell r="E588" t="str">
            <v>Withdrawn</v>
          </cell>
          <cell r="F588">
            <v>42171</v>
          </cell>
        </row>
        <row r="589">
          <cell r="A589" t="str">
            <v>PLN15047-PUDF01-A01</v>
          </cell>
          <cell r="E589" t="str">
            <v>Denied</v>
          </cell>
          <cell r="F589">
            <v>42255</v>
          </cell>
        </row>
        <row r="590">
          <cell r="A590" t="str">
            <v>PLN15176</v>
          </cell>
          <cell r="E590" t="str">
            <v>Approved</v>
          </cell>
          <cell r="F590">
            <v>42472</v>
          </cell>
          <cell r="G590">
            <v>42299</v>
          </cell>
          <cell r="I590">
            <v>42472</v>
          </cell>
        </row>
        <row r="591">
          <cell r="A591" t="str">
            <v>PLN15178</v>
          </cell>
          <cell r="E591" t="str">
            <v>Approved</v>
          </cell>
          <cell r="F591">
            <v>42293</v>
          </cell>
        </row>
        <row r="592">
          <cell r="A592" t="str">
            <v>PLN15179</v>
          </cell>
          <cell r="E592" t="str">
            <v>Approved</v>
          </cell>
          <cell r="F592">
            <v>42940</v>
          </cell>
          <cell r="G592">
            <v>42940</v>
          </cell>
          <cell r="H592">
            <v>42940</v>
          </cell>
          <cell r="I592">
            <v>42940</v>
          </cell>
        </row>
        <row r="593">
          <cell r="A593" t="str">
            <v>PLN15177</v>
          </cell>
          <cell r="E593" t="str">
            <v>Approved</v>
          </cell>
          <cell r="F593">
            <v>42206</v>
          </cell>
          <cell r="G593">
            <v>42160</v>
          </cell>
          <cell r="H593">
            <v>42195</v>
          </cell>
          <cell r="I593">
            <v>42206</v>
          </cell>
        </row>
        <row r="594">
          <cell r="A594" t="str">
            <v>PLN15180</v>
          </cell>
          <cell r="E594" t="str">
            <v>Denied</v>
          </cell>
          <cell r="F594">
            <v>42703</v>
          </cell>
          <cell r="G594">
            <v>42692</v>
          </cell>
        </row>
        <row r="595">
          <cell r="A595" t="str">
            <v>PLN15181</v>
          </cell>
          <cell r="E595" t="str">
            <v>Approved</v>
          </cell>
          <cell r="F595">
            <v>42311</v>
          </cell>
          <cell r="G595">
            <v>42259</v>
          </cell>
          <cell r="H595">
            <v>42298</v>
          </cell>
          <cell r="I595">
            <v>42311</v>
          </cell>
        </row>
        <row r="596">
          <cell r="A596" t="str">
            <v>PLN15182</v>
          </cell>
          <cell r="E596" t="str">
            <v>Approved</v>
          </cell>
          <cell r="F596">
            <v>42260</v>
          </cell>
          <cell r="G596">
            <v>42231</v>
          </cell>
          <cell r="H596">
            <v>42249</v>
          </cell>
          <cell r="I596">
            <v>42260</v>
          </cell>
        </row>
        <row r="597">
          <cell r="A597" t="str">
            <v>PLN15183</v>
          </cell>
          <cell r="E597" t="str">
            <v>Approved</v>
          </cell>
          <cell r="F597">
            <v>43165</v>
          </cell>
          <cell r="G597">
            <v>42423</v>
          </cell>
          <cell r="H597">
            <v>42423</v>
          </cell>
          <cell r="I597">
            <v>43165</v>
          </cell>
        </row>
        <row r="598">
          <cell r="A598" t="str">
            <v>PLN15184</v>
          </cell>
          <cell r="E598" t="str">
            <v>Approved</v>
          </cell>
          <cell r="F598">
            <v>43383</v>
          </cell>
          <cell r="G598">
            <v>42242</v>
          </cell>
          <cell r="H598">
            <v>42242</v>
          </cell>
          <cell r="I598">
            <v>43383</v>
          </cell>
        </row>
        <row r="599">
          <cell r="A599" t="str">
            <v>PLN15185</v>
          </cell>
          <cell r="E599" t="str">
            <v>Approved</v>
          </cell>
          <cell r="F599">
            <v>42244</v>
          </cell>
          <cell r="G599">
            <v>42216</v>
          </cell>
          <cell r="H599">
            <v>42244</v>
          </cell>
          <cell r="I599">
            <v>42244</v>
          </cell>
        </row>
        <row r="600">
          <cell r="A600" t="str">
            <v>PLN15186</v>
          </cell>
          <cell r="E600" t="str">
            <v>Approved</v>
          </cell>
          <cell r="F600">
            <v>42233</v>
          </cell>
          <cell r="G600">
            <v>42194</v>
          </cell>
          <cell r="H600">
            <v>42222</v>
          </cell>
          <cell r="I600">
            <v>42233</v>
          </cell>
        </row>
        <row r="601">
          <cell r="A601" t="str">
            <v>PLN15187</v>
          </cell>
          <cell r="E601" t="str">
            <v>Approved</v>
          </cell>
          <cell r="F601">
            <v>42232</v>
          </cell>
          <cell r="G601">
            <v>42171</v>
          </cell>
          <cell r="H601">
            <v>42221</v>
          </cell>
          <cell r="I601">
            <v>42232</v>
          </cell>
        </row>
        <row r="602">
          <cell r="A602" t="str">
            <v>PLN15188</v>
          </cell>
          <cell r="E602" t="str">
            <v>Accepted</v>
          </cell>
          <cell r="F602">
            <v>42165</v>
          </cell>
        </row>
        <row r="603">
          <cell r="A603" t="str">
            <v>PLN15189</v>
          </cell>
          <cell r="E603" t="str">
            <v>Withdrawn</v>
          </cell>
          <cell r="F603">
            <v>42247</v>
          </cell>
        </row>
        <row r="604">
          <cell r="A604" t="str">
            <v>PLN15190</v>
          </cell>
          <cell r="E604" t="str">
            <v>Approved</v>
          </cell>
          <cell r="F604">
            <v>42244</v>
          </cell>
          <cell r="G604">
            <v>42341</v>
          </cell>
          <cell r="H604">
            <v>42244</v>
          </cell>
          <cell r="I604">
            <v>42244</v>
          </cell>
        </row>
        <row r="605">
          <cell r="A605" t="str">
            <v>PUDF05</v>
          </cell>
          <cell r="E605" t="str">
            <v>Void</v>
          </cell>
          <cell r="F605">
            <v>42879</v>
          </cell>
        </row>
        <row r="606">
          <cell r="A606" t="str">
            <v>PLN15191</v>
          </cell>
          <cell r="E606" t="str">
            <v>Withdrawn</v>
          </cell>
          <cell r="F606">
            <v>42215</v>
          </cell>
        </row>
        <row r="607">
          <cell r="A607" t="str">
            <v>PLN15192</v>
          </cell>
          <cell r="E607" t="str">
            <v>Approved</v>
          </cell>
          <cell r="F607">
            <v>43753</v>
          </cell>
          <cell r="G607">
            <v>42992</v>
          </cell>
          <cell r="H607">
            <v>42992</v>
          </cell>
          <cell r="I607">
            <v>43753</v>
          </cell>
        </row>
        <row r="608">
          <cell r="A608" t="str">
            <v>PLN15193</v>
          </cell>
          <cell r="E608" t="str">
            <v>Approved</v>
          </cell>
          <cell r="F608">
            <v>42305</v>
          </cell>
          <cell r="G608">
            <v>42298</v>
          </cell>
          <cell r="H608">
            <v>42305</v>
          </cell>
          <cell r="I608">
            <v>42305</v>
          </cell>
        </row>
        <row r="609">
          <cell r="A609" t="str">
            <v>PLN15194</v>
          </cell>
          <cell r="E609" t="str">
            <v>Approved-Pending Appeal</v>
          </cell>
          <cell r="F609">
            <v>43283</v>
          </cell>
          <cell r="G609">
            <v>43283</v>
          </cell>
          <cell r="H609">
            <v>43283</v>
          </cell>
        </row>
        <row r="610">
          <cell r="A610" t="str">
            <v>PLN15195</v>
          </cell>
          <cell r="E610" t="str">
            <v>Denied-Pending Appeal</v>
          </cell>
          <cell r="F610">
            <v>43053</v>
          </cell>
          <cell r="G610">
            <v>42720</v>
          </cell>
          <cell r="I610">
            <v>43053</v>
          </cell>
        </row>
        <row r="611">
          <cell r="A611" t="str">
            <v>PLN15196</v>
          </cell>
          <cell r="E611" t="str">
            <v>Approved</v>
          </cell>
          <cell r="F611">
            <v>42464</v>
          </cell>
          <cell r="G611">
            <v>42409</v>
          </cell>
          <cell r="H611">
            <v>42447</v>
          </cell>
          <cell r="I611">
            <v>42464</v>
          </cell>
        </row>
        <row r="612">
          <cell r="A612" t="str">
            <v>PUD99215-R01</v>
          </cell>
          <cell r="E612" t="str">
            <v>Approved</v>
          </cell>
          <cell r="F612">
            <v>42198</v>
          </cell>
          <cell r="I612">
            <v>42198</v>
          </cell>
        </row>
        <row r="613">
          <cell r="A613" t="str">
            <v>PLN15197</v>
          </cell>
          <cell r="E613" t="str">
            <v>Approved</v>
          </cell>
          <cell r="F613">
            <v>42338</v>
          </cell>
          <cell r="G613">
            <v>42212</v>
          </cell>
          <cell r="H613">
            <v>42251</v>
          </cell>
          <cell r="I613">
            <v>42338</v>
          </cell>
        </row>
        <row r="614">
          <cell r="A614" t="str">
            <v>PLN15198</v>
          </cell>
          <cell r="E614" t="str">
            <v>Approved</v>
          </cell>
          <cell r="F614">
            <v>42990</v>
          </cell>
          <cell r="G614">
            <v>42990</v>
          </cell>
          <cell r="H614">
            <v>42990</v>
          </cell>
          <cell r="I614">
            <v>42990</v>
          </cell>
        </row>
        <row r="615">
          <cell r="A615" t="str">
            <v>PLN15199</v>
          </cell>
          <cell r="E615" t="str">
            <v>Approved</v>
          </cell>
          <cell r="F615">
            <v>42283</v>
          </cell>
          <cell r="G615">
            <v>42250</v>
          </cell>
          <cell r="H615">
            <v>42272</v>
          </cell>
          <cell r="I615">
            <v>42283</v>
          </cell>
        </row>
        <row r="616">
          <cell r="A616" t="str">
            <v>PLN15200</v>
          </cell>
          <cell r="E616" t="str">
            <v>Approved</v>
          </cell>
          <cell r="F616">
            <v>42317</v>
          </cell>
          <cell r="G616">
            <v>42282</v>
          </cell>
          <cell r="H616">
            <v>42306</v>
          </cell>
          <cell r="I616">
            <v>42317</v>
          </cell>
        </row>
        <row r="617">
          <cell r="A617" t="str">
            <v>PLN15201</v>
          </cell>
          <cell r="E617" t="str">
            <v>Approved</v>
          </cell>
          <cell r="F617">
            <v>42276</v>
          </cell>
          <cell r="G617">
            <v>42216</v>
          </cell>
          <cell r="H617">
            <v>42276</v>
          </cell>
          <cell r="I617">
            <v>42276</v>
          </cell>
        </row>
        <row r="618">
          <cell r="A618" t="str">
            <v>PLN15202</v>
          </cell>
          <cell r="E618" t="str">
            <v>Approved</v>
          </cell>
          <cell r="F618">
            <v>42948</v>
          </cell>
          <cell r="G618">
            <v>42941</v>
          </cell>
          <cell r="H618">
            <v>42941</v>
          </cell>
          <cell r="I618">
            <v>42948</v>
          </cell>
        </row>
        <row r="619">
          <cell r="A619" t="str">
            <v>PLN15203</v>
          </cell>
          <cell r="E619" t="str">
            <v>Withdrawn</v>
          </cell>
          <cell r="F619">
            <v>42215</v>
          </cell>
        </row>
        <row r="620">
          <cell r="A620" t="str">
            <v>PLN15204</v>
          </cell>
          <cell r="E620" t="str">
            <v>Approved</v>
          </cell>
          <cell r="F620">
            <v>42250</v>
          </cell>
          <cell r="G620">
            <v>42205</v>
          </cell>
          <cell r="H620">
            <v>42250</v>
          </cell>
          <cell r="I620">
            <v>42250</v>
          </cell>
        </row>
        <row r="621">
          <cell r="A621" t="str">
            <v>PLN15205</v>
          </cell>
          <cell r="E621" t="str">
            <v>Approved</v>
          </cell>
          <cell r="F621">
            <v>42710</v>
          </cell>
          <cell r="G621">
            <v>42710</v>
          </cell>
          <cell r="H621">
            <v>42710</v>
          </cell>
          <cell r="I621">
            <v>42710</v>
          </cell>
        </row>
        <row r="622">
          <cell r="A622" t="str">
            <v>PLN15206</v>
          </cell>
          <cell r="E622" t="str">
            <v>Approved</v>
          </cell>
          <cell r="F622">
            <v>42548</v>
          </cell>
          <cell r="G622">
            <v>42548</v>
          </cell>
          <cell r="H622">
            <v>42548</v>
          </cell>
          <cell r="I622">
            <v>42548</v>
          </cell>
        </row>
        <row r="623">
          <cell r="A623" t="str">
            <v>PUD99215-R01-PUDF01</v>
          </cell>
          <cell r="E623" t="str">
            <v>Approved</v>
          </cell>
          <cell r="F623">
            <v>42198</v>
          </cell>
          <cell r="G623">
            <v>42177</v>
          </cell>
          <cell r="H623">
            <v>42198</v>
          </cell>
          <cell r="I623">
            <v>42198</v>
          </cell>
        </row>
        <row r="624">
          <cell r="A624" t="str">
            <v>PLN15207</v>
          </cell>
          <cell r="E624" t="str">
            <v>Approved</v>
          </cell>
          <cell r="F624">
            <v>42198</v>
          </cell>
          <cell r="G624">
            <v>42198</v>
          </cell>
          <cell r="H624">
            <v>42198</v>
          </cell>
          <cell r="I624">
            <v>42198</v>
          </cell>
        </row>
        <row r="625">
          <cell r="A625" t="str">
            <v>PLN15208</v>
          </cell>
          <cell r="E625" t="str">
            <v>Approved</v>
          </cell>
          <cell r="F625">
            <v>42338</v>
          </cell>
          <cell r="G625">
            <v>42270</v>
          </cell>
          <cell r="H625">
            <v>42284</v>
          </cell>
          <cell r="I625">
            <v>42338</v>
          </cell>
        </row>
        <row r="626">
          <cell r="A626" t="str">
            <v>PLN15209</v>
          </cell>
          <cell r="E626" t="str">
            <v>Approved</v>
          </cell>
          <cell r="F626">
            <v>42254</v>
          </cell>
          <cell r="G626">
            <v>42207</v>
          </cell>
          <cell r="H626">
            <v>42243</v>
          </cell>
          <cell r="I626">
            <v>42254</v>
          </cell>
        </row>
        <row r="627">
          <cell r="A627" t="str">
            <v>PLN15210</v>
          </cell>
          <cell r="E627" t="str">
            <v>Approved</v>
          </cell>
          <cell r="F627">
            <v>42344</v>
          </cell>
          <cell r="G627">
            <v>42257</v>
          </cell>
          <cell r="H627">
            <v>42332</v>
          </cell>
          <cell r="I627">
            <v>42344</v>
          </cell>
        </row>
        <row r="628">
          <cell r="A628" t="str">
            <v>PLN15211</v>
          </cell>
          <cell r="E628" t="str">
            <v>Approved</v>
          </cell>
          <cell r="F628">
            <v>42492</v>
          </cell>
          <cell r="G628">
            <v>42460</v>
          </cell>
          <cell r="H628">
            <v>42481</v>
          </cell>
          <cell r="I628">
            <v>42492</v>
          </cell>
        </row>
        <row r="629">
          <cell r="A629" t="str">
            <v>PLN15212</v>
          </cell>
          <cell r="E629" t="str">
            <v>Withdrawn</v>
          </cell>
          <cell r="F629">
            <v>42485</v>
          </cell>
        </row>
        <row r="630">
          <cell r="A630" t="str">
            <v>PLN15213</v>
          </cell>
          <cell r="E630" t="str">
            <v>Approved</v>
          </cell>
          <cell r="F630">
            <v>42338</v>
          </cell>
          <cell r="G630">
            <v>42261</v>
          </cell>
          <cell r="H630">
            <v>42284</v>
          </cell>
          <cell r="I630">
            <v>42338</v>
          </cell>
        </row>
        <row r="631">
          <cell r="A631" t="str">
            <v>PLN15214</v>
          </cell>
          <cell r="E631" t="str">
            <v>Approved</v>
          </cell>
          <cell r="F631">
            <v>42972</v>
          </cell>
          <cell r="G631">
            <v>42178</v>
          </cell>
          <cell r="H631">
            <v>42243</v>
          </cell>
          <cell r="I631">
            <v>42972</v>
          </cell>
        </row>
        <row r="632">
          <cell r="A632" t="str">
            <v>PLN15215</v>
          </cell>
          <cell r="E632" t="str">
            <v>Withdrawn</v>
          </cell>
          <cell r="F632">
            <v>42571</v>
          </cell>
        </row>
        <row r="633">
          <cell r="A633" t="str">
            <v>PLN15216</v>
          </cell>
          <cell r="E633" t="str">
            <v>Incomplete</v>
          </cell>
          <cell r="F633">
            <v>43083</v>
          </cell>
        </row>
        <row r="634">
          <cell r="A634" t="str">
            <v>PLN15217</v>
          </cell>
          <cell r="E634" t="str">
            <v>Approved</v>
          </cell>
          <cell r="F634">
            <v>42255</v>
          </cell>
          <cell r="G634">
            <v>42208</v>
          </cell>
          <cell r="H634">
            <v>42244</v>
          </cell>
          <cell r="I634">
            <v>42255</v>
          </cell>
        </row>
        <row r="635">
          <cell r="A635" t="str">
            <v>PLN15218</v>
          </cell>
          <cell r="E635" t="str">
            <v>Approved</v>
          </cell>
          <cell r="F635">
            <v>42314</v>
          </cell>
          <cell r="G635">
            <v>42262</v>
          </cell>
          <cell r="H635">
            <v>42303</v>
          </cell>
          <cell r="I635">
            <v>42314</v>
          </cell>
        </row>
        <row r="636">
          <cell r="A636" t="str">
            <v>PLN15226</v>
          </cell>
          <cell r="E636" t="str">
            <v>Approved</v>
          </cell>
          <cell r="F636">
            <v>42297</v>
          </cell>
          <cell r="G636">
            <v>42194</v>
          </cell>
          <cell r="H636">
            <v>42286</v>
          </cell>
          <cell r="I636">
            <v>42297</v>
          </cell>
        </row>
        <row r="637">
          <cell r="A637" t="str">
            <v>PLN15227</v>
          </cell>
          <cell r="E637" t="str">
            <v>Approved</v>
          </cell>
          <cell r="F637">
            <v>42299</v>
          </cell>
          <cell r="G637">
            <v>42251</v>
          </cell>
          <cell r="H637">
            <v>42299</v>
          </cell>
          <cell r="I637">
            <v>42299</v>
          </cell>
        </row>
        <row r="638">
          <cell r="A638" t="str">
            <v>PLN15228</v>
          </cell>
          <cell r="E638" t="str">
            <v>Accepted</v>
          </cell>
          <cell r="F638">
            <v>42187</v>
          </cell>
        </row>
        <row r="639">
          <cell r="A639" t="str">
            <v>PLN15229</v>
          </cell>
          <cell r="E639" t="str">
            <v>Under Review</v>
          </cell>
          <cell r="F639">
            <v>42230</v>
          </cell>
          <cell r="G639">
            <v>42230</v>
          </cell>
        </row>
        <row r="640">
          <cell r="A640" t="str">
            <v>PLN15230</v>
          </cell>
          <cell r="E640" t="str">
            <v>Approved</v>
          </cell>
          <cell r="F640">
            <v>42338</v>
          </cell>
          <cell r="G640">
            <v>42202</v>
          </cell>
          <cell r="H640">
            <v>42251</v>
          </cell>
          <cell r="I640">
            <v>42338</v>
          </cell>
        </row>
        <row r="641">
          <cell r="A641" t="str">
            <v>PLN15231</v>
          </cell>
          <cell r="E641" t="str">
            <v>Approved</v>
          </cell>
          <cell r="F641">
            <v>42077</v>
          </cell>
          <cell r="G641">
            <v>42398</v>
          </cell>
          <cell r="H641">
            <v>42077</v>
          </cell>
          <cell r="I641">
            <v>42077</v>
          </cell>
        </row>
        <row r="642">
          <cell r="A642" t="str">
            <v>PLN15232</v>
          </cell>
          <cell r="E642" t="str">
            <v>Approved</v>
          </cell>
          <cell r="F642">
            <v>42419</v>
          </cell>
          <cell r="G642">
            <v>42250</v>
          </cell>
          <cell r="H642">
            <v>42264</v>
          </cell>
          <cell r="I642">
            <v>42419</v>
          </cell>
        </row>
        <row r="643">
          <cell r="A643" t="str">
            <v>PLN15233</v>
          </cell>
          <cell r="E643" t="str">
            <v>Approved</v>
          </cell>
          <cell r="F643">
            <v>42275</v>
          </cell>
        </row>
        <row r="644">
          <cell r="A644" t="str">
            <v>PLN15071-A01</v>
          </cell>
          <cell r="E644" t="str">
            <v>Denied</v>
          </cell>
          <cell r="F644">
            <v>42394</v>
          </cell>
        </row>
        <row r="645">
          <cell r="A645" t="str">
            <v>PLN14296-R02</v>
          </cell>
          <cell r="E645" t="str">
            <v>Approved</v>
          </cell>
          <cell r="F645">
            <v>42255</v>
          </cell>
          <cell r="G645">
            <v>42209</v>
          </cell>
          <cell r="H645">
            <v>42244</v>
          </cell>
          <cell r="I645">
            <v>42255</v>
          </cell>
        </row>
        <row r="646">
          <cell r="A646" t="str">
            <v>PLN15234</v>
          </cell>
          <cell r="E646" t="str">
            <v>Withdrawn</v>
          </cell>
          <cell r="F646">
            <v>43494</v>
          </cell>
        </row>
        <row r="647">
          <cell r="A647" t="str">
            <v>PLN15235</v>
          </cell>
          <cell r="E647" t="str">
            <v>Approved</v>
          </cell>
          <cell r="F647">
            <v>42528</v>
          </cell>
          <cell r="G647">
            <v>42359</v>
          </cell>
          <cell r="H647">
            <v>42515</v>
          </cell>
          <cell r="I647">
            <v>42528</v>
          </cell>
        </row>
        <row r="648">
          <cell r="A648" t="str">
            <v>PLN15236</v>
          </cell>
          <cell r="E648" t="str">
            <v>Approved</v>
          </cell>
          <cell r="F648">
            <v>42260</v>
          </cell>
          <cell r="G648">
            <v>42234</v>
          </cell>
          <cell r="H648">
            <v>42249</v>
          </cell>
          <cell r="I648">
            <v>42260</v>
          </cell>
        </row>
        <row r="649">
          <cell r="A649" t="str">
            <v>PLN15237</v>
          </cell>
          <cell r="E649" t="str">
            <v>Approved</v>
          </cell>
          <cell r="F649">
            <v>43354</v>
          </cell>
          <cell r="G649">
            <v>42249</v>
          </cell>
          <cell r="H649">
            <v>42298</v>
          </cell>
          <cell r="I649">
            <v>43354</v>
          </cell>
        </row>
        <row r="650">
          <cell r="A650" t="str">
            <v>PLN15238</v>
          </cell>
          <cell r="E650" t="str">
            <v>Approved</v>
          </cell>
          <cell r="F650">
            <v>42416</v>
          </cell>
        </row>
        <row r="651">
          <cell r="A651" t="str">
            <v>PLN15239</v>
          </cell>
          <cell r="E651" t="str">
            <v>Withdrawn</v>
          </cell>
          <cell r="F651">
            <v>42230</v>
          </cell>
        </row>
        <row r="652">
          <cell r="A652" t="str">
            <v>PLN15240</v>
          </cell>
          <cell r="E652" t="str">
            <v>Approved</v>
          </cell>
          <cell r="F652">
            <v>42405</v>
          </cell>
          <cell r="G652">
            <v>42359</v>
          </cell>
          <cell r="H652">
            <v>42395</v>
          </cell>
          <cell r="I652">
            <v>42405</v>
          </cell>
        </row>
        <row r="653">
          <cell r="A653" t="str">
            <v>PLN15244</v>
          </cell>
          <cell r="E653" t="str">
            <v>Approved</v>
          </cell>
          <cell r="F653">
            <v>42262</v>
          </cell>
          <cell r="G653">
            <v>42227</v>
          </cell>
          <cell r="H653">
            <v>42251</v>
          </cell>
          <cell r="I653">
            <v>42262</v>
          </cell>
        </row>
        <row r="654">
          <cell r="A654" t="str">
            <v>PLN15243</v>
          </cell>
          <cell r="E654" t="str">
            <v>Withdrawn</v>
          </cell>
          <cell r="F654">
            <v>42488</v>
          </cell>
        </row>
        <row r="655">
          <cell r="A655" t="str">
            <v>PLN15242</v>
          </cell>
          <cell r="E655" t="str">
            <v>Approved</v>
          </cell>
          <cell r="F655">
            <v>42611</v>
          </cell>
          <cell r="G655">
            <v>42282</v>
          </cell>
          <cell r="H655">
            <v>42284</v>
          </cell>
          <cell r="I655">
            <v>42611</v>
          </cell>
        </row>
        <row r="656">
          <cell r="A656" t="str">
            <v>PLN15241</v>
          </cell>
          <cell r="E656" t="str">
            <v>Approved</v>
          </cell>
          <cell r="F656">
            <v>42466</v>
          </cell>
          <cell r="G656">
            <v>42284</v>
          </cell>
          <cell r="H656">
            <v>42389</v>
          </cell>
          <cell r="I656">
            <v>42466</v>
          </cell>
        </row>
        <row r="657">
          <cell r="A657" t="str">
            <v>PLN15245-PUDF01</v>
          </cell>
          <cell r="E657" t="str">
            <v>Appealed</v>
          </cell>
          <cell r="F657">
            <v>42324</v>
          </cell>
          <cell r="G657">
            <v>42247</v>
          </cell>
          <cell r="H657">
            <v>42312</v>
          </cell>
        </row>
        <row r="658">
          <cell r="A658" t="str">
            <v>PLN15248</v>
          </cell>
          <cell r="E658" t="str">
            <v>Approved</v>
          </cell>
          <cell r="F658">
            <v>42275</v>
          </cell>
          <cell r="G658">
            <v>42237</v>
          </cell>
          <cell r="H658">
            <v>42265</v>
          </cell>
          <cell r="I658">
            <v>42275</v>
          </cell>
        </row>
        <row r="659">
          <cell r="A659" t="str">
            <v>PLN15247</v>
          </cell>
          <cell r="E659" t="str">
            <v>Approved</v>
          </cell>
          <cell r="F659">
            <v>42314</v>
          </cell>
          <cell r="G659">
            <v>42244</v>
          </cell>
          <cell r="H659">
            <v>42304</v>
          </cell>
          <cell r="I659">
            <v>42314</v>
          </cell>
        </row>
        <row r="660">
          <cell r="A660" t="str">
            <v>PLN15246</v>
          </cell>
          <cell r="E660" t="str">
            <v>Approved</v>
          </cell>
          <cell r="F660">
            <v>42324</v>
          </cell>
          <cell r="G660">
            <v>42260</v>
          </cell>
          <cell r="H660">
            <v>42312</v>
          </cell>
          <cell r="I660">
            <v>42324</v>
          </cell>
        </row>
        <row r="661">
          <cell r="A661" t="str">
            <v>PLN15245</v>
          </cell>
          <cell r="E661" t="str">
            <v>Approved</v>
          </cell>
          <cell r="F661">
            <v>42312</v>
          </cell>
        </row>
        <row r="662">
          <cell r="A662" t="str">
            <v>PLN15250</v>
          </cell>
          <cell r="E662" t="str">
            <v>Approved</v>
          </cell>
          <cell r="F662">
            <v>42401</v>
          </cell>
          <cell r="G662">
            <v>42401</v>
          </cell>
          <cell r="H662">
            <v>42401</v>
          </cell>
          <cell r="I662">
            <v>42401</v>
          </cell>
        </row>
        <row r="663">
          <cell r="A663" t="str">
            <v>PLN15249</v>
          </cell>
          <cell r="E663" t="str">
            <v>Approved</v>
          </cell>
          <cell r="F663">
            <v>42250</v>
          </cell>
          <cell r="G663">
            <v>42240</v>
          </cell>
          <cell r="H663">
            <v>42250</v>
          </cell>
          <cell r="I663">
            <v>42250</v>
          </cell>
        </row>
        <row r="664">
          <cell r="A664" t="str">
            <v>PLN15251</v>
          </cell>
          <cell r="E664" t="str">
            <v>Approved</v>
          </cell>
          <cell r="F664">
            <v>42275</v>
          </cell>
          <cell r="G664">
            <v>42243</v>
          </cell>
          <cell r="H664">
            <v>42265</v>
          </cell>
          <cell r="I664">
            <v>42275</v>
          </cell>
        </row>
        <row r="665">
          <cell r="A665" t="str">
            <v>PLN15253</v>
          </cell>
          <cell r="E665" t="str">
            <v>Approved</v>
          </cell>
          <cell r="F665">
            <v>42611</v>
          </cell>
          <cell r="G665">
            <v>42313</v>
          </cell>
          <cell r="H665">
            <v>42313</v>
          </cell>
          <cell r="I665">
            <v>42611</v>
          </cell>
        </row>
        <row r="666">
          <cell r="A666" t="str">
            <v>PLN15252</v>
          </cell>
          <cell r="E666" t="str">
            <v>Approved</v>
          </cell>
          <cell r="F666">
            <v>42251</v>
          </cell>
          <cell r="G666">
            <v>42223</v>
          </cell>
          <cell r="H666">
            <v>42436</v>
          </cell>
          <cell r="I666">
            <v>42251</v>
          </cell>
        </row>
        <row r="667">
          <cell r="A667" t="str">
            <v>PLN15254</v>
          </cell>
          <cell r="E667" t="str">
            <v>Approved</v>
          </cell>
          <cell r="F667">
            <v>42436</v>
          </cell>
          <cell r="G667">
            <v>42376</v>
          </cell>
          <cell r="H667">
            <v>42425</v>
          </cell>
          <cell r="I667">
            <v>42436</v>
          </cell>
        </row>
        <row r="668">
          <cell r="A668" t="str">
            <v>PLN15255</v>
          </cell>
          <cell r="E668" t="str">
            <v>Approved</v>
          </cell>
          <cell r="F668">
            <v>42318</v>
          </cell>
          <cell r="G668">
            <v>42236</v>
          </cell>
          <cell r="H668">
            <v>42306</v>
          </cell>
          <cell r="I668">
            <v>42318</v>
          </cell>
        </row>
        <row r="669">
          <cell r="A669" t="str">
            <v>PLN15256</v>
          </cell>
          <cell r="E669" t="str">
            <v>Approved</v>
          </cell>
          <cell r="F669">
            <v>42235</v>
          </cell>
          <cell r="G669">
            <v>42227</v>
          </cell>
          <cell r="H669">
            <v>42235</v>
          </cell>
          <cell r="I669">
            <v>42235</v>
          </cell>
        </row>
        <row r="670">
          <cell r="A670" t="str">
            <v>PLN15257</v>
          </cell>
          <cell r="E670" t="str">
            <v>Approved</v>
          </cell>
          <cell r="F670">
            <v>42317</v>
          </cell>
          <cell r="G670">
            <v>42282</v>
          </cell>
          <cell r="H670">
            <v>42306</v>
          </cell>
          <cell r="I670">
            <v>42317</v>
          </cell>
        </row>
        <row r="671">
          <cell r="A671" t="str">
            <v>PLN15258</v>
          </cell>
          <cell r="E671" t="str">
            <v>Approved</v>
          </cell>
          <cell r="F671">
            <v>42965</v>
          </cell>
          <cell r="G671">
            <v>42948</v>
          </cell>
          <cell r="H671">
            <v>42948</v>
          </cell>
          <cell r="I671">
            <v>42965</v>
          </cell>
        </row>
        <row r="672">
          <cell r="A672" t="str">
            <v>PLN15259</v>
          </cell>
          <cell r="E672" t="str">
            <v>Approved</v>
          </cell>
          <cell r="F672">
            <v>42331</v>
          </cell>
          <cell r="G672">
            <v>42312</v>
          </cell>
        </row>
        <row r="673">
          <cell r="A673" t="str">
            <v>PLN15260</v>
          </cell>
          <cell r="E673" t="str">
            <v>Approved</v>
          </cell>
          <cell r="F673">
            <v>43105</v>
          </cell>
          <cell r="G673">
            <v>42307</v>
          </cell>
          <cell r="H673">
            <v>42359</v>
          </cell>
          <cell r="I673">
            <v>43105</v>
          </cell>
        </row>
        <row r="674">
          <cell r="A674" t="str">
            <v>PLN15261</v>
          </cell>
          <cell r="E674" t="str">
            <v>Approved</v>
          </cell>
          <cell r="F674">
            <v>42120</v>
          </cell>
          <cell r="G674">
            <v>42462</v>
          </cell>
          <cell r="H674">
            <v>42110</v>
          </cell>
          <cell r="I674">
            <v>42120</v>
          </cell>
        </row>
        <row r="675">
          <cell r="A675" t="str">
            <v>PLN15262</v>
          </cell>
          <cell r="E675" t="str">
            <v>Approved</v>
          </cell>
          <cell r="F675">
            <v>42817</v>
          </cell>
          <cell r="G675">
            <v>42270</v>
          </cell>
          <cell r="H675">
            <v>42615</v>
          </cell>
          <cell r="I675">
            <v>42615</v>
          </cell>
        </row>
        <row r="676">
          <cell r="A676" t="str">
            <v>PLN15263</v>
          </cell>
          <cell r="E676" t="str">
            <v>Withdrawn</v>
          </cell>
          <cell r="F676">
            <v>42257</v>
          </cell>
          <cell r="G676">
            <v>42244</v>
          </cell>
        </row>
        <row r="677">
          <cell r="A677" t="str">
            <v>PLN15264</v>
          </cell>
          <cell r="E677" t="str">
            <v>Approved</v>
          </cell>
          <cell r="F677">
            <v>42346</v>
          </cell>
          <cell r="G677">
            <v>42346</v>
          </cell>
          <cell r="H677">
            <v>42346</v>
          </cell>
          <cell r="I677">
            <v>42346</v>
          </cell>
        </row>
        <row r="678">
          <cell r="A678" t="str">
            <v>PLN15265</v>
          </cell>
          <cell r="E678" t="str">
            <v>Approved</v>
          </cell>
          <cell r="F678">
            <v>42354</v>
          </cell>
          <cell r="G678">
            <v>42277</v>
          </cell>
          <cell r="H678">
            <v>42354</v>
          </cell>
          <cell r="I678">
            <v>42354</v>
          </cell>
        </row>
        <row r="679">
          <cell r="A679" t="str">
            <v>PLN15266</v>
          </cell>
          <cell r="E679" t="str">
            <v>Approved</v>
          </cell>
          <cell r="F679">
            <v>42342</v>
          </cell>
          <cell r="G679">
            <v>42300</v>
          </cell>
          <cell r="H679">
            <v>42342</v>
          </cell>
          <cell r="I679">
            <v>42342</v>
          </cell>
        </row>
        <row r="680">
          <cell r="A680" t="str">
            <v>PLN15267</v>
          </cell>
          <cell r="E680" t="str">
            <v>Approved</v>
          </cell>
          <cell r="F680">
            <v>42422</v>
          </cell>
          <cell r="G680">
            <v>42345</v>
          </cell>
          <cell r="H680">
            <v>42408</v>
          </cell>
          <cell r="I680">
            <v>42422</v>
          </cell>
        </row>
        <row r="681">
          <cell r="A681" t="str">
            <v>PLN15268</v>
          </cell>
          <cell r="E681" t="str">
            <v>Withdrawn</v>
          </cell>
          <cell r="F681">
            <v>42313</v>
          </cell>
        </row>
        <row r="682">
          <cell r="A682" t="str">
            <v>PLN15269</v>
          </cell>
          <cell r="E682" t="str">
            <v>Approved</v>
          </cell>
          <cell r="F682">
            <v>42359</v>
          </cell>
          <cell r="G682">
            <v>42321</v>
          </cell>
          <cell r="H682">
            <v>42359</v>
          </cell>
          <cell r="I682">
            <v>42359</v>
          </cell>
        </row>
        <row r="683">
          <cell r="A683" t="str">
            <v>PLN15270</v>
          </cell>
          <cell r="E683" t="str">
            <v>Approved</v>
          </cell>
          <cell r="F683">
            <v>42373</v>
          </cell>
          <cell r="G683">
            <v>42338</v>
          </cell>
          <cell r="H683">
            <v>42373</v>
          </cell>
          <cell r="I683">
            <v>42373</v>
          </cell>
        </row>
        <row r="684">
          <cell r="A684" t="str">
            <v>PLN15271</v>
          </cell>
          <cell r="E684" t="str">
            <v>Approved</v>
          </cell>
          <cell r="F684">
            <v>42317</v>
          </cell>
          <cell r="G684">
            <v>42271</v>
          </cell>
          <cell r="H684">
            <v>42306</v>
          </cell>
          <cell r="I684">
            <v>42317</v>
          </cell>
        </row>
        <row r="685">
          <cell r="A685" t="str">
            <v>PLN15272</v>
          </cell>
          <cell r="E685" t="str">
            <v>Approved</v>
          </cell>
          <cell r="F685">
            <v>42341</v>
          </cell>
          <cell r="G685">
            <v>42341</v>
          </cell>
          <cell r="H685">
            <v>42341</v>
          </cell>
          <cell r="I685">
            <v>42341</v>
          </cell>
        </row>
        <row r="686">
          <cell r="A686" t="str">
            <v>PLN15273</v>
          </cell>
          <cell r="E686" t="str">
            <v>Approved</v>
          </cell>
          <cell r="F686">
            <v>42313</v>
          </cell>
          <cell r="G686">
            <v>42271</v>
          </cell>
          <cell r="H686">
            <v>42303</v>
          </cell>
          <cell r="I686">
            <v>42313</v>
          </cell>
        </row>
        <row r="687">
          <cell r="A687" t="str">
            <v>PLN15274</v>
          </cell>
          <cell r="E687" t="str">
            <v>Approved</v>
          </cell>
          <cell r="F687">
            <v>42992</v>
          </cell>
          <cell r="G687">
            <v>42992</v>
          </cell>
          <cell r="H687">
            <v>42992</v>
          </cell>
          <cell r="I687">
            <v>42992</v>
          </cell>
        </row>
        <row r="688">
          <cell r="A688" t="str">
            <v>PLN15275</v>
          </cell>
          <cell r="E688" t="str">
            <v>Approved</v>
          </cell>
          <cell r="F688">
            <v>42297</v>
          </cell>
          <cell r="G688">
            <v>42249</v>
          </cell>
          <cell r="H688">
            <v>42286</v>
          </cell>
          <cell r="I688">
            <v>42297</v>
          </cell>
        </row>
        <row r="689">
          <cell r="A689" t="str">
            <v>PLN15276</v>
          </cell>
          <cell r="E689" t="str">
            <v>Approved</v>
          </cell>
          <cell r="F689">
            <v>42303</v>
          </cell>
          <cell r="G689">
            <v>42257</v>
          </cell>
          <cell r="H689">
            <v>42293</v>
          </cell>
          <cell r="I689">
            <v>42303</v>
          </cell>
        </row>
        <row r="690">
          <cell r="A690" t="str">
            <v>PLN15277</v>
          </cell>
          <cell r="E690" t="str">
            <v>Approved</v>
          </cell>
          <cell r="F690">
            <v>42291</v>
          </cell>
          <cell r="G690">
            <v>42291</v>
          </cell>
          <cell r="H690">
            <v>42291</v>
          </cell>
          <cell r="I690">
            <v>42291</v>
          </cell>
        </row>
        <row r="691">
          <cell r="A691" t="str">
            <v>PLN15278</v>
          </cell>
          <cell r="E691" t="str">
            <v>Approved</v>
          </cell>
          <cell r="F691">
            <v>42273</v>
          </cell>
          <cell r="G691">
            <v>42264</v>
          </cell>
          <cell r="H691">
            <v>42264</v>
          </cell>
          <cell r="I691">
            <v>42273</v>
          </cell>
        </row>
        <row r="692">
          <cell r="A692" t="str">
            <v>PLN15279</v>
          </cell>
          <cell r="E692" t="str">
            <v>Approved</v>
          </cell>
          <cell r="F692">
            <v>42320</v>
          </cell>
          <cell r="G692">
            <v>42279</v>
          </cell>
          <cell r="H692">
            <v>42320</v>
          </cell>
          <cell r="I692">
            <v>42320</v>
          </cell>
        </row>
        <row r="693">
          <cell r="A693" t="str">
            <v>PUDF10-ER01</v>
          </cell>
          <cell r="E693" t="str">
            <v>Accepted</v>
          </cell>
          <cell r="F693">
            <v>42388.524872685186</v>
          </cell>
        </row>
        <row r="694">
          <cell r="A694" t="str">
            <v>PUDF10</v>
          </cell>
          <cell r="E694" t="str">
            <v>Approved</v>
          </cell>
          <cell r="F694">
            <v>42478</v>
          </cell>
          <cell r="G694">
            <v>42418</v>
          </cell>
          <cell r="H694">
            <v>42466</v>
          </cell>
          <cell r="I694">
            <v>42478</v>
          </cell>
        </row>
        <row r="695">
          <cell r="A695" t="str">
            <v>PUDF03553-R03</v>
          </cell>
          <cell r="E695" t="str">
            <v>Approved-Pending Appeal</v>
          </cell>
          <cell r="F695">
            <v>43180</v>
          </cell>
          <cell r="G695">
            <v>43180</v>
          </cell>
          <cell r="H695">
            <v>43180</v>
          </cell>
        </row>
        <row r="696">
          <cell r="A696" t="str">
            <v>PLN15280</v>
          </cell>
          <cell r="E696" t="str">
            <v>Approved</v>
          </cell>
          <cell r="F696">
            <v>42556</v>
          </cell>
          <cell r="G696">
            <v>42481</v>
          </cell>
          <cell r="H696">
            <v>42544</v>
          </cell>
          <cell r="I696">
            <v>42556</v>
          </cell>
        </row>
        <row r="697">
          <cell r="A697" t="str">
            <v>PLN15281</v>
          </cell>
          <cell r="E697" t="str">
            <v>Approved</v>
          </cell>
          <cell r="F697">
            <v>42401</v>
          </cell>
          <cell r="G697">
            <v>42333</v>
          </cell>
          <cell r="H697">
            <v>42389</v>
          </cell>
          <cell r="I697">
            <v>42401</v>
          </cell>
        </row>
        <row r="698">
          <cell r="A698" t="str">
            <v>PLN15282</v>
          </cell>
          <cell r="E698" t="str">
            <v>Approved</v>
          </cell>
          <cell r="F698">
            <v>42373</v>
          </cell>
          <cell r="G698">
            <v>42359</v>
          </cell>
          <cell r="H698">
            <v>42359</v>
          </cell>
          <cell r="I698">
            <v>42373</v>
          </cell>
        </row>
        <row r="699">
          <cell r="A699" t="str">
            <v>PLN15283</v>
          </cell>
          <cell r="E699" t="str">
            <v>Approved</v>
          </cell>
          <cell r="F699">
            <v>42990</v>
          </cell>
          <cell r="G699">
            <v>42990</v>
          </cell>
          <cell r="H699">
            <v>42990</v>
          </cell>
          <cell r="I699">
            <v>42990</v>
          </cell>
        </row>
        <row r="700">
          <cell r="A700" t="str">
            <v>PLN15284</v>
          </cell>
          <cell r="E700" t="str">
            <v>Approved</v>
          </cell>
          <cell r="F700">
            <v>42408</v>
          </cell>
          <cell r="G700">
            <v>42312</v>
          </cell>
          <cell r="H700">
            <v>42398</v>
          </cell>
          <cell r="I700">
            <v>42408</v>
          </cell>
        </row>
        <row r="701">
          <cell r="A701" t="str">
            <v>PLN15285</v>
          </cell>
          <cell r="E701" t="str">
            <v>Approved</v>
          </cell>
          <cell r="F701">
            <v>42401</v>
          </cell>
          <cell r="G701">
            <v>42307</v>
          </cell>
          <cell r="H701">
            <v>42388</v>
          </cell>
          <cell r="I701">
            <v>42401</v>
          </cell>
        </row>
        <row r="702">
          <cell r="A702" t="str">
            <v>PLN15286</v>
          </cell>
          <cell r="E702" t="str">
            <v>Approved</v>
          </cell>
          <cell r="F702">
            <v>42419</v>
          </cell>
          <cell r="G702">
            <v>42341</v>
          </cell>
          <cell r="H702">
            <v>42382</v>
          </cell>
          <cell r="I702">
            <v>42419</v>
          </cell>
        </row>
        <row r="703">
          <cell r="A703" t="str">
            <v>PLN15287</v>
          </cell>
          <cell r="E703" t="str">
            <v>Approved</v>
          </cell>
          <cell r="F703">
            <v>42531</v>
          </cell>
          <cell r="G703">
            <v>42312</v>
          </cell>
          <cell r="H703">
            <v>42439</v>
          </cell>
          <cell r="I703">
            <v>42531</v>
          </cell>
        </row>
        <row r="704">
          <cell r="A704" t="str">
            <v>PLN15288</v>
          </cell>
          <cell r="E704" t="str">
            <v>Approved</v>
          </cell>
          <cell r="F704">
            <v>42409</v>
          </cell>
          <cell r="G704">
            <v>42342</v>
          </cell>
          <cell r="H704">
            <v>42398</v>
          </cell>
          <cell r="I704">
            <v>42409</v>
          </cell>
        </row>
        <row r="705">
          <cell r="A705" t="str">
            <v>PLN15289</v>
          </cell>
          <cell r="E705" t="str">
            <v>Approved</v>
          </cell>
          <cell r="F705">
            <v>42598</v>
          </cell>
          <cell r="G705">
            <v>42368</v>
          </cell>
          <cell r="H705">
            <v>42389</v>
          </cell>
          <cell r="I705">
            <v>42598</v>
          </cell>
        </row>
        <row r="706">
          <cell r="A706" t="str">
            <v>PLN15290-R01</v>
          </cell>
          <cell r="E706" t="str">
            <v>Approved</v>
          </cell>
          <cell r="F706">
            <v>42674</v>
          </cell>
          <cell r="G706">
            <v>42621</v>
          </cell>
          <cell r="H706">
            <v>42663</v>
          </cell>
          <cell r="I706">
            <v>42674</v>
          </cell>
        </row>
        <row r="707">
          <cell r="A707" t="str">
            <v>PLN15290-R02</v>
          </cell>
          <cell r="E707" t="str">
            <v>Void</v>
          </cell>
          <cell r="F707">
            <v>42608</v>
          </cell>
        </row>
        <row r="708">
          <cell r="A708" t="str">
            <v>PLN15291</v>
          </cell>
          <cell r="E708" t="str">
            <v>Approved</v>
          </cell>
          <cell r="F708">
            <v>42797</v>
          </cell>
          <cell r="G708">
            <v>42683</v>
          </cell>
          <cell r="H708">
            <v>42683</v>
          </cell>
          <cell r="I708">
            <v>42797</v>
          </cell>
        </row>
        <row r="709">
          <cell r="A709" t="str">
            <v>PLN15230-A01</v>
          </cell>
          <cell r="E709" t="str">
            <v>Denied</v>
          </cell>
          <cell r="F709">
            <v>42326</v>
          </cell>
        </row>
        <row r="710">
          <cell r="A710" t="str">
            <v>PLN15290</v>
          </cell>
          <cell r="E710" t="str">
            <v>Approved</v>
          </cell>
          <cell r="F710">
            <v>42338</v>
          </cell>
          <cell r="G710">
            <v>42292</v>
          </cell>
          <cell r="H710">
            <v>42327</v>
          </cell>
          <cell r="I710">
            <v>42338</v>
          </cell>
        </row>
        <row r="711">
          <cell r="A711" t="str">
            <v>PLN15293</v>
          </cell>
          <cell r="E711" t="str">
            <v>Approved</v>
          </cell>
          <cell r="F711">
            <v>42444</v>
          </cell>
          <cell r="G711">
            <v>42444</v>
          </cell>
          <cell r="H711">
            <v>42444</v>
          </cell>
          <cell r="I711">
            <v>42444</v>
          </cell>
        </row>
        <row r="712">
          <cell r="A712" t="str">
            <v>PLN15292</v>
          </cell>
          <cell r="E712" t="str">
            <v>Approved</v>
          </cell>
          <cell r="F712">
            <v>42927</v>
          </cell>
          <cell r="G712">
            <v>42747</v>
          </cell>
          <cell r="H712">
            <v>42916</v>
          </cell>
          <cell r="I712">
            <v>42927</v>
          </cell>
        </row>
        <row r="713">
          <cell r="A713" t="str">
            <v>PLN14348-A01</v>
          </cell>
          <cell r="E713" t="str">
            <v>Denied</v>
          </cell>
          <cell r="F713">
            <v>42354</v>
          </cell>
        </row>
        <row r="714">
          <cell r="A714" t="str">
            <v>PLN14348-A02</v>
          </cell>
          <cell r="E714" t="str">
            <v>Void</v>
          </cell>
          <cell r="F714">
            <v>42262</v>
          </cell>
        </row>
        <row r="715">
          <cell r="A715" t="str">
            <v>PLN15295</v>
          </cell>
          <cell r="E715" t="str">
            <v>Approved</v>
          </cell>
          <cell r="F715">
            <v>42422</v>
          </cell>
          <cell r="G715">
            <v>42353</v>
          </cell>
          <cell r="H715">
            <v>42411</v>
          </cell>
          <cell r="I715">
            <v>42422</v>
          </cell>
        </row>
        <row r="716">
          <cell r="A716" t="str">
            <v>PLN15294</v>
          </cell>
          <cell r="E716" t="str">
            <v>Approved</v>
          </cell>
          <cell r="F716">
            <v>42324</v>
          </cell>
          <cell r="G716">
            <v>42293</v>
          </cell>
          <cell r="H716">
            <v>42324</v>
          </cell>
          <cell r="I716">
            <v>42324</v>
          </cell>
        </row>
        <row r="717">
          <cell r="A717" t="str">
            <v>PLN15296</v>
          </cell>
          <cell r="E717" t="str">
            <v>Approved</v>
          </cell>
          <cell r="F717">
            <v>42611</v>
          </cell>
          <cell r="G717">
            <v>42510</v>
          </cell>
          <cell r="H717">
            <v>42611</v>
          </cell>
          <cell r="I717">
            <v>42611</v>
          </cell>
        </row>
        <row r="718">
          <cell r="A718" t="str">
            <v>PLN15297</v>
          </cell>
          <cell r="E718" t="str">
            <v>Approved</v>
          </cell>
          <cell r="F718">
            <v>42342</v>
          </cell>
          <cell r="G718">
            <v>42300</v>
          </cell>
          <cell r="H718">
            <v>42342</v>
          </cell>
          <cell r="I718">
            <v>42342</v>
          </cell>
        </row>
        <row r="719">
          <cell r="A719" t="str">
            <v>PLN15298</v>
          </cell>
          <cell r="E719" t="str">
            <v>Approved</v>
          </cell>
          <cell r="F719">
            <v>42349</v>
          </cell>
          <cell r="G719">
            <v>42237</v>
          </cell>
          <cell r="H719">
            <v>42338</v>
          </cell>
          <cell r="I719">
            <v>42349</v>
          </cell>
        </row>
        <row r="720">
          <cell r="A720" t="str">
            <v>PLN15299</v>
          </cell>
          <cell r="E720" t="str">
            <v>Withdrawn</v>
          </cell>
          <cell r="F720">
            <v>42719</v>
          </cell>
          <cell r="G720">
            <v>42719</v>
          </cell>
        </row>
        <row r="721">
          <cell r="A721" t="str">
            <v>PLN15300</v>
          </cell>
          <cell r="E721" t="str">
            <v>Approved</v>
          </cell>
          <cell r="F721">
            <v>42338</v>
          </cell>
        </row>
        <row r="722">
          <cell r="A722" t="str">
            <v>PLN15301</v>
          </cell>
          <cell r="E722" t="str">
            <v>Approved</v>
          </cell>
          <cell r="F722">
            <v>42052</v>
          </cell>
          <cell r="G722">
            <v>42272</v>
          </cell>
          <cell r="H722">
            <v>42038</v>
          </cell>
          <cell r="I722">
            <v>42052</v>
          </cell>
        </row>
        <row r="723">
          <cell r="A723" t="str">
            <v>PLN15302</v>
          </cell>
          <cell r="E723" t="str">
            <v>Accepted</v>
          </cell>
          <cell r="F723">
            <v>42270</v>
          </cell>
        </row>
        <row r="724">
          <cell r="A724" t="str">
            <v>PLN15303</v>
          </cell>
          <cell r="E724" t="str">
            <v>Approved</v>
          </cell>
          <cell r="F724">
            <v>42620</v>
          </cell>
          <cell r="G724">
            <v>42551</v>
          </cell>
          <cell r="H724">
            <v>42551</v>
          </cell>
          <cell r="I724">
            <v>42620</v>
          </cell>
        </row>
        <row r="725">
          <cell r="A725" t="str">
            <v>PLN15304</v>
          </cell>
          <cell r="E725" t="str">
            <v>Approved</v>
          </cell>
          <cell r="F725">
            <v>42615</v>
          </cell>
          <cell r="G725">
            <v>42398</v>
          </cell>
          <cell r="H725">
            <v>42398</v>
          </cell>
          <cell r="I725">
            <v>42615</v>
          </cell>
        </row>
        <row r="726">
          <cell r="A726" t="str">
            <v>PLN15305</v>
          </cell>
          <cell r="E726" t="str">
            <v>Approved</v>
          </cell>
          <cell r="F726">
            <v>42615</v>
          </cell>
          <cell r="G726">
            <v>42615</v>
          </cell>
          <cell r="H726">
            <v>42615</v>
          </cell>
          <cell r="I726">
            <v>42615</v>
          </cell>
        </row>
        <row r="727">
          <cell r="A727" t="str">
            <v>PLN15306</v>
          </cell>
          <cell r="E727" t="str">
            <v>Approved</v>
          </cell>
          <cell r="F727">
            <v>42473</v>
          </cell>
          <cell r="G727">
            <v>42338</v>
          </cell>
          <cell r="H727">
            <v>42403</v>
          </cell>
          <cell r="I727">
            <v>42473</v>
          </cell>
        </row>
        <row r="728">
          <cell r="A728" t="str">
            <v>PLN15307</v>
          </cell>
          <cell r="E728" t="str">
            <v>Approved</v>
          </cell>
          <cell r="F728">
            <v>42404</v>
          </cell>
          <cell r="G728">
            <v>42374</v>
          </cell>
          <cell r="H728">
            <v>42404</v>
          </cell>
          <cell r="I728">
            <v>42404</v>
          </cell>
        </row>
        <row r="729">
          <cell r="A729" t="str">
            <v>PLN15308</v>
          </cell>
          <cell r="E729" t="str">
            <v>Approved</v>
          </cell>
          <cell r="F729">
            <v>42421</v>
          </cell>
          <cell r="G729">
            <v>42306</v>
          </cell>
          <cell r="H729">
            <v>42411</v>
          </cell>
          <cell r="I729">
            <v>42421</v>
          </cell>
        </row>
        <row r="730">
          <cell r="A730" t="str">
            <v>PLN15309</v>
          </cell>
          <cell r="E730" t="str">
            <v>Approved</v>
          </cell>
          <cell r="F730">
            <v>42416</v>
          </cell>
          <cell r="G730">
            <v>42673</v>
          </cell>
          <cell r="H730">
            <v>42404</v>
          </cell>
          <cell r="I730">
            <v>42416</v>
          </cell>
        </row>
        <row r="731">
          <cell r="A731" t="str">
            <v>PLN15310</v>
          </cell>
          <cell r="E731" t="str">
            <v>Approved</v>
          </cell>
          <cell r="F731">
            <v>42359</v>
          </cell>
          <cell r="G731">
            <v>42317</v>
          </cell>
          <cell r="H731">
            <v>42348</v>
          </cell>
          <cell r="I731">
            <v>42359</v>
          </cell>
        </row>
        <row r="732">
          <cell r="A732" t="str">
            <v>PLN15312</v>
          </cell>
          <cell r="E732" t="str">
            <v>Approved</v>
          </cell>
          <cell r="F732">
            <v>42556</v>
          </cell>
          <cell r="G732">
            <v>42489</v>
          </cell>
          <cell r="H732">
            <v>42543</v>
          </cell>
          <cell r="I732">
            <v>42556</v>
          </cell>
        </row>
        <row r="733">
          <cell r="A733" t="str">
            <v>PLN15311</v>
          </cell>
          <cell r="E733" t="str">
            <v>Approved</v>
          </cell>
          <cell r="F733">
            <v>42341</v>
          </cell>
          <cell r="G733">
            <v>42290</v>
          </cell>
          <cell r="H733">
            <v>42328</v>
          </cell>
          <cell r="I733">
            <v>42341</v>
          </cell>
        </row>
        <row r="734">
          <cell r="A734" t="str">
            <v>PLN15314</v>
          </cell>
          <cell r="E734" t="str">
            <v>Approved</v>
          </cell>
          <cell r="F734">
            <v>42338</v>
          </cell>
          <cell r="G734">
            <v>42327</v>
          </cell>
          <cell r="H734">
            <v>42327</v>
          </cell>
          <cell r="I734">
            <v>42338</v>
          </cell>
        </row>
        <row r="735">
          <cell r="A735" t="str">
            <v>PLN15313</v>
          </cell>
          <cell r="E735" t="str">
            <v>Approved</v>
          </cell>
          <cell r="F735">
            <v>42578</v>
          </cell>
          <cell r="G735">
            <v>42572</v>
          </cell>
          <cell r="H735">
            <v>42578</v>
          </cell>
          <cell r="I735">
            <v>42578</v>
          </cell>
        </row>
        <row r="736">
          <cell r="A736" t="str">
            <v>PLN15316</v>
          </cell>
          <cell r="E736" t="str">
            <v>Approved</v>
          </cell>
          <cell r="F736">
            <v>42381</v>
          </cell>
          <cell r="G736">
            <v>42349</v>
          </cell>
          <cell r="H736">
            <v>42381</v>
          </cell>
          <cell r="I736">
            <v>42381</v>
          </cell>
        </row>
        <row r="737">
          <cell r="A737" t="str">
            <v>PLN15315</v>
          </cell>
          <cell r="E737" t="str">
            <v>Approved</v>
          </cell>
          <cell r="F737">
            <v>42492</v>
          </cell>
          <cell r="G737">
            <v>42430</v>
          </cell>
          <cell r="H737">
            <v>42480</v>
          </cell>
          <cell r="I737">
            <v>42492</v>
          </cell>
        </row>
        <row r="738">
          <cell r="A738" t="str">
            <v>PUD13170-PUDF02</v>
          </cell>
          <cell r="E738" t="str">
            <v>Approved</v>
          </cell>
          <cell r="F738">
            <v>43200</v>
          </cell>
          <cell r="G738">
            <v>43200</v>
          </cell>
          <cell r="H738">
            <v>43200</v>
          </cell>
          <cell r="I738">
            <v>43200</v>
          </cell>
        </row>
        <row r="739">
          <cell r="A739" t="str">
            <v>PUD13170-PUDF01</v>
          </cell>
          <cell r="E739" t="str">
            <v>Approved</v>
          </cell>
          <cell r="F739">
            <v>43200</v>
          </cell>
          <cell r="G739">
            <v>43200</v>
          </cell>
          <cell r="H739">
            <v>43200</v>
          </cell>
          <cell r="I739">
            <v>43200</v>
          </cell>
        </row>
        <row r="740">
          <cell r="A740" t="str">
            <v>PLN15317</v>
          </cell>
          <cell r="E740" t="str">
            <v>Approved</v>
          </cell>
          <cell r="F740">
            <v>42407</v>
          </cell>
          <cell r="G740">
            <v>42286</v>
          </cell>
          <cell r="H740">
            <v>42395</v>
          </cell>
          <cell r="I740">
            <v>42407</v>
          </cell>
        </row>
        <row r="741">
          <cell r="A741" t="str">
            <v>PLN15318</v>
          </cell>
          <cell r="E741" t="str">
            <v>Filed</v>
          </cell>
          <cell r="F741">
            <v>42284.606041666666</v>
          </cell>
        </row>
        <row r="742">
          <cell r="A742" t="str">
            <v>PLN15319</v>
          </cell>
          <cell r="E742" t="str">
            <v>Approved</v>
          </cell>
          <cell r="F742">
            <v>42347</v>
          </cell>
          <cell r="G742">
            <v>42347</v>
          </cell>
          <cell r="H742">
            <v>42347</v>
          </cell>
          <cell r="I742">
            <v>42347</v>
          </cell>
        </row>
        <row r="743">
          <cell r="A743" t="str">
            <v>PLN15320</v>
          </cell>
          <cell r="E743" t="str">
            <v>Approved</v>
          </cell>
          <cell r="F743">
            <v>42688</v>
          </cell>
          <cell r="G743">
            <v>42327</v>
          </cell>
          <cell r="H743">
            <v>42543</v>
          </cell>
          <cell r="I743">
            <v>42688</v>
          </cell>
        </row>
        <row r="744">
          <cell r="A744" t="str">
            <v>PLN15321</v>
          </cell>
          <cell r="E744" t="str">
            <v>Approved</v>
          </cell>
          <cell r="F744">
            <v>42367</v>
          </cell>
          <cell r="G744">
            <v>42286</v>
          </cell>
          <cell r="H744">
            <v>42356</v>
          </cell>
          <cell r="I744">
            <v>42367</v>
          </cell>
        </row>
        <row r="745">
          <cell r="A745" t="str">
            <v>PLN15322</v>
          </cell>
          <cell r="E745" t="str">
            <v>Accepted</v>
          </cell>
          <cell r="F745">
            <v>42289</v>
          </cell>
        </row>
        <row r="746">
          <cell r="A746" t="str">
            <v>PLN15323</v>
          </cell>
          <cell r="E746" t="str">
            <v>Approved-Pending Appeal</v>
          </cell>
          <cell r="F746">
            <v>42380</v>
          </cell>
          <cell r="G746">
            <v>42359</v>
          </cell>
          <cell r="H746">
            <v>42380</v>
          </cell>
        </row>
        <row r="747">
          <cell r="A747" t="str">
            <v>PLN15324</v>
          </cell>
          <cell r="E747" t="str">
            <v>Approved</v>
          </cell>
          <cell r="F747">
            <v>42345</v>
          </cell>
          <cell r="G747">
            <v>42289</v>
          </cell>
          <cell r="H747">
            <v>42699</v>
          </cell>
          <cell r="I747">
            <v>42345</v>
          </cell>
        </row>
        <row r="748">
          <cell r="A748" t="str">
            <v>PLN15325</v>
          </cell>
          <cell r="E748" t="str">
            <v>Void</v>
          </cell>
          <cell r="F748">
            <v>42289</v>
          </cell>
        </row>
        <row r="749">
          <cell r="A749" t="str">
            <v>PLN15326</v>
          </cell>
          <cell r="E749" t="str">
            <v>Approved</v>
          </cell>
          <cell r="F749">
            <v>42432</v>
          </cell>
          <cell r="G749">
            <v>42359</v>
          </cell>
          <cell r="H749">
            <v>42423</v>
          </cell>
          <cell r="I749">
            <v>42432</v>
          </cell>
        </row>
        <row r="750">
          <cell r="A750" t="str">
            <v>PLN15327</v>
          </cell>
          <cell r="E750" t="str">
            <v>Approved</v>
          </cell>
          <cell r="F750">
            <v>42368</v>
          </cell>
          <cell r="G750">
            <v>42312</v>
          </cell>
          <cell r="H750">
            <v>42356</v>
          </cell>
          <cell r="I750">
            <v>42368</v>
          </cell>
        </row>
        <row r="751">
          <cell r="A751" t="str">
            <v>PLN15328</v>
          </cell>
          <cell r="E751" t="str">
            <v>Approved</v>
          </cell>
          <cell r="F751">
            <v>42381</v>
          </cell>
          <cell r="G751">
            <v>42342</v>
          </cell>
          <cell r="H751">
            <v>42381</v>
          </cell>
          <cell r="I751">
            <v>42381</v>
          </cell>
        </row>
        <row r="752">
          <cell r="A752" t="str">
            <v>PLN15329</v>
          </cell>
          <cell r="E752" t="str">
            <v>Approved</v>
          </cell>
          <cell r="F752">
            <v>42976</v>
          </cell>
          <cell r="G752">
            <v>42976</v>
          </cell>
          <cell r="H752">
            <v>42976</v>
          </cell>
          <cell r="I752">
            <v>42976</v>
          </cell>
        </row>
        <row r="753">
          <cell r="A753" t="str">
            <v>PLN15330</v>
          </cell>
          <cell r="E753" t="str">
            <v>Approved</v>
          </cell>
          <cell r="F753">
            <v>42331</v>
          </cell>
          <cell r="G753">
            <v>42296</v>
          </cell>
          <cell r="H753">
            <v>42320</v>
          </cell>
          <cell r="I753">
            <v>42331</v>
          </cell>
        </row>
        <row r="754">
          <cell r="A754" t="str">
            <v>PLN15331</v>
          </cell>
          <cell r="E754" t="str">
            <v>Approved</v>
          </cell>
          <cell r="F754">
            <v>42710</v>
          </cell>
          <cell r="G754">
            <v>42710</v>
          </cell>
          <cell r="H754">
            <v>42710</v>
          </cell>
          <cell r="I754">
            <v>42710</v>
          </cell>
        </row>
        <row r="755">
          <cell r="A755" t="str">
            <v>PLN15333</v>
          </cell>
          <cell r="E755" t="str">
            <v>Approved</v>
          </cell>
          <cell r="F755">
            <v>42417</v>
          </cell>
          <cell r="G755">
            <v>42267</v>
          </cell>
          <cell r="H755">
            <v>42417</v>
          </cell>
          <cell r="I755">
            <v>42549</v>
          </cell>
        </row>
        <row r="756">
          <cell r="A756" t="str">
            <v>PLN15334</v>
          </cell>
          <cell r="E756" t="str">
            <v>Approved</v>
          </cell>
          <cell r="F756">
            <v>42429</v>
          </cell>
          <cell r="G756">
            <v>42267</v>
          </cell>
          <cell r="H756">
            <v>42417</v>
          </cell>
          <cell r="I756">
            <v>42429</v>
          </cell>
        </row>
        <row r="757">
          <cell r="A757" t="str">
            <v>PLN15335</v>
          </cell>
          <cell r="E757" t="str">
            <v>Approved</v>
          </cell>
          <cell r="F757">
            <v>42417</v>
          </cell>
          <cell r="G757">
            <v>42549</v>
          </cell>
          <cell r="H757">
            <v>42417</v>
          </cell>
          <cell r="I757">
            <v>42417</v>
          </cell>
        </row>
        <row r="758">
          <cell r="A758" t="str">
            <v>PLN15336</v>
          </cell>
          <cell r="E758" t="str">
            <v>Approved</v>
          </cell>
          <cell r="F758">
            <v>42542</v>
          </cell>
          <cell r="G758">
            <v>42317</v>
          </cell>
          <cell r="H758">
            <v>42480</v>
          </cell>
          <cell r="I758">
            <v>42542</v>
          </cell>
        </row>
        <row r="759">
          <cell r="A759" t="str">
            <v>PLN15332</v>
          </cell>
          <cell r="E759" t="str">
            <v>Approved</v>
          </cell>
          <cell r="F759">
            <v>42417</v>
          </cell>
          <cell r="G759">
            <v>42417</v>
          </cell>
          <cell r="H759">
            <v>42417</v>
          </cell>
          <cell r="I759">
            <v>42417</v>
          </cell>
        </row>
        <row r="760">
          <cell r="A760" t="str">
            <v>PLN15337</v>
          </cell>
          <cell r="E760" t="str">
            <v>Approved</v>
          </cell>
          <cell r="F760">
            <v>42447</v>
          </cell>
          <cell r="G760">
            <v>42317</v>
          </cell>
          <cell r="H760">
            <v>42436</v>
          </cell>
          <cell r="I760">
            <v>42447</v>
          </cell>
        </row>
        <row r="761">
          <cell r="A761" t="str">
            <v>PLN15338</v>
          </cell>
          <cell r="E761" t="str">
            <v>Void</v>
          </cell>
          <cell r="F761">
            <v>43418</v>
          </cell>
        </row>
        <row r="762">
          <cell r="A762" t="str">
            <v>PLN15339</v>
          </cell>
          <cell r="E762" t="str">
            <v>Approved</v>
          </cell>
          <cell r="F762">
            <v>42387</v>
          </cell>
          <cell r="G762">
            <v>42327</v>
          </cell>
          <cell r="H762">
            <v>42375</v>
          </cell>
          <cell r="I762">
            <v>42387</v>
          </cell>
        </row>
        <row r="763">
          <cell r="A763" t="str">
            <v>PLN15340</v>
          </cell>
          <cell r="E763" t="str">
            <v>Approved</v>
          </cell>
          <cell r="F763">
            <v>42416</v>
          </cell>
          <cell r="G763">
            <v>42321</v>
          </cell>
          <cell r="H763">
            <v>42416</v>
          </cell>
          <cell r="I763">
            <v>42416</v>
          </cell>
        </row>
        <row r="764">
          <cell r="A764" t="str">
            <v>PLN15341</v>
          </cell>
          <cell r="E764" t="str">
            <v>Approved</v>
          </cell>
          <cell r="F764">
            <v>42534</v>
          </cell>
          <cell r="G764">
            <v>42312</v>
          </cell>
          <cell r="H764">
            <v>42507</v>
          </cell>
          <cell r="I764">
            <v>42534</v>
          </cell>
        </row>
        <row r="765">
          <cell r="A765" t="str">
            <v>PLN15342</v>
          </cell>
          <cell r="E765" t="str">
            <v>Approved</v>
          </cell>
          <cell r="F765">
            <v>42403</v>
          </cell>
          <cell r="G765">
            <v>42260</v>
          </cell>
          <cell r="H765">
            <v>42403</v>
          </cell>
          <cell r="I765">
            <v>42403</v>
          </cell>
        </row>
        <row r="766">
          <cell r="A766" t="str">
            <v>PLN15343</v>
          </cell>
          <cell r="E766" t="str">
            <v>Approved</v>
          </cell>
          <cell r="F766">
            <v>42430</v>
          </cell>
          <cell r="G766">
            <v>42384</v>
          </cell>
          <cell r="H766">
            <v>42430</v>
          </cell>
          <cell r="I766">
            <v>42430</v>
          </cell>
        </row>
        <row r="767">
          <cell r="A767" t="str">
            <v>PLN15344</v>
          </cell>
          <cell r="E767" t="str">
            <v>Approved</v>
          </cell>
          <cell r="F767">
            <v>42398</v>
          </cell>
          <cell r="G767">
            <v>42741</v>
          </cell>
          <cell r="H767">
            <v>42741</v>
          </cell>
          <cell r="I767">
            <v>42398</v>
          </cell>
        </row>
        <row r="768">
          <cell r="A768" t="str">
            <v>PLN15345</v>
          </cell>
          <cell r="E768" t="str">
            <v>Withdrawn</v>
          </cell>
          <cell r="F768">
            <v>42475</v>
          </cell>
        </row>
        <row r="769">
          <cell r="A769" t="str">
            <v>PLN15346</v>
          </cell>
          <cell r="E769" t="str">
            <v>Approved</v>
          </cell>
          <cell r="F769">
            <v>42496</v>
          </cell>
          <cell r="G769">
            <v>42370</v>
          </cell>
          <cell r="H769">
            <v>42485</v>
          </cell>
          <cell r="I769">
            <v>42496</v>
          </cell>
        </row>
        <row r="770">
          <cell r="A770" t="str">
            <v>PLN15347</v>
          </cell>
          <cell r="E770" t="str">
            <v>Approved</v>
          </cell>
          <cell r="F770">
            <v>42403</v>
          </cell>
          <cell r="G770">
            <v>42356</v>
          </cell>
          <cell r="H770">
            <v>42403</v>
          </cell>
          <cell r="I770">
            <v>42403</v>
          </cell>
        </row>
        <row r="771">
          <cell r="A771" t="str">
            <v>PLN15348</v>
          </cell>
          <cell r="E771" t="str">
            <v>Approved</v>
          </cell>
          <cell r="F771">
            <v>42615</v>
          </cell>
          <cell r="G771">
            <v>42510</v>
          </cell>
          <cell r="H771">
            <v>42615</v>
          </cell>
          <cell r="I771">
            <v>42615</v>
          </cell>
        </row>
        <row r="772">
          <cell r="A772" t="str">
            <v>PLN15349</v>
          </cell>
          <cell r="E772" t="str">
            <v>Approved</v>
          </cell>
          <cell r="F772">
            <v>42611</v>
          </cell>
          <cell r="G772">
            <v>42611</v>
          </cell>
          <cell r="H772">
            <v>42611</v>
          </cell>
          <cell r="I772">
            <v>42611</v>
          </cell>
        </row>
        <row r="773">
          <cell r="A773" t="str">
            <v>PLN15350</v>
          </cell>
          <cell r="E773" t="str">
            <v>Accepted</v>
          </cell>
          <cell r="F773">
            <v>42305</v>
          </cell>
        </row>
        <row r="774">
          <cell r="A774" t="str">
            <v>PLN15351</v>
          </cell>
          <cell r="E774" t="str">
            <v>Approved</v>
          </cell>
          <cell r="F774">
            <v>42457</v>
          </cell>
          <cell r="G774">
            <v>42773</v>
          </cell>
          <cell r="H774">
            <v>42450</v>
          </cell>
          <cell r="I774">
            <v>42457</v>
          </cell>
        </row>
        <row r="775">
          <cell r="A775" t="str">
            <v>PLN15058-A01</v>
          </cell>
          <cell r="E775" t="str">
            <v>Denied</v>
          </cell>
          <cell r="F775">
            <v>42454</v>
          </cell>
        </row>
        <row r="776">
          <cell r="A776" t="str">
            <v>PLN15352</v>
          </cell>
          <cell r="E776" t="str">
            <v>Approved</v>
          </cell>
          <cell r="F776">
            <v>42415</v>
          </cell>
          <cell r="G776">
            <v>42331</v>
          </cell>
          <cell r="H776">
            <v>42403</v>
          </cell>
          <cell r="I776">
            <v>42415</v>
          </cell>
        </row>
        <row r="777">
          <cell r="A777" t="str">
            <v>PLN15353</v>
          </cell>
          <cell r="E777" t="str">
            <v>Approved</v>
          </cell>
          <cell r="F777">
            <v>42936</v>
          </cell>
          <cell r="G777">
            <v>42936</v>
          </cell>
          <cell r="H777">
            <v>42936</v>
          </cell>
          <cell r="I777">
            <v>42936</v>
          </cell>
        </row>
        <row r="778">
          <cell r="A778" t="str">
            <v>PLN15354</v>
          </cell>
          <cell r="E778" t="str">
            <v>Accepted</v>
          </cell>
          <cell r="F778">
            <v>42311</v>
          </cell>
        </row>
        <row r="779">
          <cell r="A779" t="str">
            <v>PLN15355</v>
          </cell>
          <cell r="E779" t="str">
            <v>Approved</v>
          </cell>
          <cell r="F779">
            <v>42507</v>
          </cell>
          <cell r="G779">
            <v>42359</v>
          </cell>
          <cell r="H779">
            <v>42496</v>
          </cell>
          <cell r="I779">
            <v>42507</v>
          </cell>
        </row>
        <row r="780">
          <cell r="A780" t="str">
            <v>PLN15356</v>
          </cell>
          <cell r="E780" t="str">
            <v>Approved</v>
          </cell>
          <cell r="F780">
            <v>42560</v>
          </cell>
          <cell r="G780">
            <v>42359</v>
          </cell>
          <cell r="H780">
            <v>42550</v>
          </cell>
          <cell r="I780">
            <v>42560</v>
          </cell>
        </row>
        <row r="781">
          <cell r="A781" t="str">
            <v>PLN15357</v>
          </cell>
          <cell r="E781" t="str">
            <v>Approved</v>
          </cell>
          <cell r="F781">
            <v>42499</v>
          </cell>
          <cell r="G781">
            <v>42446</v>
          </cell>
          <cell r="H781">
            <v>42486</v>
          </cell>
          <cell r="I781">
            <v>42499</v>
          </cell>
        </row>
        <row r="782">
          <cell r="A782" t="str">
            <v>PLN15138-R01</v>
          </cell>
          <cell r="E782" t="str">
            <v>Approved</v>
          </cell>
          <cell r="F782">
            <v>42419</v>
          </cell>
          <cell r="G782">
            <v>42338</v>
          </cell>
          <cell r="H782">
            <v>42354</v>
          </cell>
          <cell r="I782">
            <v>42419</v>
          </cell>
        </row>
        <row r="783">
          <cell r="A783" t="str">
            <v>PLN15358</v>
          </cell>
          <cell r="E783" t="str">
            <v>Under Review</v>
          </cell>
          <cell r="F783">
            <v>42359</v>
          </cell>
          <cell r="G783">
            <v>42359</v>
          </cell>
        </row>
        <row r="784">
          <cell r="A784" t="str">
            <v>PLN15359</v>
          </cell>
          <cell r="E784" t="str">
            <v>Approved</v>
          </cell>
          <cell r="F784">
            <v>42453</v>
          </cell>
          <cell r="G784">
            <v>42405</v>
          </cell>
          <cell r="H784">
            <v>42443</v>
          </cell>
          <cell r="I784">
            <v>42453</v>
          </cell>
        </row>
        <row r="785">
          <cell r="A785" t="str">
            <v>PLN15360</v>
          </cell>
          <cell r="E785" t="str">
            <v>Withdrawn</v>
          </cell>
          <cell r="F785">
            <v>43355</v>
          </cell>
          <cell r="G785">
            <v>42343</v>
          </cell>
        </row>
        <row r="786">
          <cell r="A786" t="str">
            <v>PLN15197-R01</v>
          </cell>
          <cell r="E786" t="str">
            <v>Approved</v>
          </cell>
          <cell r="F786">
            <v>43061</v>
          </cell>
          <cell r="G786">
            <v>42313</v>
          </cell>
          <cell r="H786">
            <v>42341</v>
          </cell>
          <cell r="I786">
            <v>43061</v>
          </cell>
        </row>
        <row r="787">
          <cell r="A787" t="str">
            <v>PLN15361</v>
          </cell>
          <cell r="E787" t="str">
            <v>Approved</v>
          </cell>
          <cell r="F787">
            <v>42367</v>
          </cell>
          <cell r="G787">
            <v>42325</v>
          </cell>
          <cell r="H787">
            <v>42355</v>
          </cell>
          <cell r="I787">
            <v>42367</v>
          </cell>
        </row>
        <row r="788">
          <cell r="A788" t="str">
            <v>PUDF03553-R04</v>
          </cell>
          <cell r="E788" t="str">
            <v>Approved</v>
          </cell>
          <cell r="F788">
            <v>42910</v>
          </cell>
          <cell r="G788">
            <v>42324</v>
          </cell>
          <cell r="H788">
            <v>42900</v>
          </cell>
          <cell r="I788">
            <v>42910</v>
          </cell>
        </row>
        <row r="789">
          <cell r="A789" t="str">
            <v>PLN15362</v>
          </cell>
          <cell r="E789" t="str">
            <v>Approved</v>
          </cell>
          <cell r="F789">
            <v>42397</v>
          </cell>
          <cell r="G789">
            <v>42351</v>
          </cell>
          <cell r="H789">
            <v>43181</v>
          </cell>
          <cell r="I789">
            <v>42397</v>
          </cell>
        </row>
        <row r="790">
          <cell r="A790" t="str">
            <v>PLN14289-R01</v>
          </cell>
          <cell r="E790" t="str">
            <v>Approved</v>
          </cell>
          <cell r="F790">
            <v>42464</v>
          </cell>
          <cell r="G790">
            <v>42355</v>
          </cell>
          <cell r="H790">
            <v>42403</v>
          </cell>
          <cell r="I790">
            <v>42464</v>
          </cell>
        </row>
        <row r="791">
          <cell r="A791" t="str">
            <v>PLN15245-PUDF01-A01</v>
          </cell>
          <cell r="E791" t="str">
            <v>Under Review</v>
          </cell>
          <cell r="F791">
            <v>42690</v>
          </cell>
        </row>
        <row r="792">
          <cell r="A792" t="str">
            <v>PLN15363</v>
          </cell>
          <cell r="E792" t="str">
            <v>Approved</v>
          </cell>
          <cell r="F792">
            <v>42388</v>
          </cell>
          <cell r="G792">
            <v>42331</v>
          </cell>
          <cell r="H792">
            <v>42377</v>
          </cell>
          <cell r="I792">
            <v>42388</v>
          </cell>
        </row>
        <row r="793">
          <cell r="A793" t="str">
            <v>PLN15364</v>
          </cell>
          <cell r="E793" t="str">
            <v>Incomplete</v>
          </cell>
          <cell r="F793">
            <v>42349</v>
          </cell>
        </row>
        <row r="794">
          <cell r="A794" t="str">
            <v>PLN15369</v>
          </cell>
          <cell r="E794" t="str">
            <v>Approved</v>
          </cell>
          <cell r="F794">
            <v>42580</v>
          </cell>
          <cell r="G794">
            <v>42367</v>
          </cell>
          <cell r="H794">
            <v>42570</v>
          </cell>
          <cell r="I794">
            <v>42580</v>
          </cell>
        </row>
        <row r="795">
          <cell r="A795" t="str">
            <v>PLN15370</v>
          </cell>
          <cell r="E795" t="str">
            <v>Withdrawn</v>
          </cell>
          <cell r="F795">
            <v>43350</v>
          </cell>
        </row>
        <row r="796">
          <cell r="A796" t="str">
            <v>PLN15371</v>
          </cell>
          <cell r="E796" t="str">
            <v>Approved</v>
          </cell>
          <cell r="F796">
            <v>43371</v>
          </cell>
          <cell r="G796">
            <v>42878</v>
          </cell>
          <cell r="H796">
            <v>42878</v>
          </cell>
          <cell r="I796">
            <v>43371</v>
          </cell>
        </row>
        <row r="797">
          <cell r="A797" t="str">
            <v>PLN15372</v>
          </cell>
          <cell r="E797" t="str">
            <v>Approved-Pending Appeal</v>
          </cell>
          <cell r="F797">
            <v>42878</v>
          </cell>
          <cell r="G797">
            <v>42878</v>
          </cell>
          <cell r="H797">
            <v>42878</v>
          </cell>
        </row>
        <row r="798">
          <cell r="A798" t="str">
            <v>PLN15374</v>
          </cell>
          <cell r="E798" t="str">
            <v>Approved</v>
          </cell>
          <cell r="F798">
            <v>42990</v>
          </cell>
          <cell r="G798">
            <v>42990</v>
          </cell>
          <cell r="H798">
            <v>42990</v>
          </cell>
          <cell r="I798">
            <v>42990</v>
          </cell>
        </row>
        <row r="799">
          <cell r="A799" t="str">
            <v>PLN15373</v>
          </cell>
          <cell r="E799" t="str">
            <v>Approved</v>
          </cell>
          <cell r="F799">
            <v>42584</v>
          </cell>
          <cell r="G799">
            <v>42486</v>
          </cell>
          <cell r="H799">
            <v>42486</v>
          </cell>
          <cell r="I799">
            <v>42584</v>
          </cell>
        </row>
        <row r="800">
          <cell r="A800" t="str">
            <v>PLN15375</v>
          </cell>
          <cell r="E800" t="str">
            <v>Approved</v>
          </cell>
          <cell r="F800">
            <v>42478</v>
          </cell>
          <cell r="G800">
            <v>42430</v>
          </cell>
          <cell r="H800">
            <v>42466</v>
          </cell>
          <cell r="I800">
            <v>42478</v>
          </cell>
        </row>
        <row r="801">
          <cell r="A801" t="str">
            <v>PLN15376</v>
          </cell>
          <cell r="E801" t="str">
            <v>Approved</v>
          </cell>
          <cell r="F801">
            <v>42528</v>
          </cell>
          <cell r="G801">
            <v>42446</v>
          </cell>
          <cell r="H801">
            <v>42517</v>
          </cell>
          <cell r="I801">
            <v>42528</v>
          </cell>
        </row>
        <row r="802">
          <cell r="A802" t="str">
            <v>PLN15377</v>
          </cell>
          <cell r="E802" t="str">
            <v>Appealed</v>
          </cell>
          <cell r="F802">
            <v>42562</v>
          </cell>
          <cell r="G802">
            <v>42443</v>
          </cell>
          <cell r="H802">
            <v>42550</v>
          </cell>
        </row>
        <row r="803">
          <cell r="A803" t="str">
            <v>PLN15378</v>
          </cell>
          <cell r="E803" t="str">
            <v>Approved</v>
          </cell>
          <cell r="F803">
            <v>43046</v>
          </cell>
          <cell r="G803">
            <v>43082</v>
          </cell>
        </row>
        <row r="804">
          <cell r="A804" t="str">
            <v>PLN15379</v>
          </cell>
          <cell r="E804" t="str">
            <v>Approved</v>
          </cell>
          <cell r="F804">
            <v>42507</v>
          </cell>
          <cell r="G804">
            <v>42507</v>
          </cell>
          <cell r="H804">
            <v>42507</v>
          </cell>
          <cell r="I804">
            <v>42507</v>
          </cell>
        </row>
        <row r="805">
          <cell r="A805" t="str">
            <v>PLN15380</v>
          </cell>
          <cell r="E805" t="str">
            <v>Approved</v>
          </cell>
          <cell r="F805">
            <v>42394</v>
          </cell>
          <cell r="G805">
            <v>42384</v>
          </cell>
          <cell r="H805">
            <v>42384</v>
          </cell>
          <cell r="I805">
            <v>42394</v>
          </cell>
        </row>
        <row r="806">
          <cell r="A806" t="str">
            <v>PLN15381</v>
          </cell>
          <cell r="E806" t="str">
            <v>Approved</v>
          </cell>
          <cell r="F806">
            <v>42429</v>
          </cell>
          <cell r="G806">
            <v>42419</v>
          </cell>
          <cell r="H806">
            <v>42419</v>
          </cell>
          <cell r="I806">
            <v>42429</v>
          </cell>
        </row>
        <row r="807">
          <cell r="A807" t="str">
            <v>PLN15378-PUDF01</v>
          </cell>
          <cell r="E807" t="str">
            <v>Approved</v>
          </cell>
          <cell r="F807">
            <v>43046</v>
          </cell>
          <cell r="G807">
            <v>42717</v>
          </cell>
          <cell r="I807">
            <v>43046</v>
          </cell>
        </row>
        <row r="808">
          <cell r="A808" t="str">
            <v>PLN15378-ER01</v>
          </cell>
          <cell r="E808" t="str">
            <v>Certified-Pending Appeal</v>
          </cell>
          <cell r="F808">
            <v>43046</v>
          </cell>
        </row>
        <row r="809">
          <cell r="A809" t="str">
            <v>PLN15382</v>
          </cell>
          <cell r="E809" t="str">
            <v>Approved</v>
          </cell>
          <cell r="F809">
            <v>42394</v>
          </cell>
          <cell r="G809">
            <v>42349</v>
          </cell>
          <cell r="H809">
            <v>42383</v>
          </cell>
          <cell r="I809">
            <v>42394</v>
          </cell>
        </row>
        <row r="810">
          <cell r="A810" t="str">
            <v>PLN15383</v>
          </cell>
          <cell r="E810" t="str">
            <v>Approved</v>
          </cell>
          <cell r="F810">
            <v>42503</v>
          </cell>
        </row>
        <row r="811">
          <cell r="A811" t="str">
            <v>PLN15384</v>
          </cell>
          <cell r="E811" t="str">
            <v>Approved</v>
          </cell>
          <cell r="F811">
            <v>42710</v>
          </cell>
          <cell r="G811">
            <v>42548</v>
          </cell>
          <cell r="H811">
            <v>42548</v>
          </cell>
          <cell r="I811">
            <v>42710</v>
          </cell>
        </row>
        <row r="812">
          <cell r="A812" t="str">
            <v>PLN15385</v>
          </cell>
          <cell r="E812" t="str">
            <v>Approved</v>
          </cell>
          <cell r="F812">
            <v>42507</v>
          </cell>
          <cell r="G812">
            <v>42390</v>
          </cell>
          <cell r="H812">
            <v>42424</v>
          </cell>
          <cell r="I812">
            <v>42424</v>
          </cell>
        </row>
        <row r="813">
          <cell r="A813" t="str">
            <v>PLN15386</v>
          </cell>
          <cell r="E813" t="str">
            <v>Approved</v>
          </cell>
          <cell r="F813">
            <v>42139</v>
          </cell>
          <cell r="G813">
            <v>42445</v>
          </cell>
          <cell r="H813">
            <v>42494</v>
          </cell>
          <cell r="I813">
            <v>42139</v>
          </cell>
        </row>
        <row r="814">
          <cell r="A814" t="str">
            <v>PLN15387</v>
          </cell>
          <cell r="E814" t="str">
            <v>Approved</v>
          </cell>
          <cell r="F814">
            <v>42632</v>
          </cell>
          <cell r="G814">
            <v>42536</v>
          </cell>
          <cell r="H814">
            <v>42621</v>
          </cell>
          <cell r="I814">
            <v>43192</v>
          </cell>
        </row>
        <row r="815">
          <cell r="A815" t="str">
            <v>PLN15388</v>
          </cell>
          <cell r="E815" t="str">
            <v>Approved</v>
          </cell>
          <cell r="F815">
            <v>42505</v>
          </cell>
          <cell r="G815">
            <v>42445</v>
          </cell>
          <cell r="H815">
            <v>42494</v>
          </cell>
          <cell r="I815">
            <v>42505</v>
          </cell>
        </row>
        <row r="816">
          <cell r="A816" t="str">
            <v>PLN15389</v>
          </cell>
          <cell r="E816" t="str">
            <v>Approved</v>
          </cell>
          <cell r="F816">
            <v>42505</v>
          </cell>
          <cell r="G816">
            <v>42445</v>
          </cell>
          <cell r="H816">
            <v>42494</v>
          </cell>
          <cell r="I816">
            <v>42505</v>
          </cell>
        </row>
        <row r="817">
          <cell r="A817" t="str">
            <v>PLN15390</v>
          </cell>
          <cell r="E817" t="str">
            <v>Approved</v>
          </cell>
          <cell r="F817">
            <v>42416</v>
          </cell>
          <cell r="G817">
            <v>42379</v>
          </cell>
          <cell r="H817">
            <v>42403</v>
          </cell>
          <cell r="I817">
            <v>42416</v>
          </cell>
        </row>
        <row r="818">
          <cell r="A818" t="str">
            <v>PLN15391</v>
          </cell>
          <cell r="E818" t="str">
            <v>Approved</v>
          </cell>
          <cell r="F818">
            <v>42541</v>
          </cell>
          <cell r="G818">
            <v>42349</v>
          </cell>
          <cell r="H818">
            <v>42530</v>
          </cell>
          <cell r="I818">
            <v>42541</v>
          </cell>
        </row>
        <row r="819">
          <cell r="A819" t="str">
            <v>PLN15392</v>
          </cell>
          <cell r="E819" t="str">
            <v>Approved</v>
          </cell>
          <cell r="F819">
            <v>42475</v>
          </cell>
          <cell r="G819">
            <v>42411</v>
          </cell>
          <cell r="H819">
            <v>42475</v>
          </cell>
          <cell r="I819">
            <v>42475</v>
          </cell>
        </row>
        <row r="820">
          <cell r="A820" t="str">
            <v>PLN15393</v>
          </cell>
          <cell r="E820" t="str">
            <v>Approved</v>
          </cell>
          <cell r="F820">
            <v>42402</v>
          </cell>
          <cell r="G820">
            <v>42349</v>
          </cell>
          <cell r="H820">
            <v>42390</v>
          </cell>
          <cell r="I820">
            <v>42402</v>
          </cell>
        </row>
        <row r="821">
          <cell r="A821" t="str">
            <v>PLN15394</v>
          </cell>
          <cell r="E821" t="str">
            <v>Approved</v>
          </cell>
          <cell r="F821">
            <v>42411</v>
          </cell>
          <cell r="G821">
            <v>42384</v>
          </cell>
          <cell r="H821">
            <v>42411</v>
          </cell>
          <cell r="I821">
            <v>42411</v>
          </cell>
        </row>
        <row r="822">
          <cell r="A822" t="str">
            <v>PLN15395</v>
          </cell>
          <cell r="E822" t="str">
            <v>Approved</v>
          </cell>
          <cell r="F822">
            <v>42611</v>
          </cell>
          <cell r="G822">
            <v>42611</v>
          </cell>
          <cell r="H822">
            <v>42611</v>
          </cell>
          <cell r="I822">
            <v>42611</v>
          </cell>
        </row>
        <row r="823">
          <cell r="A823" t="str">
            <v>PLN15396</v>
          </cell>
          <cell r="E823" t="str">
            <v>Approved</v>
          </cell>
          <cell r="F823">
            <v>42464</v>
          </cell>
          <cell r="G823">
            <v>42409</v>
          </cell>
          <cell r="H823">
            <v>42447</v>
          </cell>
          <cell r="I823">
            <v>42464</v>
          </cell>
        </row>
        <row r="824">
          <cell r="A824" t="str">
            <v>PLN15397</v>
          </cell>
          <cell r="E824" t="str">
            <v>Approved</v>
          </cell>
          <cell r="F824">
            <v>42591</v>
          </cell>
          <cell r="G824">
            <v>42510</v>
          </cell>
          <cell r="H824">
            <v>42548</v>
          </cell>
          <cell r="I824">
            <v>42548</v>
          </cell>
        </row>
        <row r="825">
          <cell r="A825" t="str">
            <v>PLN14316-A01</v>
          </cell>
          <cell r="E825" t="str">
            <v>Denied</v>
          </cell>
          <cell r="F825">
            <v>42725</v>
          </cell>
        </row>
        <row r="826">
          <cell r="A826" t="str">
            <v>PLN14216-A01</v>
          </cell>
          <cell r="E826" t="str">
            <v>Approved</v>
          </cell>
          <cell r="F826">
            <v>42445</v>
          </cell>
        </row>
        <row r="827">
          <cell r="A827" t="str">
            <v>PLN15398</v>
          </cell>
          <cell r="E827" t="str">
            <v>Approved</v>
          </cell>
          <cell r="F827">
            <v>43229</v>
          </cell>
          <cell r="G827">
            <v>43221</v>
          </cell>
          <cell r="H827">
            <v>43221</v>
          </cell>
          <cell r="I827">
            <v>43229</v>
          </cell>
        </row>
        <row r="828">
          <cell r="A828" t="str">
            <v>PLN15399</v>
          </cell>
          <cell r="E828" t="str">
            <v>Approved</v>
          </cell>
          <cell r="F828">
            <v>42648</v>
          </cell>
          <cell r="G828">
            <v>42541</v>
          </cell>
          <cell r="H828">
            <v>42633</v>
          </cell>
          <cell r="I828">
            <v>42648</v>
          </cell>
        </row>
        <row r="829">
          <cell r="A829" t="str">
            <v>PLN15400</v>
          </cell>
          <cell r="E829" t="str">
            <v>Approved</v>
          </cell>
          <cell r="F829">
            <v>42453</v>
          </cell>
          <cell r="G829">
            <v>42430</v>
          </cell>
          <cell r="H829">
            <v>42443</v>
          </cell>
          <cell r="I829">
            <v>42453</v>
          </cell>
        </row>
        <row r="830">
          <cell r="A830" t="str">
            <v>PLN15401</v>
          </cell>
          <cell r="E830" t="str">
            <v>Approved</v>
          </cell>
          <cell r="F830">
            <v>42675</v>
          </cell>
          <cell r="G830">
            <v>42662</v>
          </cell>
          <cell r="H830">
            <v>42662</v>
          </cell>
          <cell r="I830">
            <v>42675</v>
          </cell>
        </row>
        <row r="831">
          <cell r="A831" t="str">
            <v>PLN15402</v>
          </cell>
          <cell r="E831" t="str">
            <v>Approved</v>
          </cell>
          <cell r="F831">
            <v>42619</v>
          </cell>
          <cell r="G831">
            <v>42524</v>
          </cell>
          <cell r="H831">
            <v>42608</v>
          </cell>
          <cell r="I831">
            <v>42619</v>
          </cell>
        </row>
        <row r="832">
          <cell r="A832" t="str">
            <v>PLN15403</v>
          </cell>
          <cell r="E832" t="str">
            <v>Approved</v>
          </cell>
          <cell r="F832">
            <v>42403</v>
          </cell>
          <cell r="G832">
            <v>42403</v>
          </cell>
          <cell r="H832">
            <v>42403</v>
          </cell>
          <cell r="I832">
            <v>42403</v>
          </cell>
        </row>
        <row r="833">
          <cell r="A833" t="str">
            <v>PLN15404</v>
          </cell>
          <cell r="E833" t="str">
            <v>Approved</v>
          </cell>
          <cell r="F833">
            <v>42425</v>
          </cell>
          <cell r="G833">
            <v>42707</v>
          </cell>
          <cell r="H833">
            <v>42369</v>
          </cell>
          <cell r="I833">
            <v>42425</v>
          </cell>
        </row>
        <row r="834">
          <cell r="A834" t="str">
            <v>PLN15405</v>
          </cell>
          <cell r="E834" t="str">
            <v>Approved</v>
          </cell>
          <cell r="F834">
            <v>42466</v>
          </cell>
          <cell r="G834">
            <v>42419</v>
          </cell>
          <cell r="H834">
            <v>42466</v>
          </cell>
          <cell r="I834">
            <v>42466</v>
          </cell>
        </row>
        <row r="835">
          <cell r="A835" t="str">
            <v>PLN15406</v>
          </cell>
          <cell r="E835" t="str">
            <v>Approved</v>
          </cell>
          <cell r="F835">
            <v>42732</v>
          </cell>
          <cell r="G835">
            <v>42723</v>
          </cell>
          <cell r="H835">
            <v>42723</v>
          </cell>
          <cell r="I835">
            <v>42732</v>
          </cell>
        </row>
        <row r="836">
          <cell r="A836" t="str">
            <v>PLN15407</v>
          </cell>
          <cell r="E836" t="str">
            <v>Approved</v>
          </cell>
          <cell r="F836">
            <v>42632</v>
          </cell>
          <cell r="G836">
            <v>42566</v>
          </cell>
          <cell r="H836">
            <v>42621</v>
          </cell>
          <cell r="I836">
            <v>42632</v>
          </cell>
        </row>
        <row r="837">
          <cell r="A837" t="str">
            <v>PLN15409</v>
          </cell>
          <cell r="E837" t="str">
            <v>Approved</v>
          </cell>
          <cell r="F837">
            <v>42486</v>
          </cell>
          <cell r="G837">
            <v>42455</v>
          </cell>
          <cell r="H837">
            <v>42486</v>
          </cell>
          <cell r="I837">
            <v>42486</v>
          </cell>
        </row>
        <row r="838">
          <cell r="A838" t="str">
            <v>PLN15408</v>
          </cell>
          <cell r="E838" t="str">
            <v>Approved</v>
          </cell>
          <cell r="F838">
            <v>42783</v>
          </cell>
          <cell r="G838">
            <v>42544</v>
          </cell>
          <cell r="H838">
            <v>42607</v>
          </cell>
          <cell r="I838">
            <v>42783</v>
          </cell>
        </row>
        <row r="839">
          <cell r="A839" t="str">
            <v>PLN15410</v>
          </cell>
          <cell r="E839" t="str">
            <v>Approved</v>
          </cell>
          <cell r="F839">
            <v>42591</v>
          </cell>
          <cell r="G839">
            <v>42510</v>
          </cell>
          <cell r="H839">
            <v>42591</v>
          </cell>
          <cell r="I839">
            <v>42591</v>
          </cell>
        </row>
        <row r="840">
          <cell r="A840" t="str">
            <v>PUD06010-PUDF02-A01</v>
          </cell>
          <cell r="E840" t="str">
            <v>Denied</v>
          </cell>
          <cell r="F840">
            <v>43185</v>
          </cell>
        </row>
        <row r="841">
          <cell r="A841" t="str">
            <v>PLN15411</v>
          </cell>
          <cell r="E841" t="str">
            <v>Approved</v>
          </cell>
          <cell r="F841">
            <v>42548</v>
          </cell>
          <cell r="G841">
            <v>42487</v>
          </cell>
          <cell r="H841">
            <v>42542</v>
          </cell>
          <cell r="I841">
            <v>42548</v>
          </cell>
        </row>
        <row r="842">
          <cell r="A842" t="str">
            <v>PLN15412</v>
          </cell>
          <cell r="E842" t="str">
            <v>Approved</v>
          </cell>
          <cell r="F842">
            <v>42537</v>
          </cell>
          <cell r="G842">
            <v>42500</v>
          </cell>
          <cell r="H842">
            <v>42537</v>
          </cell>
          <cell r="I842">
            <v>42537</v>
          </cell>
        </row>
        <row r="843">
          <cell r="A843" t="str">
            <v>PLN15413</v>
          </cell>
          <cell r="E843" t="str">
            <v>Approved</v>
          </cell>
          <cell r="F843">
            <v>42450</v>
          </cell>
          <cell r="G843">
            <v>42426</v>
          </cell>
          <cell r="H843">
            <v>42450</v>
          </cell>
          <cell r="I843">
            <v>42450</v>
          </cell>
        </row>
        <row r="844">
          <cell r="A844" t="str">
            <v>PLN16001</v>
          </cell>
          <cell r="E844" t="str">
            <v>Approved</v>
          </cell>
          <cell r="F844">
            <v>42468</v>
          </cell>
          <cell r="G844">
            <v>42433</v>
          </cell>
          <cell r="H844">
            <v>42468</v>
          </cell>
          <cell r="I844">
            <v>42468</v>
          </cell>
        </row>
        <row r="845">
          <cell r="A845" t="str">
            <v>PLN16003</v>
          </cell>
          <cell r="E845" t="str">
            <v>Approved</v>
          </cell>
          <cell r="F845">
            <v>42481</v>
          </cell>
          <cell r="G845">
            <v>42471</v>
          </cell>
          <cell r="H845">
            <v>42471</v>
          </cell>
          <cell r="I845">
            <v>42481</v>
          </cell>
        </row>
        <row r="846">
          <cell r="A846" t="str">
            <v>PLN16002</v>
          </cell>
          <cell r="E846" t="str">
            <v>Approved</v>
          </cell>
          <cell r="F846">
            <v>42446</v>
          </cell>
        </row>
        <row r="847">
          <cell r="A847" t="str">
            <v>PLN16005</v>
          </cell>
          <cell r="E847" t="str">
            <v>Approved</v>
          </cell>
          <cell r="F847">
            <v>42738</v>
          </cell>
          <cell r="G847">
            <v>42403</v>
          </cell>
          <cell r="H847">
            <v>42726</v>
          </cell>
          <cell r="I847">
            <v>42738</v>
          </cell>
        </row>
        <row r="848">
          <cell r="A848" t="str">
            <v>PLN16004</v>
          </cell>
          <cell r="E848" t="str">
            <v>Void</v>
          </cell>
          <cell r="F848">
            <v>42375</v>
          </cell>
        </row>
        <row r="849">
          <cell r="A849" t="str">
            <v>PLN16008</v>
          </cell>
          <cell r="E849" t="str">
            <v>Approved</v>
          </cell>
          <cell r="F849">
            <v>42494</v>
          </cell>
          <cell r="G849">
            <v>42433</v>
          </cell>
          <cell r="H849">
            <v>42494</v>
          </cell>
          <cell r="I849">
            <v>42494</v>
          </cell>
        </row>
        <row r="850">
          <cell r="A850" t="str">
            <v>PLN16007</v>
          </cell>
          <cell r="E850" t="str">
            <v>Approved</v>
          </cell>
          <cell r="F850">
            <v>42543</v>
          </cell>
          <cell r="G850">
            <v>42520</v>
          </cell>
          <cell r="H850">
            <v>42543</v>
          </cell>
          <cell r="I850">
            <v>42543</v>
          </cell>
        </row>
        <row r="851">
          <cell r="A851" t="str">
            <v>PLN16006</v>
          </cell>
          <cell r="E851" t="str">
            <v>Approved</v>
          </cell>
          <cell r="F851">
            <v>42567</v>
          </cell>
          <cell r="G851">
            <v>42557</v>
          </cell>
          <cell r="H851">
            <v>42557</v>
          </cell>
          <cell r="I851">
            <v>42567</v>
          </cell>
        </row>
        <row r="852">
          <cell r="A852" t="str">
            <v>PLN16009</v>
          </cell>
          <cell r="E852" t="str">
            <v>Approved</v>
          </cell>
          <cell r="F852">
            <v>42440</v>
          </cell>
          <cell r="G852">
            <v>42390</v>
          </cell>
          <cell r="H852">
            <v>42429</v>
          </cell>
          <cell r="I852">
            <v>42440</v>
          </cell>
        </row>
        <row r="853">
          <cell r="A853" t="str">
            <v>PLN16010</v>
          </cell>
          <cell r="E853" t="str">
            <v>Approved</v>
          </cell>
          <cell r="F853">
            <v>42454</v>
          </cell>
          <cell r="G853">
            <v>42396</v>
          </cell>
          <cell r="H853">
            <v>42444</v>
          </cell>
          <cell r="I853">
            <v>42454</v>
          </cell>
        </row>
        <row r="854">
          <cell r="A854" t="str">
            <v>PLN16011</v>
          </cell>
          <cell r="E854" t="str">
            <v>Approved</v>
          </cell>
          <cell r="F854">
            <v>42710</v>
          </cell>
          <cell r="G854">
            <v>42677</v>
          </cell>
          <cell r="H854">
            <v>42677</v>
          </cell>
          <cell r="I854">
            <v>42710</v>
          </cell>
        </row>
        <row r="855">
          <cell r="A855" t="str">
            <v>PLN16012</v>
          </cell>
          <cell r="E855" t="str">
            <v>Approved</v>
          </cell>
          <cell r="F855">
            <v>42710</v>
          </cell>
          <cell r="G855">
            <v>42677</v>
          </cell>
          <cell r="I855">
            <v>42710</v>
          </cell>
        </row>
        <row r="856">
          <cell r="A856" t="str">
            <v>PLN16016</v>
          </cell>
          <cell r="E856" t="str">
            <v>Withdrawn</v>
          </cell>
          <cell r="F856">
            <v>42562</v>
          </cell>
        </row>
        <row r="857">
          <cell r="A857" t="str">
            <v>PLN16015</v>
          </cell>
          <cell r="E857" t="str">
            <v>Approved</v>
          </cell>
          <cell r="F857">
            <v>42649</v>
          </cell>
          <cell r="G857">
            <v>42481</v>
          </cell>
          <cell r="H857">
            <v>42633</v>
          </cell>
          <cell r="I857">
            <v>42649</v>
          </cell>
        </row>
        <row r="858">
          <cell r="A858" t="str">
            <v>PLN16014</v>
          </cell>
          <cell r="E858" t="str">
            <v>Approved</v>
          </cell>
          <cell r="F858">
            <v>42475</v>
          </cell>
          <cell r="G858">
            <v>42464</v>
          </cell>
          <cell r="H858">
            <v>42475</v>
          </cell>
          <cell r="I858">
            <v>42475</v>
          </cell>
        </row>
        <row r="859">
          <cell r="A859" t="str">
            <v>PLN16013</v>
          </cell>
          <cell r="E859" t="str">
            <v>Void</v>
          </cell>
          <cell r="F859">
            <v>42388</v>
          </cell>
        </row>
        <row r="860">
          <cell r="A860" t="str">
            <v>PLN14018-R01</v>
          </cell>
          <cell r="E860" t="str">
            <v>Approved</v>
          </cell>
          <cell r="F860">
            <v>42802</v>
          </cell>
          <cell r="G860">
            <v>42419</v>
          </cell>
          <cell r="H860">
            <v>42585</v>
          </cell>
          <cell r="I860">
            <v>42802</v>
          </cell>
        </row>
        <row r="861">
          <cell r="A861" t="str">
            <v>PLN16017</v>
          </cell>
          <cell r="E861" t="str">
            <v>Approved</v>
          </cell>
          <cell r="F861">
            <v>42517</v>
          </cell>
          <cell r="G861">
            <v>42475</v>
          </cell>
          <cell r="H861">
            <v>42517</v>
          </cell>
          <cell r="I861">
            <v>42517</v>
          </cell>
        </row>
        <row r="862">
          <cell r="A862" t="str">
            <v>PLN16018</v>
          </cell>
          <cell r="E862" t="str">
            <v>Approved</v>
          </cell>
          <cell r="F862">
            <v>42425</v>
          </cell>
          <cell r="G862">
            <v>42425</v>
          </cell>
          <cell r="H862">
            <v>42425</v>
          </cell>
          <cell r="I862">
            <v>42425</v>
          </cell>
        </row>
        <row r="863">
          <cell r="A863" t="str">
            <v>PLN16019</v>
          </cell>
          <cell r="E863" t="str">
            <v>Approved</v>
          </cell>
          <cell r="F863">
            <v>42506</v>
          </cell>
          <cell r="G863">
            <v>42402</v>
          </cell>
        </row>
        <row r="864">
          <cell r="A864" t="str">
            <v>PLN16020</v>
          </cell>
          <cell r="E864" t="str">
            <v>Void</v>
          </cell>
          <cell r="F864">
            <v>42395</v>
          </cell>
        </row>
        <row r="865">
          <cell r="A865" t="str">
            <v>PLN16021</v>
          </cell>
          <cell r="E865" t="str">
            <v>Withdrawn</v>
          </cell>
          <cell r="F865">
            <v>42398</v>
          </cell>
        </row>
        <row r="866">
          <cell r="A866" t="str">
            <v>PLN16022</v>
          </cell>
          <cell r="E866" t="str">
            <v>Approved</v>
          </cell>
          <cell r="F866">
            <v>42608</v>
          </cell>
          <cell r="G866">
            <v>42608</v>
          </cell>
          <cell r="H866">
            <v>42608</v>
          </cell>
          <cell r="I866">
            <v>42608</v>
          </cell>
        </row>
        <row r="867">
          <cell r="A867" t="str">
            <v>PLN16023</v>
          </cell>
          <cell r="E867" t="str">
            <v>Approved</v>
          </cell>
          <cell r="F867">
            <v>42440</v>
          </cell>
          <cell r="G867">
            <v>42398</v>
          </cell>
          <cell r="H867">
            <v>42429</v>
          </cell>
          <cell r="I867">
            <v>42440</v>
          </cell>
        </row>
        <row r="868">
          <cell r="A868" t="str">
            <v>PLN16024</v>
          </cell>
          <cell r="E868" t="str">
            <v>Approved</v>
          </cell>
          <cell r="F868">
            <v>42703</v>
          </cell>
          <cell r="G868">
            <v>42691</v>
          </cell>
          <cell r="H868">
            <v>42691</v>
          </cell>
          <cell r="I868">
            <v>42703</v>
          </cell>
        </row>
        <row r="869">
          <cell r="A869" t="str">
            <v>PLN16025</v>
          </cell>
          <cell r="E869" t="str">
            <v>Approved</v>
          </cell>
          <cell r="F869">
            <v>42703</v>
          </cell>
          <cell r="G869">
            <v>42402</v>
          </cell>
          <cell r="H869">
            <v>42691</v>
          </cell>
          <cell r="I869">
            <v>42703</v>
          </cell>
        </row>
        <row r="870">
          <cell r="A870" t="str">
            <v>PLN16026</v>
          </cell>
          <cell r="E870" t="str">
            <v>Withdrawn</v>
          </cell>
          <cell r="F870">
            <v>43531</v>
          </cell>
        </row>
        <row r="871">
          <cell r="A871" t="str">
            <v>PLN15241-A01</v>
          </cell>
          <cell r="E871" t="str">
            <v>Denied</v>
          </cell>
          <cell r="F871">
            <v>42465</v>
          </cell>
        </row>
        <row r="872">
          <cell r="A872" t="str">
            <v>PLN16028</v>
          </cell>
          <cell r="E872" t="str">
            <v>Approved</v>
          </cell>
          <cell r="F872">
            <v>43052</v>
          </cell>
          <cell r="G872">
            <v>42578</v>
          </cell>
          <cell r="H872">
            <v>42578</v>
          </cell>
          <cell r="I872">
            <v>43052</v>
          </cell>
        </row>
        <row r="873">
          <cell r="A873" t="str">
            <v>PLN16027</v>
          </cell>
          <cell r="E873" t="str">
            <v>Approved</v>
          </cell>
          <cell r="F873">
            <v>42486</v>
          </cell>
          <cell r="G873">
            <v>42455</v>
          </cell>
          <cell r="H873">
            <v>42480</v>
          </cell>
          <cell r="I873">
            <v>42486</v>
          </cell>
        </row>
        <row r="874">
          <cell r="A874" t="str">
            <v>PLN16029</v>
          </cell>
          <cell r="E874" t="str">
            <v>Approved</v>
          </cell>
          <cell r="F874">
            <v>42489</v>
          </cell>
          <cell r="G874">
            <v>42458</v>
          </cell>
          <cell r="H874">
            <v>42489</v>
          </cell>
          <cell r="I874">
            <v>42489</v>
          </cell>
        </row>
        <row r="875">
          <cell r="A875" t="str">
            <v>PLN16030</v>
          </cell>
          <cell r="E875" t="str">
            <v>Approved</v>
          </cell>
          <cell r="F875">
            <v>42541</v>
          </cell>
          <cell r="G875">
            <v>42426</v>
          </cell>
          <cell r="H875">
            <v>42541</v>
          </cell>
          <cell r="I875">
            <v>42541</v>
          </cell>
        </row>
        <row r="876">
          <cell r="A876" t="str">
            <v>PLN16031</v>
          </cell>
          <cell r="E876" t="str">
            <v>Approved</v>
          </cell>
          <cell r="F876">
            <v>42468</v>
          </cell>
          <cell r="G876">
            <v>42410</v>
          </cell>
          <cell r="H876">
            <v>42457</v>
          </cell>
          <cell r="I876">
            <v>42468</v>
          </cell>
        </row>
        <row r="877">
          <cell r="A877" t="str">
            <v>PLN16032</v>
          </cell>
          <cell r="E877" t="str">
            <v>Approved</v>
          </cell>
          <cell r="F877">
            <v>42525</v>
          </cell>
          <cell r="G877">
            <v>42426</v>
          </cell>
          <cell r="H877">
            <v>42514</v>
          </cell>
          <cell r="I877">
            <v>42525</v>
          </cell>
        </row>
        <row r="878">
          <cell r="A878" t="str">
            <v>PLN16033</v>
          </cell>
          <cell r="E878" t="str">
            <v>Approved</v>
          </cell>
          <cell r="F878">
            <v>42546</v>
          </cell>
          <cell r="G878">
            <v>42468</v>
          </cell>
          <cell r="H878">
            <v>42536</v>
          </cell>
          <cell r="I878">
            <v>42546</v>
          </cell>
        </row>
        <row r="879">
          <cell r="A879" t="str">
            <v>PLN16034</v>
          </cell>
          <cell r="E879" t="str">
            <v>Approved</v>
          </cell>
          <cell r="F879">
            <v>42454</v>
          </cell>
          <cell r="G879">
            <v>42431</v>
          </cell>
          <cell r="H879">
            <v>42444</v>
          </cell>
          <cell r="I879">
            <v>42454</v>
          </cell>
        </row>
        <row r="880">
          <cell r="A880" t="str">
            <v>PLN16035</v>
          </cell>
          <cell r="E880" t="str">
            <v>Approved</v>
          </cell>
          <cell r="F880">
            <v>42432</v>
          </cell>
          <cell r="G880">
            <v>42411</v>
          </cell>
          <cell r="H880">
            <v>42432</v>
          </cell>
          <cell r="I880">
            <v>42432</v>
          </cell>
        </row>
        <row r="881">
          <cell r="A881" t="str">
            <v>PLN16036</v>
          </cell>
          <cell r="E881" t="str">
            <v>Approved</v>
          </cell>
          <cell r="F881">
            <v>42470</v>
          </cell>
          <cell r="G881">
            <v>42419</v>
          </cell>
          <cell r="H881">
            <v>42453</v>
          </cell>
          <cell r="I881">
            <v>42470</v>
          </cell>
        </row>
        <row r="882">
          <cell r="A882" t="str">
            <v>PLN14258-A01</v>
          </cell>
          <cell r="E882" t="str">
            <v>Under Review</v>
          </cell>
          <cell r="F882">
            <v>43425</v>
          </cell>
        </row>
        <row r="883">
          <cell r="A883" t="str">
            <v>PLN16037</v>
          </cell>
          <cell r="E883" t="str">
            <v>Approved</v>
          </cell>
          <cell r="F883">
            <v>42478</v>
          </cell>
          <cell r="G883">
            <v>42440</v>
          </cell>
          <cell r="H883">
            <v>42478</v>
          </cell>
          <cell r="I883">
            <v>42478</v>
          </cell>
        </row>
        <row r="884">
          <cell r="A884" t="str">
            <v>PLN16038</v>
          </cell>
          <cell r="E884" t="str">
            <v>Approved</v>
          </cell>
          <cell r="F884">
            <v>42492</v>
          </cell>
          <cell r="G884">
            <v>42440</v>
          </cell>
          <cell r="H884">
            <v>42492</v>
          </cell>
          <cell r="I884">
            <v>42492</v>
          </cell>
        </row>
        <row r="885">
          <cell r="A885" t="str">
            <v>PLN16039</v>
          </cell>
          <cell r="E885" t="str">
            <v>Approved</v>
          </cell>
          <cell r="F885">
            <v>42900</v>
          </cell>
          <cell r="G885">
            <v>42849</v>
          </cell>
          <cell r="H885">
            <v>42849</v>
          </cell>
          <cell r="I885">
            <v>42900</v>
          </cell>
        </row>
        <row r="886">
          <cell r="A886" t="str">
            <v>PLN15306-A01</v>
          </cell>
          <cell r="E886" t="str">
            <v>Withdrawn</v>
          </cell>
          <cell r="F886">
            <v>42468</v>
          </cell>
        </row>
        <row r="887">
          <cell r="A887" t="str">
            <v>PLN16040</v>
          </cell>
          <cell r="E887" t="str">
            <v>Approved</v>
          </cell>
          <cell r="F887">
            <v>42580</v>
          </cell>
          <cell r="G887">
            <v>42485</v>
          </cell>
          <cell r="H887">
            <v>42559</v>
          </cell>
          <cell r="I887">
            <v>42580</v>
          </cell>
        </row>
        <row r="888">
          <cell r="A888" t="str">
            <v>PLN16041</v>
          </cell>
          <cell r="E888" t="str">
            <v>Appealed</v>
          </cell>
          <cell r="F888">
            <v>42492</v>
          </cell>
          <cell r="G888">
            <v>42445</v>
          </cell>
          <cell r="H888">
            <v>42482</v>
          </cell>
        </row>
        <row r="889">
          <cell r="A889" t="str">
            <v>PLN16042</v>
          </cell>
          <cell r="E889" t="str">
            <v>Approved</v>
          </cell>
          <cell r="F889">
            <v>42558</v>
          </cell>
          <cell r="G889">
            <v>42485</v>
          </cell>
          <cell r="H889">
            <v>42544</v>
          </cell>
          <cell r="I889">
            <v>42558</v>
          </cell>
        </row>
        <row r="890">
          <cell r="A890" t="str">
            <v>PLN16043</v>
          </cell>
          <cell r="E890" t="str">
            <v>Filed</v>
          </cell>
          <cell r="F890">
            <v>42417.583749999998</v>
          </cell>
        </row>
        <row r="891">
          <cell r="A891" t="str">
            <v>PLN16044</v>
          </cell>
          <cell r="E891" t="str">
            <v>Void</v>
          </cell>
          <cell r="F891">
            <v>42614</v>
          </cell>
        </row>
        <row r="892">
          <cell r="A892" t="str">
            <v>PLN16046</v>
          </cell>
          <cell r="E892" t="str">
            <v>Approved</v>
          </cell>
          <cell r="F892">
            <v>42594</v>
          </cell>
          <cell r="G892">
            <v>42534</v>
          </cell>
          <cell r="H892">
            <v>42584</v>
          </cell>
          <cell r="I892">
            <v>42594</v>
          </cell>
        </row>
        <row r="893">
          <cell r="A893" t="str">
            <v>PLN16047</v>
          </cell>
          <cell r="E893" t="str">
            <v>Withdrawn</v>
          </cell>
          <cell r="F893">
            <v>42538</v>
          </cell>
          <cell r="G893">
            <v>42702</v>
          </cell>
        </row>
        <row r="894">
          <cell r="A894" t="str">
            <v>PLN16048</v>
          </cell>
          <cell r="E894" t="str">
            <v>Approved</v>
          </cell>
          <cell r="F894">
            <v>42710</v>
          </cell>
          <cell r="G894">
            <v>42646</v>
          </cell>
          <cell r="H894">
            <v>42646</v>
          </cell>
          <cell r="I894">
            <v>42710</v>
          </cell>
        </row>
        <row r="895">
          <cell r="A895" t="str">
            <v>PLN16049</v>
          </cell>
          <cell r="E895" t="str">
            <v>Approved</v>
          </cell>
          <cell r="F895">
            <v>42488</v>
          </cell>
          <cell r="G895">
            <v>42454</v>
          </cell>
          <cell r="H895">
            <v>42488</v>
          </cell>
          <cell r="I895">
            <v>42488</v>
          </cell>
        </row>
        <row r="896">
          <cell r="A896" t="str">
            <v>PLN16050</v>
          </cell>
          <cell r="E896" t="str">
            <v>Approved</v>
          </cell>
          <cell r="F896">
            <v>42538</v>
          </cell>
          <cell r="G896">
            <v>42473</v>
          </cell>
          <cell r="H896">
            <v>42527</v>
          </cell>
          <cell r="I896">
            <v>42538</v>
          </cell>
        </row>
        <row r="897">
          <cell r="A897" t="str">
            <v>PLN16051</v>
          </cell>
          <cell r="E897" t="str">
            <v>Approved</v>
          </cell>
          <cell r="F897">
            <v>42461</v>
          </cell>
          <cell r="G897">
            <v>42436</v>
          </cell>
          <cell r="H897">
            <v>42454</v>
          </cell>
          <cell r="I897">
            <v>42461</v>
          </cell>
        </row>
        <row r="898">
          <cell r="A898" t="str">
            <v>PLN16052</v>
          </cell>
          <cell r="E898" t="str">
            <v>Approved</v>
          </cell>
          <cell r="F898">
            <v>42473</v>
          </cell>
          <cell r="G898">
            <v>42689</v>
          </cell>
          <cell r="H898">
            <v>42473</v>
          </cell>
          <cell r="I898">
            <v>42689</v>
          </cell>
        </row>
        <row r="899">
          <cell r="A899" t="str">
            <v>PLN16053</v>
          </cell>
          <cell r="E899" t="str">
            <v>Incomplete</v>
          </cell>
          <cell r="F899">
            <v>43332</v>
          </cell>
        </row>
        <row r="900">
          <cell r="A900" t="str">
            <v>PLN16055</v>
          </cell>
          <cell r="E900" t="str">
            <v>Approved</v>
          </cell>
          <cell r="F900">
            <v>42549</v>
          </cell>
          <cell r="G900">
            <v>42447</v>
          </cell>
          <cell r="H900">
            <v>42549</v>
          </cell>
          <cell r="I900">
            <v>42549</v>
          </cell>
        </row>
        <row r="901">
          <cell r="A901" t="str">
            <v>PLN16054</v>
          </cell>
          <cell r="E901" t="str">
            <v>Approved</v>
          </cell>
          <cell r="F901">
            <v>42490</v>
          </cell>
          <cell r="G901">
            <v>42461</v>
          </cell>
          <cell r="H901">
            <v>42479</v>
          </cell>
          <cell r="I901">
            <v>42490</v>
          </cell>
        </row>
        <row r="902">
          <cell r="A902" t="str">
            <v>PLN16058</v>
          </cell>
          <cell r="E902" t="str">
            <v>Approved</v>
          </cell>
          <cell r="F902">
            <v>42591</v>
          </cell>
          <cell r="G902">
            <v>42591</v>
          </cell>
          <cell r="H902">
            <v>42591</v>
          </cell>
          <cell r="I902">
            <v>42591</v>
          </cell>
        </row>
        <row r="903">
          <cell r="A903" t="str">
            <v>PLN16057</v>
          </cell>
          <cell r="E903" t="str">
            <v>Approved</v>
          </cell>
          <cell r="F903">
            <v>42564</v>
          </cell>
          <cell r="G903">
            <v>42503</v>
          </cell>
          <cell r="H903">
            <v>42564</v>
          </cell>
          <cell r="I903">
            <v>42564</v>
          </cell>
        </row>
        <row r="904">
          <cell r="A904" t="str">
            <v>PLN16056</v>
          </cell>
          <cell r="E904" t="str">
            <v>Approved</v>
          </cell>
          <cell r="F904">
            <v>43739</v>
          </cell>
          <cell r="G904">
            <v>42507</v>
          </cell>
          <cell r="H904">
            <v>42996</v>
          </cell>
          <cell r="I904">
            <v>43739</v>
          </cell>
        </row>
        <row r="905">
          <cell r="A905" t="str">
            <v>PLN16059</v>
          </cell>
          <cell r="E905" t="str">
            <v>Approved</v>
          </cell>
          <cell r="F905">
            <v>43045</v>
          </cell>
          <cell r="G905">
            <v>42740</v>
          </cell>
          <cell r="H905">
            <v>43035</v>
          </cell>
          <cell r="I905">
            <v>43045</v>
          </cell>
        </row>
        <row r="906">
          <cell r="A906" t="str">
            <v>PLN16061</v>
          </cell>
          <cell r="E906" t="str">
            <v>Approved</v>
          </cell>
          <cell r="F906">
            <v>42559</v>
          </cell>
          <cell r="G906">
            <v>42495</v>
          </cell>
          <cell r="H906">
            <v>42548</v>
          </cell>
          <cell r="I906">
            <v>42559</v>
          </cell>
        </row>
        <row r="907">
          <cell r="A907" t="str">
            <v>PLN16060</v>
          </cell>
          <cell r="E907" t="str">
            <v>Approved</v>
          </cell>
          <cell r="F907">
            <v>42662</v>
          </cell>
          <cell r="G907">
            <v>42611</v>
          </cell>
          <cell r="H907">
            <v>42611</v>
          </cell>
          <cell r="I907">
            <v>42662</v>
          </cell>
        </row>
        <row r="908">
          <cell r="A908" t="str">
            <v>PLN16062</v>
          </cell>
          <cell r="E908" t="str">
            <v>Approved</v>
          </cell>
          <cell r="F908">
            <v>42500</v>
          </cell>
          <cell r="G908">
            <v>42440</v>
          </cell>
          <cell r="H908">
            <v>42489</v>
          </cell>
          <cell r="I908">
            <v>42500</v>
          </cell>
        </row>
        <row r="909">
          <cell r="A909" t="str">
            <v>PLN16064</v>
          </cell>
          <cell r="E909" t="str">
            <v>Approved</v>
          </cell>
          <cell r="F909">
            <v>43004</v>
          </cell>
          <cell r="G909">
            <v>42894</v>
          </cell>
          <cell r="H909">
            <v>42894</v>
          </cell>
          <cell r="I909">
            <v>43004</v>
          </cell>
        </row>
        <row r="910">
          <cell r="A910" t="str">
            <v>PLN16063</v>
          </cell>
          <cell r="E910" t="str">
            <v>Approved</v>
          </cell>
          <cell r="F910">
            <v>42596</v>
          </cell>
          <cell r="G910">
            <v>42564</v>
          </cell>
          <cell r="H910">
            <v>42950</v>
          </cell>
          <cell r="I910">
            <v>42596</v>
          </cell>
        </row>
        <row r="911">
          <cell r="A911" t="str">
            <v>PLN16065</v>
          </cell>
          <cell r="E911" t="str">
            <v>Approved</v>
          </cell>
          <cell r="F911">
            <v>43412</v>
          </cell>
          <cell r="G911">
            <v>42703</v>
          </cell>
          <cell r="H911">
            <v>42703</v>
          </cell>
          <cell r="I911">
            <v>43412</v>
          </cell>
        </row>
        <row r="912">
          <cell r="A912" t="str">
            <v>PLN16067</v>
          </cell>
          <cell r="E912" t="str">
            <v>Approved</v>
          </cell>
          <cell r="F912">
            <v>42514</v>
          </cell>
          <cell r="G912">
            <v>42475</v>
          </cell>
          <cell r="H912">
            <v>42514</v>
          </cell>
          <cell r="I912">
            <v>42514</v>
          </cell>
        </row>
        <row r="913">
          <cell r="A913" t="str">
            <v>PLN16066</v>
          </cell>
          <cell r="E913" t="str">
            <v>Approved</v>
          </cell>
          <cell r="F913">
            <v>42541</v>
          </cell>
          <cell r="G913">
            <v>42445</v>
          </cell>
          <cell r="H913">
            <v>42541</v>
          </cell>
          <cell r="I913">
            <v>42541</v>
          </cell>
        </row>
        <row r="914">
          <cell r="A914" t="str">
            <v>PLN16068</v>
          </cell>
          <cell r="E914" t="str">
            <v>Approved</v>
          </cell>
          <cell r="F914">
            <v>42546</v>
          </cell>
          <cell r="G914">
            <v>42486</v>
          </cell>
          <cell r="H914">
            <v>42536</v>
          </cell>
          <cell r="I914">
            <v>42546</v>
          </cell>
        </row>
        <row r="915">
          <cell r="A915" t="str">
            <v>PLN16069</v>
          </cell>
          <cell r="E915" t="str">
            <v>Approved</v>
          </cell>
          <cell r="F915">
            <v>43581</v>
          </cell>
          <cell r="G915">
            <v>42475</v>
          </cell>
          <cell r="H915">
            <v>42517</v>
          </cell>
          <cell r="I915">
            <v>42529</v>
          </cell>
        </row>
        <row r="916">
          <cell r="A916" t="str">
            <v>PLN16070</v>
          </cell>
          <cell r="E916" t="str">
            <v>Approved</v>
          </cell>
          <cell r="F916">
            <v>42620</v>
          </cell>
          <cell r="G916">
            <v>42607</v>
          </cell>
          <cell r="H916">
            <v>42607</v>
          </cell>
          <cell r="I916">
            <v>42620</v>
          </cell>
        </row>
        <row r="917">
          <cell r="A917" t="str">
            <v>PLN16071</v>
          </cell>
          <cell r="E917" t="str">
            <v>Approved</v>
          </cell>
          <cell r="F917">
            <v>42621</v>
          </cell>
          <cell r="G917">
            <v>42552</v>
          </cell>
          <cell r="H917">
            <v>42608</v>
          </cell>
          <cell r="I917">
            <v>42621</v>
          </cell>
        </row>
        <row r="918">
          <cell r="A918" t="str">
            <v>PLN16072</v>
          </cell>
          <cell r="E918" t="str">
            <v>Approved</v>
          </cell>
          <cell r="F918">
            <v>42534</v>
          </cell>
        </row>
        <row r="919">
          <cell r="A919" t="str">
            <v>PLN16073</v>
          </cell>
          <cell r="E919" t="str">
            <v>Approved</v>
          </cell>
          <cell r="F919">
            <v>42514</v>
          </cell>
          <cell r="G919">
            <v>42481</v>
          </cell>
          <cell r="H919">
            <v>42503</v>
          </cell>
          <cell r="I919">
            <v>42514</v>
          </cell>
        </row>
        <row r="920">
          <cell r="A920" t="str">
            <v>PLN16074</v>
          </cell>
          <cell r="E920" t="str">
            <v>Approved</v>
          </cell>
          <cell r="F920">
            <v>42551</v>
          </cell>
          <cell r="G920">
            <v>42499</v>
          </cell>
          <cell r="H920">
            <v>42516</v>
          </cell>
          <cell r="I920">
            <v>42551</v>
          </cell>
        </row>
        <row r="921">
          <cell r="A921" t="str">
            <v>PLN16075</v>
          </cell>
          <cell r="E921" t="str">
            <v>Under Review</v>
          </cell>
          <cell r="F921">
            <v>42517</v>
          </cell>
          <cell r="G921">
            <v>42517</v>
          </cell>
        </row>
        <row r="922">
          <cell r="A922" t="str">
            <v>PLN16076</v>
          </cell>
          <cell r="E922" t="str">
            <v>Approved</v>
          </cell>
          <cell r="F922">
            <v>42802</v>
          </cell>
          <cell r="G922">
            <v>42790</v>
          </cell>
          <cell r="H922">
            <v>42790</v>
          </cell>
          <cell r="I922">
            <v>42802</v>
          </cell>
        </row>
        <row r="923">
          <cell r="A923" t="str">
            <v>PLN16077-ER01</v>
          </cell>
          <cell r="E923" t="str">
            <v>Withdrawn</v>
          </cell>
          <cell r="F923">
            <v>43179</v>
          </cell>
        </row>
        <row r="924">
          <cell r="A924" t="str">
            <v>PLN16077</v>
          </cell>
          <cell r="E924" t="str">
            <v>Withdrawn</v>
          </cell>
          <cell r="F924">
            <v>43179</v>
          </cell>
        </row>
        <row r="925">
          <cell r="A925" t="str">
            <v>PLN16078</v>
          </cell>
          <cell r="E925" t="str">
            <v>Approved</v>
          </cell>
          <cell r="F925">
            <v>42639</v>
          </cell>
          <cell r="G925">
            <v>42752</v>
          </cell>
          <cell r="H925">
            <v>42629</v>
          </cell>
          <cell r="I925">
            <v>42639</v>
          </cell>
        </row>
        <row r="926">
          <cell r="A926" t="str">
            <v>PLN16079</v>
          </cell>
          <cell r="E926" t="str">
            <v>Approved</v>
          </cell>
          <cell r="F926">
            <v>42663</v>
          </cell>
          <cell r="G926">
            <v>42520</v>
          </cell>
          <cell r="H926">
            <v>42541</v>
          </cell>
          <cell r="I926">
            <v>42541</v>
          </cell>
        </row>
        <row r="927">
          <cell r="A927" t="str">
            <v>PLN16080</v>
          </cell>
          <cell r="E927" t="str">
            <v>Approved</v>
          </cell>
          <cell r="F927">
            <v>42702</v>
          </cell>
          <cell r="G927">
            <v>42485</v>
          </cell>
          <cell r="H927">
            <v>42599</v>
          </cell>
          <cell r="I927">
            <v>42702</v>
          </cell>
        </row>
        <row r="928">
          <cell r="A928" t="str">
            <v>PLN16081</v>
          </cell>
          <cell r="E928" t="str">
            <v>Approved</v>
          </cell>
          <cell r="F928">
            <v>42632</v>
          </cell>
        </row>
        <row r="929">
          <cell r="A929" t="str">
            <v>PLN16082</v>
          </cell>
          <cell r="E929" t="str">
            <v>Approved</v>
          </cell>
          <cell r="F929">
            <v>43382</v>
          </cell>
          <cell r="G929">
            <v>43346</v>
          </cell>
          <cell r="H929">
            <v>43369</v>
          </cell>
          <cell r="I929">
            <v>43382</v>
          </cell>
        </row>
        <row r="930">
          <cell r="A930" t="str">
            <v>PLN15096-A01</v>
          </cell>
          <cell r="E930" t="str">
            <v>Denied</v>
          </cell>
          <cell r="F930">
            <v>42494</v>
          </cell>
        </row>
        <row r="931">
          <cell r="A931" t="str">
            <v>PLN16083</v>
          </cell>
          <cell r="E931" t="str">
            <v>Approved</v>
          </cell>
          <cell r="F931">
            <v>42991</v>
          </cell>
          <cell r="G931">
            <v>42717</v>
          </cell>
          <cell r="H931">
            <v>42717</v>
          </cell>
          <cell r="I931">
            <v>42991</v>
          </cell>
        </row>
        <row r="932">
          <cell r="A932" t="str">
            <v>PLN16084</v>
          </cell>
          <cell r="E932" t="str">
            <v>Approved</v>
          </cell>
          <cell r="F932">
            <v>42571</v>
          </cell>
          <cell r="G932">
            <v>42552</v>
          </cell>
          <cell r="H932">
            <v>42571</v>
          </cell>
          <cell r="I932">
            <v>42571</v>
          </cell>
        </row>
        <row r="933">
          <cell r="A933" t="str">
            <v>PLN16085</v>
          </cell>
          <cell r="E933" t="str">
            <v>Approved</v>
          </cell>
          <cell r="F933">
            <v>42541</v>
          </cell>
          <cell r="G933">
            <v>42496</v>
          </cell>
          <cell r="H933">
            <v>42541</v>
          </cell>
          <cell r="I933">
            <v>42541</v>
          </cell>
        </row>
        <row r="934">
          <cell r="A934" t="str">
            <v>PLN16086</v>
          </cell>
          <cell r="E934" t="str">
            <v>Withdrawn</v>
          </cell>
          <cell r="F934">
            <v>42482</v>
          </cell>
        </row>
        <row r="935">
          <cell r="A935" t="str">
            <v>PLN16087</v>
          </cell>
          <cell r="E935" t="str">
            <v>Withdrawn</v>
          </cell>
          <cell r="F935">
            <v>42565</v>
          </cell>
          <cell r="G935">
            <v>42544</v>
          </cell>
        </row>
        <row r="936">
          <cell r="A936" t="str">
            <v>PLN16088</v>
          </cell>
          <cell r="E936" t="str">
            <v>Approved</v>
          </cell>
          <cell r="F936">
            <v>42544</v>
          </cell>
          <cell r="G936">
            <v>42499</v>
          </cell>
          <cell r="H936">
            <v>42544</v>
          </cell>
          <cell r="I936">
            <v>42544</v>
          </cell>
        </row>
        <row r="937">
          <cell r="A937" t="str">
            <v>PLN16089</v>
          </cell>
          <cell r="E937" t="str">
            <v>Approved</v>
          </cell>
          <cell r="F937">
            <v>42906</v>
          </cell>
          <cell r="G937">
            <v>42895</v>
          </cell>
          <cell r="H937">
            <v>42906</v>
          </cell>
          <cell r="I937">
            <v>42906</v>
          </cell>
        </row>
        <row r="938">
          <cell r="A938" t="str">
            <v>PLN16090</v>
          </cell>
          <cell r="E938" t="str">
            <v>Approved</v>
          </cell>
          <cell r="F938">
            <v>42539</v>
          </cell>
          <cell r="G938">
            <v>42491</v>
          </cell>
          <cell r="H938">
            <v>42528</v>
          </cell>
          <cell r="I938">
            <v>42539</v>
          </cell>
        </row>
        <row r="939">
          <cell r="A939" t="str">
            <v>PLN16091</v>
          </cell>
          <cell r="E939" t="str">
            <v>Approved</v>
          </cell>
          <cell r="F939">
            <v>42523</v>
          </cell>
        </row>
        <row r="940">
          <cell r="A940" t="str">
            <v>PLN16092</v>
          </cell>
          <cell r="E940" t="str">
            <v>Approved</v>
          </cell>
          <cell r="F940">
            <v>42669</v>
          </cell>
          <cell r="G940">
            <v>42556</v>
          </cell>
          <cell r="H940">
            <v>42669</v>
          </cell>
          <cell r="I940">
            <v>42669</v>
          </cell>
        </row>
        <row r="941">
          <cell r="A941" t="str">
            <v>PLN16093</v>
          </cell>
          <cell r="E941" t="str">
            <v>Approved</v>
          </cell>
          <cell r="F941">
            <v>42692</v>
          </cell>
          <cell r="G941">
            <v>42684</v>
          </cell>
          <cell r="H941">
            <v>42684</v>
          </cell>
          <cell r="I941">
            <v>42692</v>
          </cell>
        </row>
        <row r="942">
          <cell r="A942" t="str">
            <v>PLN15059-R01</v>
          </cell>
          <cell r="E942" t="str">
            <v>Approved</v>
          </cell>
          <cell r="F942">
            <v>42548</v>
          </cell>
          <cell r="G942">
            <v>42510</v>
          </cell>
          <cell r="H942">
            <v>42548</v>
          </cell>
          <cell r="I942">
            <v>42548</v>
          </cell>
        </row>
        <row r="943">
          <cell r="A943" t="str">
            <v>PLN16094</v>
          </cell>
          <cell r="E943" t="str">
            <v>Approved</v>
          </cell>
          <cell r="F943">
            <v>42613</v>
          </cell>
          <cell r="G943">
            <v>42509</v>
          </cell>
          <cell r="H943">
            <v>42613</v>
          </cell>
          <cell r="I943">
            <v>42613</v>
          </cell>
        </row>
        <row r="944">
          <cell r="A944" t="str">
            <v>PLN16095</v>
          </cell>
          <cell r="E944" t="str">
            <v>Approved</v>
          </cell>
          <cell r="F944">
            <v>42466</v>
          </cell>
          <cell r="G944">
            <v>42495</v>
          </cell>
          <cell r="H944">
            <v>42517</v>
          </cell>
          <cell r="I944">
            <v>42466</v>
          </cell>
        </row>
        <row r="945">
          <cell r="A945" t="str">
            <v>PLN16096</v>
          </cell>
          <cell r="E945" t="str">
            <v>Approved</v>
          </cell>
          <cell r="F945">
            <v>42565</v>
          </cell>
          <cell r="G945">
            <v>42513</v>
          </cell>
          <cell r="H945">
            <v>42541</v>
          </cell>
          <cell r="I945">
            <v>42565</v>
          </cell>
        </row>
        <row r="946">
          <cell r="A946" t="str">
            <v>PLN16097</v>
          </cell>
          <cell r="E946" t="str">
            <v>Withdrawn</v>
          </cell>
          <cell r="F946">
            <v>43272</v>
          </cell>
          <cell r="G946">
            <v>42990</v>
          </cell>
          <cell r="H946">
            <v>42990</v>
          </cell>
          <cell r="I946">
            <v>42990</v>
          </cell>
        </row>
        <row r="947">
          <cell r="A947" t="str">
            <v>PLN16098</v>
          </cell>
          <cell r="E947" t="str">
            <v>Approved</v>
          </cell>
          <cell r="F947">
            <v>42894</v>
          </cell>
          <cell r="G947">
            <v>42824</v>
          </cell>
          <cell r="H947">
            <v>42886</v>
          </cell>
          <cell r="I947">
            <v>42894</v>
          </cell>
        </row>
        <row r="948">
          <cell r="A948" t="str">
            <v>PLN16099</v>
          </cell>
          <cell r="E948" t="str">
            <v>Approved</v>
          </cell>
          <cell r="F948">
            <v>42559</v>
          </cell>
          <cell r="G948">
            <v>42500</v>
          </cell>
          <cell r="H948">
            <v>42549</v>
          </cell>
          <cell r="I948">
            <v>42559</v>
          </cell>
        </row>
        <row r="949">
          <cell r="A949" t="str">
            <v>PLN16100</v>
          </cell>
          <cell r="E949" t="str">
            <v>Approved</v>
          </cell>
          <cell r="F949">
            <v>42766</v>
          </cell>
          <cell r="G949">
            <v>42759</v>
          </cell>
          <cell r="H949">
            <v>42759</v>
          </cell>
          <cell r="I949">
            <v>42766</v>
          </cell>
        </row>
        <row r="950">
          <cell r="A950" t="str">
            <v>PLN16101</v>
          </cell>
          <cell r="E950" t="str">
            <v>Approved</v>
          </cell>
          <cell r="F950">
            <v>42556</v>
          </cell>
          <cell r="G950">
            <v>42548</v>
          </cell>
          <cell r="H950">
            <v>42545</v>
          </cell>
        </row>
        <row r="951">
          <cell r="A951" t="str">
            <v>PLN16102</v>
          </cell>
          <cell r="E951" t="str">
            <v>Approved</v>
          </cell>
          <cell r="F951">
            <v>42537</v>
          </cell>
          <cell r="G951">
            <v>42481</v>
          </cell>
          <cell r="H951">
            <v>42537</v>
          </cell>
          <cell r="I951">
            <v>42537</v>
          </cell>
        </row>
        <row r="952">
          <cell r="A952" t="str">
            <v>PLN16103</v>
          </cell>
          <cell r="E952" t="str">
            <v>Approved</v>
          </cell>
          <cell r="F952">
            <v>43073</v>
          </cell>
          <cell r="G952">
            <v>43061</v>
          </cell>
          <cell r="H952">
            <v>43061</v>
          </cell>
          <cell r="I952">
            <v>43073</v>
          </cell>
        </row>
        <row r="953">
          <cell r="A953" t="str">
            <v>PLN16104</v>
          </cell>
          <cell r="E953" t="str">
            <v>Approved</v>
          </cell>
          <cell r="F953">
            <v>43384</v>
          </cell>
          <cell r="G953">
            <v>42495</v>
          </cell>
          <cell r="H953">
            <v>42642</v>
          </cell>
          <cell r="I953">
            <v>42653</v>
          </cell>
        </row>
        <row r="954">
          <cell r="A954" t="str">
            <v>PLN16105</v>
          </cell>
          <cell r="E954" t="str">
            <v>Approved</v>
          </cell>
          <cell r="F954">
            <v>42527</v>
          </cell>
          <cell r="G954">
            <v>42489</v>
          </cell>
          <cell r="H954">
            <v>42527</v>
          </cell>
          <cell r="I954">
            <v>42527</v>
          </cell>
        </row>
        <row r="955">
          <cell r="A955" t="str">
            <v>PLN16106</v>
          </cell>
          <cell r="E955" t="str">
            <v>Approved</v>
          </cell>
          <cell r="F955">
            <v>42639</v>
          </cell>
          <cell r="G955">
            <v>42508</v>
          </cell>
          <cell r="H955">
            <v>42628</v>
          </cell>
          <cell r="I955">
            <v>42639</v>
          </cell>
        </row>
        <row r="956">
          <cell r="A956" t="str">
            <v>PLN16107</v>
          </cell>
          <cell r="E956" t="str">
            <v>Approved</v>
          </cell>
          <cell r="F956">
            <v>42607</v>
          </cell>
          <cell r="G956">
            <v>42580</v>
          </cell>
          <cell r="H956">
            <v>42607</v>
          </cell>
          <cell r="I956">
            <v>42607</v>
          </cell>
        </row>
        <row r="957">
          <cell r="A957" t="str">
            <v>PLN16110</v>
          </cell>
          <cell r="E957" t="str">
            <v>Approved</v>
          </cell>
          <cell r="F957">
            <v>42611</v>
          </cell>
          <cell r="G957">
            <v>42552</v>
          </cell>
          <cell r="H957">
            <v>42599</v>
          </cell>
          <cell r="I957">
            <v>42611</v>
          </cell>
        </row>
        <row r="958">
          <cell r="A958" t="str">
            <v>PLN16109</v>
          </cell>
          <cell r="E958" t="str">
            <v>Approved</v>
          </cell>
          <cell r="F958">
            <v>42657</v>
          </cell>
          <cell r="G958">
            <v>42517</v>
          </cell>
          <cell r="H958">
            <v>42566</v>
          </cell>
          <cell r="I958">
            <v>42657</v>
          </cell>
        </row>
        <row r="959">
          <cell r="A959" t="str">
            <v>PLN16108</v>
          </cell>
          <cell r="E959" t="str">
            <v>Approved</v>
          </cell>
          <cell r="F959">
            <v>42576</v>
          </cell>
          <cell r="G959">
            <v>42513</v>
          </cell>
          <cell r="H959">
            <v>42576</v>
          </cell>
          <cell r="I959">
            <v>42576</v>
          </cell>
        </row>
        <row r="960">
          <cell r="A960" t="str">
            <v>PLN16113</v>
          </cell>
          <cell r="E960" t="str">
            <v>Approved</v>
          </cell>
          <cell r="F960">
            <v>42611</v>
          </cell>
          <cell r="G960">
            <v>42565</v>
          </cell>
          <cell r="H960">
            <v>42565</v>
          </cell>
          <cell r="I960">
            <v>42611</v>
          </cell>
        </row>
        <row r="961">
          <cell r="A961" t="str">
            <v>PLN16112</v>
          </cell>
          <cell r="E961" t="str">
            <v>Accepted</v>
          </cell>
          <cell r="F961">
            <v>42480</v>
          </cell>
        </row>
        <row r="962">
          <cell r="A962" t="str">
            <v>PLN16111</v>
          </cell>
          <cell r="E962" t="str">
            <v>Accepted</v>
          </cell>
          <cell r="F962">
            <v>42480</v>
          </cell>
        </row>
        <row r="963">
          <cell r="A963" t="str">
            <v>PLN16115</v>
          </cell>
          <cell r="E963" t="str">
            <v>Approved</v>
          </cell>
          <cell r="F963">
            <v>42586</v>
          </cell>
          <cell r="G963">
            <v>42527</v>
          </cell>
          <cell r="H963">
            <v>42586</v>
          </cell>
          <cell r="I963">
            <v>42586</v>
          </cell>
        </row>
        <row r="964">
          <cell r="A964" t="str">
            <v>PLN16114</v>
          </cell>
          <cell r="E964" t="str">
            <v>Approved</v>
          </cell>
          <cell r="F964">
            <v>42594</v>
          </cell>
          <cell r="G964">
            <v>42550</v>
          </cell>
          <cell r="H964">
            <v>42594</v>
          </cell>
          <cell r="I964">
            <v>42594</v>
          </cell>
        </row>
        <row r="965">
          <cell r="A965" t="str">
            <v>PLN16117</v>
          </cell>
          <cell r="E965" t="str">
            <v>Approved</v>
          </cell>
          <cell r="F965">
            <v>43165</v>
          </cell>
          <cell r="G965">
            <v>42923</v>
          </cell>
          <cell r="H965">
            <v>43152</v>
          </cell>
          <cell r="I965">
            <v>43165</v>
          </cell>
        </row>
        <row r="966">
          <cell r="A966" t="str">
            <v>PLN16116</v>
          </cell>
          <cell r="E966" t="str">
            <v>Approved</v>
          </cell>
          <cell r="F966">
            <v>42747</v>
          </cell>
          <cell r="G966">
            <v>42507</v>
          </cell>
          <cell r="H966">
            <v>42747</v>
          </cell>
          <cell r="I966">
            <v>42747</v>
          </cell>
        </row>
        <row r="967">
          <cell r="A967" t="str">
            <v>PLN16118</v>
          </cell>
          <cell r="E967" t="str">
            <v>Withdrawn</v>
          </cell>
          <cell r="F967">
            <v>42594</v>
          </cell>
          <cell r="G967">
            <v>42594</v>
          </cell>
        </row>
        <row r="968">
          <cell r="A968" t="str">
            <v>PLN16119</v>
          </cell>
          <cell r="E968" t="str">
            <v>Approved</v>
          </cell>
          <cell r="F968">
            <v>42542</v>
          </cell>
          <cell r="G968">
            <v>42520</v>
          </cell>
          <cell r="H968">
            <v>42542</v>
          </cell>
          <cell r="I968">
            <v>42542</v>
          </cell>
        </row>
        <row r="969">
          <cell r="A969" t="str">
            <v>PLN16120</v>
          </cell>
          <cell r="E969" t="str">
            <v>Approved</v>
          </cell>
          <cell r="F969">
            <v>42595</v>
          </cell>
          <cell r="G969">
            <v>42545</v>
          </cell>
          <cell r="H969">
            <v>42584</v>
          </cell>
          <cell r="I969">
            <v>42595</v>
          </cell>
        </row>
        <row r="970">
          <cell r="A970" t="str">
            <v>PLN16121</v>
          </cell>
          <cell r="E970" t="str">
            <v>Withdrawn</v>
          </cell>
          <cell r="F970">
            <v>42513</v>
          </cell>
        </row>
        <row r="971">
          <cell r="A971" t="str">
            <v>PLN16122</v>
          </cell>
          <cell r="E971" t="str">
            <v>Approved</v>
          </cell>
          <cell r="F971">
            <v>42613</v>
          </cell>
          <cell r="G971">
            <v>42552</v>
          </cell>
          <cell r="H971">
            <v>42599</v>
          </cell>
          <cell r="I971">
            <v>42613</v>
          </cell>
        </row>
        <row r="972">
          <cell r="A972" t="str">
            <v>PLN16123</v>
          </cell>
          <cell r="E972" t="str">
            <v>Accepted</v>
          </cell>
          <cell r="F972">
            <v>42488</v>
          </cell>
        </row>
        <row r="973">
          <cell r="A973" t="str">
            <v>PLN16124</v>
          </cell>
          <cell r="E973" t="str">
            <v>Approved</v>
          </cell>
          <cell r="F973">
            <v>42646</v>
          </cell>
          <cell r="G973">
            <v>42604</v>
          </cell>
          <cell r="H973">
            <v>42634</v>
          </cell>
          <cell r="I973">
            <v>42646</v>
          </cell>
        </row>
        <row r="974">
          <cell r="A974" t="str">
            <v>PLN16125</v>
          </cell>
          <cell r="E974" t="str">
            <v>Approved</v>
          </cell>
          <cell r="F974">
            <v>42583</v>
          </cell>
          <cell r="G974">
            <v>42519</v>
          </cell>
          <cell r="H974">
            <v>42573</v>
          </cell>
          <cell r="I974">
            <v>42583</v>
          </cell>
        </row>
        <row r="975">
          <cell r="A975" t="str">
            <v>PLN16128</v>
          </cell>
          <cell r="E975" t="str">
            <v>Approved</v>
          </cell>
          <cell r="F975">
            <v>43243</v>
          </cell>
          <cell r="G975">
            <v>43038</v>
          </cell>
          <cell r="H975">
            <v>43038</v>
          </cell>
          <cell r="I975">
            <v>43038</v>
          </cell>
        </row>
        <row r="976">
          <cell r="A976" t="str">
            <v>PLN16127</v>
          </cell>
          <cell r="E976" t="str">
            <v>Approved</v>
          </cell>
          <cell r="F976">
            <v>42794</v>
          </cell>
          <cell r="G976">
            <v>42776</v>
          </cell>
          <cell r="H976">
            <v>42776</v>
          </cell>
          <cell r="I976">
            <v>42794</v>
          </cell>
        </row>
        <row r="977">
          <cell r="A977" t="str">
            <v>PLN16126</v>
          </cell>
          <cell r="E977" t="str">
            <v>Approved</v>
          </cell>
          <cell r="F977">
            <v>42887</v>
          </cell>
          <cell r="G977">
            <v>42873</v>
          </cell>
          <cell r="H977">
            <v>42873</v>
          </cell>
          <cell r="I977">
            <v>42887</v>
          </cell>
        </row>
        <row r="978">
          <cell r="A978" t="str">
            <v>PLN16128-ER01</v>
          </cell>
          <cell r="E978" t="str">
            <v>Adopted</v>
          </cell>
          <cell r="F978">
            <v>43244</v>
          </cell>
        </row>
        <row r="979">
          <cell r="A979" t="str">
            <v>PLN15336-A01</v>
          </cell>
          <cell r="E979" t="str">
            <v>Denied</v>
          </cell>
          <cell r="F979">
            <v>42542</v>
          </cell>
        </row>
        <row r="980">
          <cell r="A980" t="str">
            <v>PLN16041-A01</v>
          </cell>
          <cell r="E980" t="str">
            <v>Withdrawn</v>
          </cell>
          <cell r="F980">
            <v>42936</v>
          </cell>
        </row>
        <row r="981">
          <cell r="A981" t="str">
            <v>PLN16130</v>
          </cell>
          <cell r="E981" t="str">
            <v>Approved</v>
          </cell>
          <cell r="F981">
            <v>42676</v>
          </cell>
        </row>
        <row r="982">
          <cell r="A982" t="str">
            <v>PLN16129</v>
          </cell>
          <cell r="E982" t="str">
            <v>Approved</v>
          </cell>
          <cell r="F982">
            <v>42646</v>
          </cell>
          <cell r="G982">
            <v>42573</v>
          </cell>
          <cell r="H982">
            <v>42634</v>
          </cell>
          <cell r="I982">
            <v>42646</v>
          </cell>
        </row>
        <row r="983">
          <cell r="A983" t="str">
            <v>PLN16132</v>
          </cell>
          <cell r="E983" t="str">
            <v>Approved</v>
          </cell>
          <cell r="F983">
            <v>42657</v>
          </cell>
          <cell r="G983">
            <v>42517</v>
          </cell>
          <cell r="H983">
            <v>42635</v>
          </cell>
          <cell r="I983">
            <v>42657</v>
          </cell>
        </row>
        <row r="984">
          <cell r="A984" t="str">
            <v>PLN16131</v>
          </cell>
          <cell r="E984" t="str">
            <v>Approved</v>
          </cell>
          <cell r="F984">
            <v>43417</v>
          </cell>
          <cell r="G984">
            <v>42660</v>
          </cell>
          <cell r="H984">
            <v>42660</v>
          </cell>
          <cell r="I984">
            <v>43417</v>
          </cell>
        </row>
        <row r="985">
          <cell r="A985" t="str">
            <v>PLN16133</v>
          </cell>
          <cell r="E985" t="str">
            <v>Approved</v>
          </cell>
          <cell r="F985">
            <v>42705</v>
          </cell>
          <cell r="G985">
            <v>42552</v>
          </cell>
          <cell r="H985">
            <v>42607</v>
          </cell>
          <cell r="I985">
            <v>42705</v>
          </cell>
        </row>
        <row r="986">
          <cell r="A986" t="str">
            <v>PLN16134</v>
          </cell>
          <cell r="E986" t="str">
            <v>Incomplete</v>
          </cell>
          <cell r="F986">
            <v>42517</v>
          </cell>
        </row>
        <row r="987">
          <cell r="A987" t="str">
            <v>PLN16135</v>
          </cell>
          <cell r="E987" t="str">
            <v>Approved</v>
          </cell>
          <cell r="F987">
            <v>42590</v>
          </cell>
          <cell r="G987">
            <v>42590</v>
          </cell>
          <cell r="H987">
            <v>42590</v>
          </cell>
          <cell r="I987">
            <v>42590</v>
          </cell>
        </row>
        <row r="988">
          <cell r="A988" t="str">
            <v>PLN16136</v>
          </cell>
          <cell r="E988" t="str">
            <v>Approved</v>
          </cell>
          <cell r="F988">
            <v>42607</v>
          </cell>
        </row>
        <row r="989">
          <cell r="A989" t="str">
            <v>PLN16137</v>
          </cell>
          <cell r="E989" t="str">
            <v>Approved</v>
          </cell>
          <cell r="F989">
            <v>42662</v>
          </cell>
          <cell r="G989">
            <v>42613</v>
          </cell>
          <cell r="H989">
            <v>42649</v>
          </cell>
          <cell r="I989">
            <v>42662</v>
          </cell>
        </row>
        <row r="990">
          <cell r="A990" t="str">
            <v>PLN16138</v>
          </cell>
          <cell r="E990" t="str">
            <v>Approved</v>
          </cell>
          <cell r="F990">
            <v>42565</v>
          </cell>
          <cell r="G990">
            <v>42503</v>
          </cell>
          <cell r="H990">
            <v>42541</v>
          </cell>
          <cell r="I990">
            <v>42565</v>
          </cell>
        </row>
        <row r="991">
          <cell r="A991" t="str">
            <v>PLN16139</v>
          </cell>
          <cell r="E991" t="str">
            <v>Approved</v>
          </cell>
          <cell r="F991">
            <v>42590</v>
          </cell>
        </row>
        <row r="992">
          <cell r="A992" t="str">
            <v>PLN16140</v>
          </cell>
          <cell r="E992" t="str">
            <v>Approved</v>
          </cell>
          <cell r="F992">
            <v>42653</v>
          </cell>
          <cell r="G992">
            <v>42521</v>
          </cell>
          <cell r="H992">
            <v>42643</v>
          </cell>
          <cell r="I992">
            <v>42653</v>
          </cell>
        </row>
        <row r="993">
          <cell r="A993" t="str">
            <v>PLN16141</v>
          </cell>
          <cell r="E993" t="str">
            <v>Approved</v>
          </cell>
          <cell r="F993">
            <v>42761</v>
          </cell>
        </row>
        <row r="994">
          <cell r="A994" t="str">
            <v>PLN16139-R01</v>
          </cell>
          <cell r="E994" t="str">
            <v>Approved</v>
          </cell>
          <cell r="F994">
            <v>42590</v>
          </cell>
          <cell r="G994">
            <v>42500</v>
          </cell>
          <cell r="H994">
            <v>42580</v>
          </cell>
          <cell r="I994">
            <v>42590</v>
          </cell>
        </row>
        <row r="995">
          <cell r="A995" t="str">
            <v>PLN16142</v>
          </cell>
          <cell r="E995" t="str">
            <v>Approved-Pending Appeal</v>
          </cell>
          <cell r="F995">
            <v>42565</v>
          </cell>
          <cell r="G995">
            <v>42524</v>
          </cell>
          <cell r="H995">
            <v>42657</v>
          </cell>
          <cell r="I995">
            <v>42565</v>
          </cell>
        </row>
        <row r="996">
          <cell r="A996" t="str">
            <v>PLN16143</v>
          </cell>
          <cell r="E996" t="str">
            <v>Approved</v>
          </cell>
          <cell r="F996">
            <v>42666</v>
          </cell>
          <cell r="G996">
            <v>42656</v>
          </cell>
          <cell r="H996">
            <v>42656</v>
          </cell>
          <cell r="I996">
            <v>42666</v>
          </cell>
        </row>
        <row r="997">
          <cell r="A997" t="str">
            <v>PLN16144</v>
          </cell>
          <cell r="E997" t="str">
            <v>Approved</v>
          </cell>
          <cell r="F997">
            <v>42611</v>
          </cell>
          <cell r="G997">
            <v>42565</v>
          </cell>
          <cell r="H997">
            <v>42599</v>
          </cell>
          <cell r="I997">
            <v>42611</v>
          </cell>
        </row>
        <row r="998">
          <cell r="A998" t="str">
            <v>PLN16145</v>
          </cell>
          <cell r="E998" t="str">
            <v>Approved</v>
          </cell>
          <cell r="F998">
            <v>42568</v>
          </cell>
          <cell r="G998">
            <v>42533</v>
          </cell>
          <cell r="H998">
            <v>42558</v>
          </cell>
          <cell r="I998">
            <v>42568</v>
          </cell>
        </row>
        <row r="999">
          <cell r="A999" t="str">
            <v>PLN16146</v>
          </cell>
          <cell r="E999" t="str">
            <v>Approved</v>
          </cell>
          <cell r="F999">
            <v>42712</v>
          </cell>
          <cell r="G999">
            <v>42629</v>
          </cell>
          <cell r="H999">
            <v>42712</v>
          </cell>
          <cell r="I999">
            <v>42712</v>
          </cell>
        </row>
        <row r="1000">
          <cell r="A1000" t="str">
            <v>PLN16147</v>
          </cell>
          <cell r="E1000" t="str">
            <v>Under Review</v>
          </cell>
          <cell r="F1000">
            <v>43182</v>
          </cell>
          <cell r="G1000">
            <v>43182</v>
          </cell>
        </row>
        <row r="1001">
          <cell r="A1001" t="str">
            <v>PLN16148</v>
          </cell>
          <cell r="E1001" t="str">
            <v>Approved</v>
          </cell>
          <cell r="F1001">
            <v>43273</v>
          </cell>
          <cell r="G1001">
            <v>43182</v>
          </cell>
          <cell r="H1001">
            <v>43263</v>
          </cell>
          <cell r="I1001">
            <v>43273</v>
          </cell>
        </row>
        <row r="1002">
          <cell r="A1002" t="str">
            <v>PLN16149</v>
          </cell>
          <cell r="E1002" t="str">
            <v>Accepted</v>
          </cell>
          <cell r="F1002">
            <v>42506</v>
          </cell>
        </row>
        <row r="1003">
          <cell r="A1003" t="str">
            <v>PLN16150</v>
          </cell>
          <cell r="E1003" t="str">
            <v>Approved</v>
          </cell>
          <cell r="F1003">
            <v>42818</v>
          </cell>
          <cell r="G1003">
            <v>42545</v>
          </cell>
          <cell r="H1003">
            <v>42803</v>
          </cell>
          <cell r="I1003">
            <v>42818</v>
          </cell>
        </row>
        <row r="1004">
          <cell r="A1004" t="str">
            <v>PLN16151</v>
          </cell>
          <cell r="E1004" t="str">
            <v>Approved</v>
          </cell>
          <cell r="F1004">
            <v>42965</v>
          </cell>
          <cell r="G1004">
            <v>42739</v>
          </cell>
          <cell r="H1004">
            <v>42739</v>
          </cell>
          <cell r="I1004">
            <v>42965</v>
          </cell>
        </row>
        <row r="1005">
          <cell r="A1005" t="str">
            <v>PLN16152</v>
          </cell>
          <cell r="E1005" t="str">
            <v>Approved</v>
          </cell>
          <cell r="F1005">
            <v>42577</v>
          </cell>
          <cell r="G1005">
            <v>42577</v>
          </cell>
          <cell r="H1005">
            <v>42566</v>
          </cell>
          <cell r="I1005">
            <v>42577</v>
          </cell>
        </row>
        <row r="1006">
          <cell r="A1006" t="str">
            <v>PLN16153</v>
          </cell>
          <cell r="E1006" t="str">
            <v>Approved</v>
          </cell>
          <cell r="F1006">
            <v>42846</v>
          </cell>
          <cell r="G1006">
            <v>42832</v>
          </cell>
          <cell r="H1006">
            <v>42832</v>
          </cell>
          <cell r="I1006">
            <v>42846</v>
          </cell>
        </row>
        <row r="1007">
          <cell r="A1007" t="str">
            <v>PLN16154</v>
          </cell>
          <cell r="E1007" t="str">
            <v>Approved</v>
          </cell>
          <cell r="F1007">
            <v>42684</v>
          </cell>
          <cell r="G1007">
            <v>42621</v>
          </cell>
          <cell r="H1007">
            <v>42675</v>
          </cell>
        </row>
        <row r="1008">
          <cell r="A1008" t="str">
            <v>PLN16155</v>
          </cell>
          <cell r="E1008" t="str">
            <v>Approved</v>
          </cell>
          <cell r="F1008">
            <v>42632</v>
          </cell>
          <cell r="G1008">
            <v>42703</v>
          </cell>
          <cell r="H1008">
            <v>42620</v>
          </cell>
          <cell r="I1008">
            <v>42632</v>
          </cell>
        </row>
        <row r="1009">
          <cell r="A1009" t="str">
            <v>PLN16158</v>
          </cell>
          <cell r="E1009" t="str">
            <v>Approved</v>
          </cell>
          <cell r="F1009">
            <v>42800</v>
          </cell>
          <cell r="G1009">
            <v>42549</v>
          </cell>
          <cell r="H1009">
            <v>42800</v>
          </cell>
          <cell r="I1009">
            <v>42800</v>
          </cell>
        </row>
        <row r="1010">
          <cell r="A1010" t="str">
            <v>PLN16157</v>
          </cell>
          <cell r="E1010" t="str">
            <v>Approved</v>
          </cell>
          <cell r="F1010">
            <v>43482</v>
          </cell>
          <cell r="G1010">
            <v>42663</v>
          </cell>
          <cell r="H1010">
            <v>42663</v>
          </cell>
          <cell r="I1010">
            <v>43482</v>
          </cell>
        </row>
        <row r="1011">
          <cell r="A1011" t="str">
            <v>PLN16156</v>
          </cell>
          <cell r="E1011" t="str">
            <v>Approved</v>
          </cell>
          <cell r="F1011">
            <v>42681</v>
          </cell>
          <cell r="G1011">
            <v>42571</v>
          </cell>
          <cell r="H1011">
            <v>42671</v>
          </cell>
          <cell r="I1011">
            <v>42681</v>
          </cell>
        </row>
        <row r="1012">
          <cell r="A1012" t="str">
            <v>PLN16159</v>
          </cell>
          <cell r="E1012" t="str">
            <v>Approved</v>
          </cell>
          <cell r="F1012">
            <v>42597</v>
          </cell>
          <cell r="G1012">
            <v>42558</v>
          </cell>
          <cell r="H1012">
            <v>42597</v>
          </cell>
          <cell r="I1012">
            <v>42597</v>
          </cell>
        </row>
        <row r="1013">
          <cell r="A1013" t="str">
            <v>PLN16163</v>
          </cell>
          <cell r="E1013" t="str">
            <v>Approved</v>
          </cell>
          <cell r="F1013">
            <v>42710</v>
          </cell>
          <cell r="G1013">
            <v>42703</v>
          </cell>
          <cell r="H1013">
            <v>42703</v>
          </cell>
          <cell r="I1013">
            <v>42710</v>
          </cell>
        </row>
        <row r="1014">
          <cell r="A1014" t="str">
            <v>PLN16162</v>
          </cell>
          <cell r="E1014" t="str">
            <v>Approved</v>
          </cell>
          <cell r="F1014">
            <v>43783</v>
          </cell>
          <cell r="G1014">
            <v>42643</v>
          </cell>
          <cell r="H1014">
            <v>42691</v>
          </cell>
          <cell r="I1014">
            <v>43384</v>
          </cell>
        </row>
        <row r="1015">
          <cell r="A1015" t="str">
            <v>PLN16161</v>
          </cell>
          <cell r="E1015" t="str">
            <v>Approved</v>
          </cell>
          <cell r="F1015">
            <v>42597</v>
          </cell>
          <cell r="G1015">
            <v>42545</v>
          </cell>
          <cell r="H1015">
            <v>42597</v>
          </cell>
          <cell r="I1015">
            <v>42597</v>
          </cell>
        </row>
        <row r="1016">
          <cell r="A1016" t="str">
            <v>PLN16160</v>
          </cell>
          <cell r="E1016" t="str">
            <v>Withdrawn</v>
          </cell>
          <cell r="F1016">
            <v>42689</v>
          </cell>
        </row>
        <row r="1017">
          <cell r="A1017" t="str">
            <v>PLN16164</v>
          </cell>
          <cell r="E1017" t="str">
            <v>Approved</v>
          </cell>
          <cell r="F1017">
            <v>42590</v>
          </cell>
          <cell r="G1017">
            <v>42531</v>
          </cell>
          <cell r="H1017">
            <v>42590</v>
          </cell>
          <cell r="I1017">
            <v>42590</v>
          </cell>
        </row>
        <row r="1018">
          <cell r="A1018" t="str">
            <v>PLN16168</v>
          </cell>
          <cell r="E1018" t="str">
            <v>Approved</v>
          </cell>
          <cell r="F1018">
            <v>42614</v>
          </cell>
          <cell r="G1018">
            <v>42583</v>
          </cell>
          <cell r="H1018">
            <v>42606</v>
          </cell>
          <cell r="I1018">
            <v>42614</v>
          </cell>
        </row>
        <row r="1019">
          <cell r="A1019" t="str">
            <v>PLN16167</v>
          </cell>
          <cell r="E1019" t="str">
            <v>Approved</v>
          </cell>
          <cell r="F1019">
            <v>42599</v>
          </cell>
          <cell r="G1019">
            <v>42566</v>
          </cell>
          <cell r="H1019">
            <v>42599</v>
          </cell>
          <cell r="I1019">
            <v>42599</v>
          </cell>
        </row>
        <row r="1020">
          <cell r="A1020" t="str">
            <v>PLN16166</v>
          </cell>
          <cell r="E1020" t="str">
            <v>Approved</v>
          </cell>
          <cell r="F1020">
            <v>42932</v>
          </cell>
          <cell r="G1020">
            <v>43236</v>
          </cell>
          <cell r="H1020">
            <v>42922</v>
          </cell>
          <cell r="I1020">
            <v>42932</v>
          </cell>
        </row>
        <row r="1021">
          <cell r="A1021" t="str">
            <v>PLN16165</v>
          </cell>
          <cell r="E1021" t="str">
            <v>Approved</v>
          </cell>
          <cell r="F1021">
            <v>42608</v>
          </cell>
          <cell r="G1021">
            <v>42549</v>
          </cell>
          <cell r="H1021">
            <v>42597</v>
          </cell>
          <cell r="I1021">
            <v>42608</v>
          </cell>
        </row>
        <row r="1022">
          <cell r="A1022" t="str">
            <v>PLN16171</v>
          </cell>
          <cell r="E1022" t="str">
            <v>Approved</v>
          </cell>
          <cell r="F1022">
            <v>42621</v>
          </cell>
          <cell r="G1022">
            <v>42566</v>
          </cell>
          <cell r="H1022">
            <v>42611</v>
          </cell>
          <cell r="I1022">
            <v>42621</v>
          </cell>
        </row>
        <row r="1023">
          <cell r="A1023" t="str">
            <v>PLN16170</v>
          </cell>
          <cell r="E1023" t="str">
            <v>Approved</v>
          </cell>
          <cell r="F1023">
            <v>42619</v>
          </cell>
          <cell r="G1023">
            <v>42538</v>
          </cell>
          <cell r="H1023">
            <v>42557</v>
          </cell>
          <cell r="I1023">
            <v>42619</v>
          </cell>
        </row>
        <row r="1024">
          <cell r="A1024" t="str">
            <v>PLN16169</v>
          </cell>
          <cell r="E1024" t="str">
            <v>Approved</v>
          </cell>
          <cell r="F1024">
            <v>42681</v>
          </cell>
          <cell r="G1024">
            <v>42671</v>
          </cell>
          <cell r="H1024">
            <v>42671</v>
          </cell>
          <cell r="I1024">
            <v>42681</v>
          </cell>
        </row>
        <row r="1025">
          <cell r="A1025" t="str">
            <v>PLN16173</v>
          </cell>
          <cell r="E1025" t="str">
            <v>Approved</v>
          </cell>
          <cell r="F1025">
            <v>42608</v>
          </cell>
          <cell r="G1025">
            <v>42608</v>
          </cell>
          <cell r="H1025">
            <v>42608</v>
          </cell>
          <cell r="I1025">
            <v>42608</v>
          </cell>
        </row>
        <row r="1026">
          <cell r="A1026" t="str">
            <v>PLN16172</v>
          </cell>
          <cell r="E1026" t="str">
            <v>Approved</v>
          </cell>
          <cell r="F1026">
            <v>43556</v>
          </cell>
          <cell r="G1026">
            <v>42780</v>
          </cell>
          <cell r="H1026">
            <v>42831</v>
          </cell>
          <cell r="I1026">
            <v>42842</v>
          </cell>
        </row>
        <row r="1027">
          <cell r="A1027" t="str">
            <v>PLN16017-A01</v>
          </cell>
          <cell r="E1027" t="str">
            <v>Withdrawn</v>
          </cell>
          <cell r="F1027">
            <v>42558</v>
          </cell>
        </row>
        <row r="1028">
          <cell r="A1028" t="str">
            <v>PLN16175</v>
          </cell>
          <cell r="E1028" t="str">
            <v>Approved</v>
          </cell>
          <cell r="F1028">
            <v>43476</v>
          </cell>
          <cell r="G1028">
            <v>42768</v>
          </cell>
          <cell r="H1028">
            <v>42768</v>
          </cell>
          <cell r="I1028">
            <v>42781</v>
          </cell>
        </row>
        <row r="1029">
          <cell r="A1029" t="str">
            <v>PLN16174</v>
          </cell>
          <cell r="E1029" t="str">
            <v>Approved</v>
          </cell>
          <cell r="F1029">
            <v>42754</v>
          </cell>
          <cell r="G1029">
            <v>42741</v>
          </cell>
          <cell r="H1029">
            <v>42741</v>
          </cell>
          <cell r="I1029">
            <v>42754</v>
          </cell>
        </row>
        <row r="1030">
          <cell r="A1030" t="str">
            <v>PLN16176</v>
          </cell>
          <cell r="E1030" t="str">
            <v>Under Review</v>
          </cell>
          <cell r="F1030">
            <v>42557</v>
          </cell>
          <cell r="G1030">
            <v>42557</v>
          </cell>
        </row>
        <row r="1031">
          <cell r="A1031" t="str">
            <v>PLN16179</v>
          </cell>
          <cell r="E1031" t="str">
            <v>Approved</v>
          </cell>
          <cell r="F1031">
            <v>42545</v>
          </cell>
          <cell r="G1031">
            <v>42537</v>
          </cell>
          <cell r="H1031">
            <v>42545</v>
          </cell>
          <cell r="I1031">
            <v>42545</v>
          </cell>
        </row>
        <row r="1032">
          <cell r="A1032" t="str">
            <v>PLN16178</v>
          </cell>
          <cell r="E1032" t="str">
            <v>Approved</v>
          </cell>
          <cell r="F1032">
            <v>42681</v>
          </cell>
          <cell r="G1032">
            <v>42670</v>
          </cell>
          <cell r="H1032">
            <v>42670</v>
          </cell>
          <cell r="I1032">
            <v>42681</v>
          </cell>
        </row>
        <row r="1033">
          <cell r="A1033" t="str">
            <v>PLN16177</v>
          </cell>
          <cell r="E1033" t="str">
            <v>Approved</v>
          </cell>
          <cell r="F1033">
            <v>42990</v>
          </cell>
          <cell r="G1033">
            <v>42990</v>
          </cell>
          <cell r="H1033">
            <v>42990</v>
          </cell>
          <cell r="I1033">
            <v>42990</v>
          </cell>
        </row>
        <row r="1034">
          <cell r="A1034" t="str">
            <v>PLN16182</v>
          </cell>
          <cell r="E1034" t="str">
            <v>Approved</v>
          </cell>
          <cell r="F1034">
            <v>42610</v>
          </cell>
          <cell r="G1034">
            <v>42562</v>
          </cell>
          <cell r="H1034">
            <v>42599</v>
          </cell>
          <cell r="I1034">
            <v>42610</v>
          </cell>
        </row>
        <row r="1035">
          <cell r="A1035" t="str">
            <v>PLN16181</v>
          </cell>
          <cell r="E1035" t="str">
            <v>Approved</v>
          </cell>
          <cell r="F1035">
            <v>42610</v>
          </cell>
          <cell r="G1035">
            <v>42712</v>
          </cell>
          <cell r="H1035">
            <v>42600</v>
          </cell>
          <cell r="I1035">
            <v>42610</v>
          </cell>
        </row>
        <row r="1036">
          <cell r="A1036" t="str">
            <v>PLN16180</v>
          </cell>
          <cell r="E1036" t="str">
            <v>Approved</v>
          </cell>
          <cell r="F1036">
            <v>42625</v>
          </cell>
          <cell r="G1036">
            <v>42563</v>
          </cell>
          <cell r="H1036">
            <v>42613</v>
          </cell>
          <cell r="I1036">
            <v>42625</v>
          </cell>
        </row>
        <row r="1037">
          <cell r="A1037" t="str">
            <v>PLN16185</v>
          </cell>
          <cell r="E1037" t="str">
            <v>Approved</v>
          </cell>
          <cell r="F1037">
            <v>43434</v>
          </cell>
          <cell r="G1037">
            <v>42573</v>
          </cell>
          <cell r="H1037">
            <v>42620</v>
          </cell>
          <cell r="I1037">
            <v>42631</v>
          </cell>
        </row>
        <row r="1038">
          <cell r="A1038" t="str">
            <v>PLN16184</v>
          </cell>
          <cell r="E1038" t="str">
            <v>Approved</v>
          </cell>
          <cell r="F1038">
            <v>42621</v>
          </cell>
          <cell r="G1038">
            <v>42585</v>
          </cell>
          <cell r="H1038">
            <v>42621</v>
          </cell>
          <cell r="I1038">
            <v>42621</v>
          </cell>
        </row>
        <row r="1039">
          <cell r="A1039" t="str">
            <v>PLN16183</v>
          </cell>
          <cell r="E1039" t="str">
            <v>Approved</v>
          </cell>
          <cell r="F1039">
            <v>43556</v>
          </cell>
          <cell r="G1039">
            <v>42787</v>
          </cell>
          <cell r="H1039">
            <v>42787</v>
          </cell>
          <cell r="I1039">
            <v>43556</v>
          </cell>
        </row>
        <row r="1040">
          <cell r="A1040" t="str">
            <v>PLN16188</v>
          </cell>
          <cell r="E1040" t="str">
            <v>Approved</v>
          </cell>
          <cell r="F1040">
            <v>43111</v>
          </cell>
          <cell r="G1040">
            <v>42748</v>
          </cell>
          <cell r="H1040">
            <v>42711</v>
          </cell>
          <cell r="I1040">
            <v>43111</v>
          </cell>
        </row>
        <row r="1041">
          <cell r="A1041" t="str">
            <v>PLN16187</v>
          </cell>
          <cell r="E1041" t="str">
            <v>Approved</v>
          </cell>
          <cell r="F1041">
            <v>42636</v>
          </cell>
          <cell r="G1041">
            <v>42585</v>
          </cell>
          <cell r="H1041">
            <v>42636</v>
          </cell>
          <cell r="I1041">
            <v>42636</v>
          </cell>
        </row>
        <row r="1042">
          <cell r="A1042" t="str">
            <v>PLN16186</v>
          </cell>
          <cell r="E1042" t="str">
            <v>Under Review</v>
          </cell>
          <cell r="F1042">
            <v>42605</v>
          </cell>
          <cell r="G1042">
            <v>42605</v>
          </cell>
        </row>
        <row r="1043">
          <cell r="A1043" t="str">
            <v>PLN14145-R01</v>
          </cell>
          <cell r="E1043" t="str">
            <v>Approved</v>
          </cell>
          <cell r="F1043">
            <v>42601</v>
          </cell>
          <cell r="G1043">
            <v>42601</v>
          </cell>
          <cell r="H1043">
            <v>42601</v>
          </cell>
          <cell r="I1043">
            <v>42601</v>
          </cell>
        </row>
        <row r="1044">
          <cell r="A1044" t="str">
            <v>PLN14131-R01</v>
          </cell>
          <cell r="E1044" t="str">
            <v>Approved</v>
          </cell>
          <cell r="F1044">
            <v>42601</v>
          </cell>
          <cell r="G1044">
            <v>42601</v>
          </cell>
          <cell r="H1044">
            <v>42601</v>
          </cell>
          <cell r="I1044">
            <v>42601</v>
          </cell>
        </row>
        <row r="1045">
          <cell r="A1045" t="str">
            <v>PLN16189</v>
          </cell>
          <cell r="E1045" t="str">
            <v>Approved</v>
          </cell>
          <cell r="F1045">
            <v>42681</v>
          </cell>
          <cell r="G1045">
            <v>42669</v>
          </cell>
          <cell r="H1045">
            <v>42669</v>
          </cell>
          <cell r="I1045">
            <v>42669</v>
          </cell>
        </row>
        <row r="1046">
          <cell r="A1046" t="str">
            <v>PLN16191</v>
          </cell>
          <cell r="E1046" t="str">
            <v>Approved</v>
          </cell>
          <cell r="F1046">
            <v>42596</v>
          </cell>
          <cell r="G1046">
            <v>42549</v>
          </cell>
          <cell r="H1046">
            <v>42585</v>
          </cell>
          <cell r="I1046">
            <v>42596</v>
          </cell>
        </row>
        <row r="1047">
          <cell r="A1047" t="str">
            <v>PLN16190</v>
          </cell>
          <cell r="E1047" t="str">
            <v>Approved</v>
          </cell>
          <cell r="F1047">
            <v>42689</v>
          </cell>
          <cell r="G1047">
            <v>42675</v>
          </cell>
          <cell r="H1047">
            <v>42675</v>
          </cell>
          <cell r="I1047">
            <v>42689</v>
          </cell>
        </row>
        <row r="1048">
          <cell r="A1048" t="str">
            <v>PLN16193</v>
          </cell>
          <cell r="E1048" t="str">
            <v>Approved</v>
          </cell>
          <cell r="F1048">
            <v>42646</v>
          </cell>
        </row>
        <row r="1049">
          <cell r="A1049" t="str">
            <v>PLN16194</v>
          </cell>
          <cell r="E1049" t="str">
            <v>Approved</v>
          </cell>
          <cell r="F1049">
            <v>42732</v>
          </cell>
          <cell r="G1049">
            <v>42723</v>
          </cell>
          <cell r="H1049">
            <v>42723</v>
          </cell>
          <cell r="I1049">
            <v>42732</v>
          </cell>
        </row>
        <row r="1050">
          <cell r="A1050" t="str">
            <v>PLN16192</v>
          </cell>
          <cell r="E1050" t="str">
            <v>Approved</v>
          </cell>
          <cell r="F1050">
            <v>42746</v>
          </cell>
          <cell r="G1050">
            <v>42552</v>
          </cell>
          <cell r="H1050">
            <v>42611</v>
          </cell>
          <cell r="I1050">
            <v>42746</v>
          </cell>
        </row>
        <row r="1051">
          <cell r="A1051" t="str">
            <v>PLN15165-R01</v>
          </cell>
          <cell r="E1051" t="str">
            <v>Approved</v>
          </cell>
          <cell r="F1051">
            <v>42200</v>
          </cell>
          <cell r="G1051">
            <v>42548</v>
          </cell>
          <cell r="H1051">
            <v>42200</v>
          </cell>
          <cell r="I1051">
            <v>42200</v>
          </cell>
        </row>
        <row r="1052">
          <cell r="A1052" t="str">
            <v>PLN16195</v>
          </cell>
          <cell r="E1052" t="str">
            <v>Under Review</v>
          </cell>
          <cell r="F1052">
            <v>42545</v>
          </cell>
          <cell r="G1052">
            <v>42545</v>
          </cell>
        </row>
        <row r="1053">
          <cell r="A1053" t="str">
            <v>PLN14025-R01</v>
          </cell>
          <cell r="E1053" t="str">
            <v>Approved</v>
          </cell>
          <cell r="F1053">
            <v>42591</v>
          </cell>
          <cell r="G1053">
            <v>42550</v>
          </cell>
          <cell r="H1053">
            <v>42578</v>
          </cell>
          <cell r="I1053">
            <v>42591</v>
          </cell>
        </row>
        <row r="1054">
          <cell r="A1054" t="str">
            <v>PLN16196</v>
          </cell>
          <cell r="E1054" t="str">
            <v>Approved</v>
          </cell>
          <cell r="F1054">
            <v>42594</v>
          </cell>
          <cell r="G1054">
            <v>42573</v>
          </cell>
          <cell r="H1054">
            <v>42594</v>
          </cell>
          <cell r="I1054">
            <v>42594</v>
          </cell>
        </row>
        <row r="1055">
          <cell r="A1055" t="str">
            <v>PLN16197</v>
          </cell>
          <cell r="E1055" t="str">
            <v>Void</v>
          </cell>
          <cell r="F1055">
            <v>42559</v>
          </cell>
        </row>
        <row r="1056">
          <cell r="A1056" t="str">
            <v>PLN16198</v>
          </cell>
          <cell r="E1056" t="str">
            <v>Approved</v>
          </cell>
          <cell r="F1056">
            <v>42681</v>
          </cell>
          <cell r="G1056">
            <v>42556</v>
          </cell>
          <cell r="H1056">
            <v>42670</v>
          </cell>
          <cell r="I1056">
            <v>42681</v>
          </cell>
        </row>
        <row r="1057">
          <cell r="A1057" t="str">
            <v>PLN16199</v>
          </cell>
          <cell r="E1057" t="str">
            <v>Approved</v>
          </cell>
          <cell r="F1057">
            <v>42681</v>
          </cell>
          <cell r="G1057">
            <v>42556</v>
          </cell>
          <cell r="H1057">
            <v>42670</v>
          </cell>
          <cell r="I1057">
            <v>42681</v>
          </cell>
        </row>
        <row r="1058">
          <cell r="A1058" t="str">
            <v>PLN16200</v>
          </cell>
          <cell r="E1058" t="str">
            <v>Approved</v>
          </cell>
          <cell r="F1058">
            <v>42891</v>
          </cell>
          <cell r="G1058">
            <v>42880</v>
          </cell>
          <cell r="H1058">
            <v>42880</v>
          </cell>
          <cell r="I1058">
            <v>42891</v>
          </cell>
        </row>
        <row r="1059">
          <cell r="A1059" t="str">
            <v>PLN16201</v>
          </cell>
          <cell r="E1059" t="str">
            <v>Approved</v>
          </cell>
          <cell r="F1059">
            <v>42663</v>
          </cell>
          <cell r="G1059">
            <v>42587</v>
          </cell>
          <cell r="H1059">
            <v>42663</v>
          </cell>
          <cell r="I1059">
            <v>42663</v>
          </cell>
        </row>
        <row r="1060">
          <cell r="A1060" t="str">
            <v>PLN16202</v>
          </cell>
          <cell r="E1060" t="str">
            <v>Approved</v>
          </cell>
          <cell r="F1060">
            <v>43300</v>
          </cell>
          <cell r="G1060">
            <v>42562</v>
          </cell>
          <cell r="H1060">
            <v>42580</v>
          </cell>
          <cell r="I1060">
            <v>43300</v>
          </cell>
        </row>
        <row r="1061">
          <cell r="A1061" t="str">
            <v>PLN16203</v>
          </cell>
          <cell r="E1061" t="str">
            <v>Approved</v>
          </cell>
          <cell r="F1061">
            <v>42595</v>
          </cell>
          <cell r="G1061">
            <v>42556</v>
          </cell>
          <cell r="H1061">
            <v>42584</v>
          </cell>
          <cell r="I1061">
            <v>42595</v>
          </cell>
        </row>
        <row r="1062">
          <cell r="A1062" t="str">
            <v>PLN16204</v>
          </cell>
          <cell r="E1062" t="str">
            <v>Approved</v>
          </cell>
          <cell r="F1062">
            <v>42648</v>
          </cell>
          <cell r="G1062">
            <v>42646</v>
          </cell>
          <cell r="H1062">
            <v>42646</v>
          </cell>
          <cell r="I1062">
            <v>42648</v>
          </cell>
        </row>
        <row r="1063">
          <cell r="A1063" t="str">
            <v>PLN16205</v>
          </cell>
          <cell r="E1063" t="str">
            <v>Approved</v>
          </cell>
          <cell r="F1063">
            <v>42705</v>
          </cell>
          <cell r="G1063">
            <v>42675</v>
          </cell>
          <cell r="H1063">
            <v>42675</v>
          </cell>
          <cell r="I1063">
            <v>42705</v>
          </cell>
        </row>
        <row r="1064">
          <cell r="A1064" t="str">
            <v>PLN16206</v>
          </cell>
          <cell r="E1064" t="str">
            <v>Approved</v>
          </cell>
          <cell r="F1064">
            <v>43550</v>
          </cell>
          <cell r="G1064">
            <v>42552</v>
          </cell>
          <cell r="H1064">
            <v>42585</v>
          </cell>
          <cell r="I1064">
            <v>43550</v>
          </cell>
        </row>
        <row r="1065">
          <cell r="A1065" t="str">
            <v>PLN15046-R01</v>
          </cell>
          <cell r="E1065" t="str">
            <v>Approved</v>
          </cell>
          <cell r="F1065">
            <v>42990</v>
          </cell>
          <cell r="G1065">
            <v>42990</v>
          </cell>
          <cell r="H1065">
            <v>42990</v>
          </cell>
          <cell r="I1065">
            <v>42990</v>
          </cell>
        </row>
        <row r="1066">
          <cell r="A1066" t="str">
            <v>PLN15320-A01</v>
          </cell>
          <cell r="E1066" t="str">
            <v>Withdrawn</v>
          </cell>
          <cell r="F1066">
            <v>42688</v>
          </cell>
        </row>
        <row r="1067">
          <cell r="A1067" t="str">
            <v>PLN15320-A02</v>
          </cell>
          <cell r="E1067" t="str">
            <v>Withdrawn</v>
          </cell>
          <cell r="F1067">
            <v>42688</v>
          </cell>
        </row>
        <row r="1068">
          <cell r="A1068" t="str">
            <v>PLN16207</v>
          </cell>
          <cell r="E1068" t="str">
            <v>Approved</v>
          </cell>
          <cell r="F1068">
            <v>42617</v>
          </cell>
          <cell r="G1068">
            <v>42562</v>
          </cell>
          <cell r="H1068">
            <v>42606</v>
          </cell>
          <cell r="I1068">
            <v>42617</v>
          </cell>
        </row>
        <row r="1069">
          <cell r="A1069" t="str">
            <v>PUD06058-R01</v>
          </cell>
          <cell r="E1069" t="str">
            <v>Approved</v>
          </cell>
          <cell r="F1069">
            <v>42878</v>
          </cell>
          <cell r="G1069">
            <v>42878</v>
          </cell>
          <cell r="I1069">
            <v>42878</v>
          </cell>
        </row>
        <row r="1070">
          <cell r="A1070" t="str">
            <v>PUD06058-R01-PUDF01</v>
          </cell>
          <cell r="E1070" t="str">
            <v>Approved</v>
          </cell>
          <cell r="F1070">
            <v>42878</v>
          </cell>
          <cell r="G1070">
            <v>42878</v>
          </cell>
          <cell r="I1070">
            <v>42878</v>
          </cell>
        </row>
        <row r="1071">
          <cell r="A1071" t="str">
            <v>PUD06058-R01-ER01</v>
          </cell>
          <cell r="E1071" t="str">
            <v>Under Review</v>
          </cell>
          <cell r="F1071">
            <v>42577</v>
          </cell>
        </row>
        <row r="1072">
          <cell r="A1072" t="str">
            <v>PLN16208-ER01</v>
          </cell>
          <cell r="E1072" t="str">
            <v>Void</v>
          </cell>
          <cell r="F1072">
            <v>42557</v>
          </cell>
        </row>
        <row r="1073">
          <cell r="A1073" t="str">
            <v>PLN16209</v>
          </cell>
          <cell r="E1073" t="str">
            <v>Approved</v>
          </cell>
          <cell r="F1073">
            <v>42650</v>
          </cell>
          <cell r="G1073">
            <v>42587</v>
          </cell>
          <cell r="H1073">
            <v>42639</v>
          </cell>
          <cell r="I1073">
            <v>42650</v>
          </cell>
        </row>
        <row r="1074">
          <cell r="A1074" t="str">
            <v>PLN16208</v>
          </cell>
          <cell r="E1074" t="str">
            <v>Accepted</v>
          </cell>
          <cell r="F1074">
            <v>42557</v>
          </cell>
        </row>
        <row r="1075">
          <cell r="A1075" t="str">
            <v>PLN15303-A01</v>
          </cell>
          <cell r="E1075" t="str">
            <v>Withdrawn</v>
          </cell>
          <cell r="F1075">
            <v>42619</v>
          </cell>
        </row>
        <row r="1076">
          <cell r="A1076" t="str">
            <v>PLN16211</v>
          </cell>
          <cell r="E1076" t="str">
            <v>Approved</v>
          </cell>
          <cell r="F1076">
            <v>42663</v>
          </cell>
          <cell r="G1076">
            <v>42611</v>
          </cell>
          <cell r="H1076">
            <v>42611</v>
          </cell>
          <cell r="I1076">
            <v>42663</v>
          </cell>
        </row>
        <row r="1077">
          <cell r="A1077" t="str">
            <v>PLN16210</v>
          </cell>
          <cell r="E1077" t="str">
            <v>Approved</v>
          </cell>
          <cell r="F1077">
            <v>42857</v>
          </cell>
          <cell r="G1077">
            <v>42670</v>
          </cell>
          <cell r="H1077">
            <v>42846</v>
          </cell>
          <cell r="I1077">
            <v>42857</v>
          </cell>
        </row>
        <row r="1078">
          <cell r="A1078" t="str">
            <v>PLN15081-ER01</v>
          </cell>
          <cell r="E1078" t="str">
            <v>Filed</v>
          </cell>
          <cell r="F1078">
            <v>42559.628495370373</v>
          </cell>
        </row>
        <row r="1079">
          <cell r="A1079" t="str">
            <v>PLN14143-R01</v>
          </cell>
          <cell r="E1079" t="str">
            <v>Approved</v>
          </cell>
          <cell r="F1079">
            <v>42626</v>
          </cell>
          <cell r="G1079">
            <v>42562</v>
          </cell>
          <cell r="H1079">
            <v>42626</v>
          </cell>
          <cell r="I1079">
            <v>42626</v>
          </cell>
        </row>
        <row r="1080">
          <cell r="A1080" t="str">
            <v>PLN15377-A01</v>
          </cell>
          <cell r="E1080" t="str">
            <v>Withdrawn</v>
          </cell>
          <cell r="F1080">
            <v>42675</v>
          </cell>
        </row>
        <row r="1081">
          <cell r="A1081" t="str">
            <v>PLN16213</v>
          </cell>
          <cell r="E1081" t="str">
            <v>Approved-Pending Appeal</v>
          </cell>
          <cell r="F1081">
            <v>42990</v>
          </cell>
          <cell r="G1081">
            <v>42926</v>
          </cell>
          <cell r="H1081">
            <v>42990</v>
          </cell>
        </row>
        <row r="1082">
          <cell r="A1082" t="str">
            <v>PLN16212</v>
          </cell>
          <cell r="E1082" t="str">
            <v>Approved</v>
          </cell>
          <cell r="F1082">
            <v>42732</v>
          </cell>
          <cell r="G1082">
            <v>42723</v>
          </cell>
          <cell r="H1082">
            <v>42732</v>
          </cell>
          <cell r="I1082">
            <v>42732</v>
          </cell>
        </row>
        <row r="1083">
          <cell r="A1083" t="str">
            <v>PLN16216</v>
          </cell>
          <cell r="E1083" t="str">
            <v>Approved-Pending Appeal</v>
          </cell>
          <cell r="F1083">
            <v>42775</v>
          </cell>
          <cell r="G1083">
            <v>42775</v>
          </cell>
          <cell r="H1083">
            <v>42775</v>
          </cell>
        </row>
        <row r="1084">
          <cell r="A1084" t="str">
            <v>PLN16215</v>
          </cell>
          <cell r="E1084" t="str">
            <v>Approved</v>
          </cell>
          <cell r="F1084">
            <v>42732</v>
          </cell>
          <cell r="G1084">
            <v>42717</v>
          </cell>
          <cell r="H1084">
            <v>42720</v>
          </cell>
          <cell r="I1084">
            <v>42732</v>
          </cell>
        </row>
        <row r="1085">
          <cell r="A1085" t="str">
            <v>PLN16214</v>
          </cell>
          <cell r="E1085" t="str">
            <v>Approved</v>
          </cell>
          <cell r="F1085">
            <v>43595</v>
          </cell>
          <cell r="G1085">
            <v>43535</v>
          </cell>
          <cell r="H1085">
            <v>43584</v>
          </cell>
          <cell r="I1085">
            <v>43595</v>
          </cell>
        </row>
        <row r="1086">
          <cell r="A1086" t="str">
            <v>PUD99215-R01-PUDF01-R01</v>
          </cell>
          <cell r="E1086" t="str">
            <v>Under Review</v>
          </cell>
          <cell r="F1086">
            <v>42565</v>
          </cell>
          <cell r="G1086">
            <v>42565</v>
          </cell>
        </row>
        <row r="1087">
          <cell r="A1087" t="str">
            <v>PLN16217</v>
          </cell>
          <cell r="E1087" t="str">
            <v>Approved</v>
          </cell>
          <cell r="F1087">
            <v>42675</v>
          </cell>
          <cell r="G1087">
            <v>42573</v>
          </cell>
          <cell r="H1087">
            <v>42664</v>
          </cell>
          <cell r="I1087">
            <v>42675</v>
          </cell>
        </row>
        <row r="1088">
          <cell r="A1088" t="str">
            <v>PLN16218</v>
          </cell>
          <cell r="E1088" t="str">
            <v>Approved</v>
          </cell>
          <cell r="F1088">
            <v>42646</v>
          </cell>
          <cell r="G1088">
            <v>42604</v>
          </cell>
          <cell r="H1088">
            <v>42634</v>
          </cell>
          <cell r="I1088">
            <v>42646</v>
          </cell>
        </row>
        <row r="1089">
          <cell r="A1089" t="str">
            <v>PLN16219</v>
          </cell>
          <cell r="E1089" t="str">
            <v>Approved</v>
          </cell>
          <cell r="F1089">
            <v>42635</v>
          </cell>
          <cell r="G1089">
            <v>42628</v>
          </cell>
          <cell r="H1089">
            <v>42634</v>
          </cell>
          <cell r="I1089">
            <v>42635</v>
          </cell>
        </row>
        <row r="1090">
          <cell r="A1090" t="str">
            <v>PLN16222</v>
          </cell>
          <cell r="E1090" t="str">
            <v>Approved</v>
          </cell>
          <cell r="F1090">
            <v>42646</v>
          </cell>
          <cell r="G1090">
            <v>42636</v>
          </cell>
          <cell r="H1090">
            <v>42636</v>
          </cell>
          <cell r="I1090">
            <v>42646</v>
          </cell>
        </row>
        <row r="1091">
          <cell r="A1091" t="str">
            <v>PLN16221</v>
          </cell>
          <cell r="E1091" t="str">
            <v>Withdrawn</v>
          </cell>
          <cell r="F1091">
            <v>42669</v>
          </cell>
        </row>
        <row r="1092">
          <cell r="A1092" t="str">
            <v>PLN16220</v>
          </cell>
          <cell r="E1092" t="str">
            <v>Approved</v>
          </cell>
          <cell r="F1092">
            <v>43557</v>
          </cell>
          <cell r="G1092">
            <v>42747</v>
          </cell>
          <cell r="H1092">
            <v>42747</v>
          </cell>
          <cell r="I1092">
            <v>43557</v>
          </cell>
        </row>
        <row r="1093">
          <cell r="A1093" t="str">
            <v>PLN16225</v>
          </cell>
          <cell r="E1093" t="str">
            <v>Approved</v>
          </cell>
          <cell r="F1093">
            <v>42716</v>
          </cell>
          <cell r="G1093">
            <v>42601</v>
          </cell>
          <cell r="H1093">
            <v>42704</v>
          </cell>
          <cell r="I1093">
            <v>42716</v>
          </cell>
        </row>
        <row r="1094">
          <cell r="A1094" t="str">
            <v>PLN16224</v>
          </cell>
          <cell r="E1094" t="str">
            <v>Approved</v>
          </cell>
          <cell r="F1094">
            <v>42797</v>
          </cell>
          <cell r="G1094">
            <v>42966</v>
          </cell>
          <cell r="H1094">
            <v>42787</v>
          </cell>
          <cell r="I1094">
            <v>42797</v>
          </cell>
        </row>
        <row r="1095">
          <cell r="A1095" t="str">
            <v>PLN16223</v>
          </cell>
          <cell r="E1095" t="str">
            <v>Approved</v>
          </cell>
          <cell r="F1095">
            <v>42857</v>
          </cell>
          <cell r="G1095">
            <v>42849</v>
          </cell>
          <cell r="H1095">
            <v>42849</v>
          </cell>
          <cell r="I1095">
            <v>42857</v>
          </cell>
        </row>
        <row r="1096">
          <cell r="A1096" t="str">
            <v>PLN16227</v>
          </cell>
          <cell r="E1096" t="str">
            <v>Approved</v>
          </cell>
          <cell r="F1096">
            <v>42831</v>
          </cell>
          <cell r="G1096">
            <v>42782</v>
          </cell>
          <cell r="H1096">
            <v>42818</v>
          </cell>
          <cell r="I1096">
            <v>42831</v>
          </cell>
        </row>
        <row r="1097">
          <cell r="A1097" t="str">
            <v>PLN16226</v>
          </cell>
          <cell r="E1097" t="str">
            <v>Approved</v>
          </cell>
          <cell r="F1097">
            <v>42662</v>
          </cell>
          <cell r="G1097">
            <v>42643</v>
          </cell>
          <cell r="H1097">
            <v>42662</v>
          </cell>
          <cell r="I1097">
            <v>42662</v>
          </cell>
        </row>
        <row r="1098">
          <cell r="A1098" t="str">
            <v>PLN16228</v>
          </cell>
          <cell r="E1098" t="str">
            <v>Approved</v>
          </cell>
          <cell r="F1098">
            <v>43662</v>
          </cell>
          <cell r="G1098">
            <v>42789</v>
          </cell>
          <cell r="H1098">
            <v>42800</v>
          </cell>
          <cell r="I1098">
            <v>42800</v>
          </cell>
        </row>
        <row r="1099">
          <cell r="A1099" t="str">
            <v>PLN16229</v>
          </cell>
          <cell r="E1099" t="str">
            <v>Approved</v>
          </cell>
          <cell r="F1099">
            <v>42866</v>
          </cell>
          <cell r="G1099">
            <v>42857</v>
          </cell>
          <cell r="H1099">
            <v>42857</v>
          </cell>
          <cell r="I1099">
            <v>42866</v>
          </cell>
        </row>
        <row r="1100">
          <cell r="A1100" t="str">
            <v>PLN16230</v>
          </cell>
          <cell r="E1100" t="str">
            <v>Withdrawn</v>
          </cell>
          <cell r="F1100">
            <v>43178</v>
          </cell>
          <cell r="G1100">
            <v>42857</v>
          </cell>
          <cell r="H1100">
            <v>42857</v>
          </cell>
          <cell r="I1100">
            <v>42866</v>
          </cell>
        </row>
        <row r="1101">
          <cell r="A1101" t="str">
            <v>PLN16231</v>
          </cell>
          <cell r="E1101" t="str">
            <v>Approved</v>
          </cell>
          <cell r="F1101">
            <v>42900</v>
          </cell>
          <cell r="G1101">
            <v>42713</v>
          </cell>
          <cell r="H1101">
            <v>42891</v>
          </cell>
          <cell r="I1101">
            <v>42900</v>
          </cell>
        </row>
        <row r="1102">
          <cell r="A1102" t="str">
            <v>PLN16232</v>
          </cell>
          <cell r="E1102" t="str">
            <v>Withdrawn</v>
          </cell>
          <cell r="F1102">
            <v>42905</v>
          </cell>
          <cell r="G1102">
            <v>42573</v>
          </cell>
        </row>
        <row r="1103">
          <cell r="A1103" t="str">
            <v>PLN16233</v>
          </cell>
          <cell r="E1103" t="str">
            <v>Approved</v>
          </cell>
          <cell r="F1103">
            <v>42681</v>
          </cell>
          <cell r="G1103">
            <v>42629</v>
          </cell>
          <cell r="H1103">
            <v>42668</v>
          </cell>
          <cell r="I1103">
            <v>42681</v>
          </cell>
        </row>
        <row r="1104">
          <cell r="A1104" t="str">
            <v>PLN16234</v>
          </cell>
          <cell r="E1104" t="str">
            <v>Approved</v>
          </cell>
          <cell r="F1104">
            <v>42832</v>
          </cell>
          <cell r="G1104">
            <v>42661</v>
          </cell>
          <cell r="H1104">
            <v>42823</v>
          </cell>
          <cell r="I1104">
            <v>42832</v>
          </cell>
        </row>
        <row r="1105">
          <cell r="A1105" t="str">
            <v>PLN16235</v>
          </cell>
          <cell r="E1105" t="str">
            <v>Approved</v>
          </cell>
          <cell r="F1105">
            <v>42675</v>
          </cell>
          <cell r="G1105">
            <v>42605</v>
          </cell>
          <cell r="H1105">
            <v>42664</v>
          </cell>
          <cell r="I1105">
            <v>42675</v>
          </cell>
        </row>
        <row r="1106">
          <cell r="A1106" t="str">
            <v>PLN16236</v>
          </cell>
          <cell r="E1106" t="str">
            <v>Under Review</v>
          </cell>
          <cell r="F1106">
            <v>42843</v>
          </cell>
          <cell r="G1106">
            <v>42843</v>
          </cell>
        </row>
        <row r="1107">
          <cell r="A1107" t="str">
            <v>PUD06010-PUDF04</v>
          </cell>
          <cell r="E1107" t="str">
            <v>Approved-Pending Appeal</v>
          </cell>
          <cell r="F1107">
            <v>43185</v>
          </cell>
          <cell r="G1107">
            <v>43185</v>
          </cell>
          <cell r="H1107">
            <v>43185</v>
          </cell>
        </row>
        <row r="1108">
          <cell r="A1108" t="str">
            <v>PLN16237</v>
          </cell>
          <cell r="E1108" t="str">
            <v>Approved</v>
          </cell>
          <cell r="F1108">
            <v>42661</v>
          </cell>
          <cell r="G1108">
            <v>42661</v>
          </cell>
          <cell r="H1108">
            <v>42661</v>
          </cell>
          <cell r="I1108">
            <v>42661</v>
          </cell>
        </row>
        <row r="1109">
          <cell r="A1109" t="str">
            <v>PLN16238</v>
          </cell>
          <cell r="E1109" t="str">
            <v>Approved</v>
          </cell>
          <cell r="F1109">
            <v>42776</v>
          </cell>
          <cell r="G1109">
            <v>42768</v>
          </cell>
          <cell r="H1109">
            <v>42768</v>
          </cell>
          <cell r="I1109">
            <v>42776</v>
          </cell>
        </row>
        <row r="1110">
          <cell r="A1110" t="str">
            <v>PLN16239</v>
          </cell>
          <cell r="E1110" t="str">
            <v>Approved</v>
          </cell>
          <cell r="F1110">
            <v>42802</v>
          </cell>
          <cell r="G1110">
            <v>42790</v>
          </cell>
          <cell r="H1110">
            <v>42790</v>
          </cell>
          <cell r="I1110">
            <v>42802</v>
          </cell>
        </row>
        <row r="1111">
          <cell r="A1111" t="str">
            <v>PLN16240</v>
          </cell>
          <cell r="E1111" t="str">
            <v>Approved</v>
          </cell>
          <cell r="F1111">
            <v>42800</v>
          </cell>
          <cell r="G1111">
            <v>42787</v>
          </cell>
          <cell r="H1111">
            <v>42787</v>
          </cell>
          <cell r="I1111">
            <v>42800</v>
          </cell>
        </row>
        <row r="1112">
          <cell r="A1112" t="str">
            <v>PLN16241</v>
          </cell>
          <cell r="E1112" t="str">
            <v>Approved</v>
          </cell>
          <cell r="F1112">
            <v>42874</v>
          </cell>
          <cell r="G1112">
            <v>42864</v>
          </cell>
          <cell r="H1112">
            <v>42864</v>
          </cell>
          <cell r="I1112">
            <v>42874</v>
          </cell>
        </row>
        <row r="1113">
          <cell r="A1113" t="str">
            <v>PLN16242</v>
          </cell>
          <cell r="E1113" t="str">
            <v>Approved</v>
          </cell>
          <cell r="F1113">
            <v>43095</v>
          </cell>
          <cell r="G1113">
            <v>43083</v>
          </cell>
          <cell r="H1113">
            <v>43083</v>
          </cell>
          <cell r="I1113">
            <v>43095</v>
          </cell>
        </row>
        <row r="1114">
          <cell r="A1114" t="str">
            <v>PLN16243</v>
          </cell>
          <cell r="E1114" t="str">
            <v>Approved</v>
          </cell>
          <cell r="F1114">
            <v>42822</v>
          </cell>
          <cell r="G1114">
            <v>42814</v>
          </cell>
          <cell r="H1114">
            <v>42814</v>
          </cell>
          <cell r="I1114">
            <v>42822</v>
          </cell>
        </row>
        <row r="1115">
          <cell r="A1115" t="str">
            <v>PLN16244</v>
          </cell>
          <cell r="E1115" t="str">
            <v>Approved</v>
          </cell>
          <cell r="F1115">
            <v>42681</v>
          </cell>
          <cell r="G1115">
            <v>42675</v>
          </cell>
          <cell r="H1115">
            <v>42675</v>
          </cell>
          <cell r="I1115">
            <v>42681</v>
          </cell>
        </row>
        <row r="1116">
          <cell r="A1116" t="str">
            <v>PLN16245</v>
          </cell>
          <cell r="E1116" t="str">
            <v>Approved</v>
          </cell>
          <cell r="F1116">
            <v>42895</v>
          </cell>
          <cell r="G1116">
            <v>42880</v>
          </cell>
          <cell r="H1116">
            <v>42880</v>
          </cell>
          <cell r="I1116">
            <v>42895</v>
          </cell>
        </row>
        <row r="1117">
          <cell r="A1117" t="str">
            <v>PLN16246</v>
          </cell>
          <cell r="E1117" t="str">
            <v>Approved</v>
          </cell>
          <cell r="F1117">
            <v>43012</v>
          </cell>
          <cell r="G1117">
            <v>42940</v>
          </cell>
          <cell r="H1117">
            <v>43013</v>
          </cell>
          <cell r="I1117">
            <v>43012</v>
          </cell>
        </row>
        <row r="1118">
          <cell r="A1118" t="str">
            <v>PLN15152-ER01</v>
          </cell>
          <cell r="E1118" t="str">
            <v>Void</v>
          </cell>
          <cell r="F1118">
            <v>43356</v>
          </cell>
        </row>
        <row r="1119">
          <cell r="A1119" t="str">
            <v>PLN16247</v>
          </cell>
          <cell r="E1119" t="str">
            <v>Approved</v>
          </cell>
          <cell r="F1119">
            <v>42802</v>
          </cell>
          <cell r="G1119">
            <v>42790</v>
          </cell>
          <cell r="H1119">
            <v>42790</v>
          </cell>
          <cell r="I1119">
            <v>42802</v>
          </cell>
        </row>
        <row r="1120">
          <cell r="A1120" t="str">
            <v>PLN16248</v>
          </cell>
          <cell r="E1120" t="str">
            <v>Approved</v>
          </cell>
          <cell r="F1120">
            <v>42696</v>
          </cell>
          <cell r="G1120">
            <v>42627</v>
          </cell>
          <cell r="H1120">
            <v>42696</v>
          </cell>
          <cell r="I1120">
            <v>42696</v>
          </cell>
        </row>
        <row r="1121">
          <cell r="A1121" t="str">
            <v>PLN16249</v>
          </cell>
          <cell r="E1121" t="str">
            <v>Incomplete</v>
          </cell>
          <cell r="F1121">
            <v>43089</v>
          </cell>
        </row>
        <row r="1122">
          <cell r="A1122" t="str">
            <v>PLN16250</v>
          </cell>
          <cell r="E1122" t="str">
            <v>Approved</v>
          </cell>
          <cell r="F1122">
            <v>42647</v>
          </cell>
          <cell r="G1122">
            <v>42598</v>
          </cell>
          <cell r="H1122">
            <v>42636</v>
          </cell>
          <cell r="I1122">
            <v>42647</v>
          </cell>
        </row>
        <row r="1123">
          <cell r="A1123" t="str">
            <v>PLN14018-R01-A01</v>
          </cell>
          <cell r="E1123" t="str">
            <v>Withdrawn</v>
          </cell>
          <cell r="F1123">
            <v>42802</v>
          </cell>
        </row>
        <row r="1124">
          <cell r="A1124" t="str">
            <v>PLN16251</v>
          </cell>
          <cell r="E1124" t="str">
            <v>Approved</v>
          </cell>
          <cell r="F1124">
            <v>42648</v>
          </cell>
          <cell r="G1124">
            <v>42602</v>
          </cell>
          <cell r="H1124">
            <v>42636</v>
          </cell>
          <cell r="I1124">
            <v>42648</v>
          </cell>
        </row>
        <row r="1125">
          <cell r="A1125" t="str">
            <v>PLN16252</v>
          </cell>
          <cell r="E1125" t="str">
            <v>Approved</v>
          </cell>
          <cell r="F1125">
            <v>43391</v>
          </cell>
          <cell r="G1125">
            <v>42663</v>
          </cell>
          <cell r="H1125">
            <v>42663</v>
          </cell>
          <cell r="I1125">
            <v>42663</v>
          </cell>
        </row>
        <row r="1126">
          <cell r="A1126" t="str">
            <v>PLN16046-A01</v>
          </cell>
          <cell r="E1126" t="str">
            <v>Denied</v>
          </cell>
          <cell r="F1126">
            <v>42682</v>
          </cell>
        </row>
        <row r="1127">
          <cell r="A1127" t="str">
            <v>PLN16253</v>
          </cell>
          <cell r="E1127" t="str">
            <v>Approved</v>
          </cell>
          <cell r="F1127">
            <v>42717</v>
          </cell>
          <cell r="G1127">
            <v>42663</v>
          </cell>
          <cell r="H1127">
            <v>42706</v>
          </cell>
          <cell r="I1127">
            <v>42717</v>
          </cell>
        </row>
        <row r="1128">
          <cell r="A1128" t="str">
            <v>PLN16254</v>
          </cell>
          <cell r="E1128" t="str">
            <v>Withdrawn</v>
          </cell>
          <cell r="F1128">
            <v>42678</v>
          </cell>
        </row>
        <row r="1129">
          <cell r="A1129" t="str">
            <v>PLN16255</v>
          </cell>
          <cell r="E1129" t="str">
            <v>Approved</v>
          </cell>
          <cell r="F1129">
            <v>43011</v>
          </cell>
          <cell r="G1129">
            <v>42954</v>
          </cell>
          <cell r="H1129">
            <v>42993</v>
          </cell>
          <cell r="I1129">
            <v>43011</v>
          </cell>
        </row>
        <row r="1130">
          <cell r="A1130" t="str">
            <v>PLN16256</v>
          </cell>
          <cell r="E1130" t="str">
            <v>Approved</v>
          </cell>
          <cell r="F1130">
            <v>42710</v>
          </cell>
          <cell r="G1130">
            <v>42703</v>
          </cell>
          <cell r="H1130">
            <v>42703</v>
          </cell>
          <cell r="I1130">
            <v>42710</v>
          </cell>
        </row>
        <row r="1131">
          <cell r="A1131" t="str">
            <v>PLN16257</v>
          </cell>
          <cell r="E1131" t="str">
            <v>Approved</v>
          </cell>
          <cell r="F1131">
            <v>42970</v>
          </cell>
          <cell r="G1131">
            <v>42970</v>
          </cell>
          <cell r="H1131">
            <v>42970</v>
          </cell>
          <cell r="I1131">
            <v>42970</v>
          </cell>
        </row>
        <row r="1132">
          <cell r="A1132" t="str">
            <v>PLN16258</v>
          </cell>
          <cell r="E1132" t="str">
            <v>Approved</v>
          </cell>
          <cell r="F1132">
            <v>42703</v>
          </cell>
          <cell r="G1132">
            <v>42657</v>
          </cell>
          <cell r="H1132">
            <v>42689</v>
          </cell>
          <cell r="I1132">
            <v>42703</v>
          </cell>
        </row>
        <row r="1133">
          <cell r="A1133" t="str">
            <v>PLN16259</v>
          </cell>
          <cell r="E1133" t="str">
            <v>Approved</v>
          </cell>
          <cell r="F1133">
            <v>42922</v>
          </cell>
          <cell r="G1133">
            <v>42909</v>
          </cell>
          <cell r="H1133">
            <v>42909</v>
          </cell>
          <cell r="I1133">
            <v>42922</v>
          </cell>
        </row>
        <row r="1134">
          <cell r="A1134" t="str">
            <v>PLN16260</v>
          </cell>
          <cell r="E1134" t="str">
            <v>Appealed</v>
          </cell>
          <cell r="F1134">
            <v>42732</v>
          </cell>
          <cell r="G1134">
            <v>42725</v>
          </cell>
          <cell r="H1134">
            <v>42725</v>
          </cell>
        </row>
        <row r="1135">
          <cell r="A1135" t="str">
            <v>PLN16261</v>
          </cell>
          <cell r="E1135" t="str">
            <v>Approved</v>
          </cell>
          <cell r="F1135">
            <v>42773</v>
          </cell>
          <cell r="G1135">
            <v>42646</v>
          </cell>
          <cell r="H1135">
            <v>42760</v>
          </cell>
          <cell r="I1135">
            <v>42773</v>
          </cell>
        </row>
        <row r="1136">
          <cell r="A1136" t="str">
            <v>PLN16262</v>
          </cell>
          <cell r="E1136" t="str">
            <v>Approved</v>
          </cell>
          <cell r="F1136">
            <v>43808</v>
          </cell>
          <cell r="G1136">
            <v>42984</v>
          </cell>
          <cell r="H1136">
            <v>42984</v>
          </cell>
          <cell r="I1136">
            <v>42984</v>
          </cell>
        </row>
        <row r="1137">
          <cell r="A1137" t="str">
            <v>PLN16263</v>
          </cell>
          <cell r="E1137" t="str">
            <v>Approved</v>
          </cell>
          <cell r="F1137">
            <v>42681</v>
          </cell>
          <cell r="G1137">
            <v>42675</v>
          </cell>
          <cell r="H1137">
            <v>42675</v>
          </cell>
          <cell r="I1137">
            <v>42681</v>
          </cell>
        </row>
        <row r="1138">
          <cell r="A1138" t="str">
            <v>PLN16264</v>
          </cell>
          <cell r="E1138" t="str">
            <v>Approved</v>
          </cell>
          <cell r="F1138">
            <v>42991</v>
          </cell>
          <cell r="G1138">
            <v>42732</v>
          </cell>
          <cell r="H1138">
            <v>42991</v>
          </cell>
          <cell r="I1138">
            <v>42991</v>
          </cell>
        </row>
        <row r="1139">
          <cell r="A1139" t="str">
            <v>PLN16265</v>
          </cell>
          <cell r="E1139" t="str">
            <v>Withdrawn</v>
          </cell>
          <cell r="F1139">
            <v>42894</v>
          </cell>
          <cell r="G1139">
            <v>42891</v>
          </cell>
          <cell r="H1139">
            <v>42891</v>
          </cell>
          <cell r="I1139">
            <v>42891</v>
          </cell>
        </row>
        <row r="1140">
          <cell r="A1140" t="str">
            <v>PLN16266</v>
          </cell>
          <cell r="E1140" t="str">
            <v>Approved</v>
          </cell>
          <cell r="F1140">
            <v>42664</v>
          </cell>
          <cell r="G1140">
            <v>42643</v>
          </cell>
          <cell r="H1140">
            <v>42664</v>
          </cell>
          <cell r="I1140">
            <v>42664</v>
          </cell>
        </row>
        <row r="1141">
          <cell r="A1141" t="str">
            <v>PLN16267</v>
          </cell>
          <cell r="E1141" t="str">
            <v>Approved</v>
          </cell>
          <cell r="F1141">
            <v>42665</v>
          </cell>
          <cell r="G1141">
            <v>42625</v>
          </cell>
          <cell r="H1141">
            <v>42654</v>
          </cell>
          <cell r="I1141">
            <v>42665</v>
          </cell>
        </row>
        <row r="1142">
          <cell r="A1142" t="str">
            <v>PLN16268</v>
          </cell>
          <cell r="E1142" t="str">
            <v>Approved</v>
          </cell>
          <cell r="F1142">
            <v>42984</v>
          </cell>
          <cell r="G1142">
            <v>42689</v>
          </cell>
          <cell r="H1142">
            <v>42775</v>
          </cell>
          <cell r="I1142">
            <v>42787</v>
          </cell>
        </row>
        <row r="1143">
          <cell r="A1143" t="str">
            <v>PLN16269</v>
          </cell>
          <cell r="E1143" t="str">
            <v>Approved</v>
          </cell>
          <cell r="F1143">
            <v>42891</v>
          </cell>
          <cell r="G1143">
            <v>42832</v>
          </cell>
          <cell r="H1143">
            <v>42880</v>
          </cell>
          <cell r="I1143">
            <v>42891</v>
          </cell>
        </row>
        <row r="1144">
          <cell r="A1144" t="str">
            <v>PLN16270</v>
          </cell>
          <cell r="E1144" t="str">
            <v>Withdrawn</v>
          </cell>
          <cell r="F1144">
            <v>42635</v>
          </cell>
        </row>
        <row r="1145">
          <cell r="A1145" t="str">
            <v>PLN16133-A01</v>
          </cell>
          <cell r="E1145" t="str">
            <v>Denied</v>
          </cell>
          <cell r="F1145">
            <v>42705</v>
          </cell>
        </row>
        <row r="1146">
          <cell r="A1146" t="str">
            <v>PLN15281-R01</v>
          </cell>
          <cell r="E1146" t="str">
            <v>Withdrawn</v>
          </cell>
          <cell r="F1146">
            <v>42681</v>
          </cell>
        </row>
        <row r="1147">
          <cell r="A1147" t="str">
            <v>PLN16273</v>
          </cell>
          <cell r="E1147" t="str">
            <v>Void</v>
          </cell>
          <cell r="F1147">
            <v>43350</v>
          </cell>
        </row>
        <row r="1148">
          <cell r="A1148" t="str">
            <v>PLN16080-A01</v>
          </cell>
          <cell r="E1148" t="str">
            <v>Withdrawn</v>
          </cell>
          <cell r="F1148">
            <v>42702</v>
          </cell>
        </row>
        <row r="1149">
          <cell r="A1149" t="str">
            <v>PLN16133-A02</v>
          </cell>
          <cell r="E1149" t="str">
            <v>Withdrawn</v>
          </cell>
          <cell r="F1149">
            <v>42703</v>
          </cell>
        </row>
        <row r="1150">
          <cell r="A1150" t="str">
            <v>PLN16271</v>
          </cell>
          <cell r="E1150" t="str">
            <v>Approved</v>
          </cell>
          <cell r="F1150">
            <v>43039</v>
          </cell>
          <cell r="G1150">
            <v>43031</v>
          </cell>
          <cell r="H1150">
            <v>43031</v>
          </cell>
          <cell r="I1150">
            <v>43039</v>
          </cell>
        </row>
        <row r="1151">
          <cell r="A1151" t="str">
            <v>PLN16272</v>
          </cell>
          <cell r="E1151" t="str">
            <v>Approved</v>
          </cell>
          <cell r="F1151">
            <v>43186</v>
          </cell>
          <cell r="G1151">
            <v>42984</v>
          </cell>
          <cell r="H1151">
            <v>42984</v>
          </cell>
          <cell r="I1151">
            <v>42984</v>
          </cell>
        </row>
        <row r="1152">
          <cell r="A1152" t="str">
            <v>PLN16274</v>
          </cell>
          <cell r="E1152" t="str">
            <v>Approved</v>
          </cell>
          <cell r="F1152">
            <v>42688</v>
          </cell>
          <cell r="G1152">
            <v>42677</v>
          </cell>
          <cell r="H1152">
            <v>42677</v>
          </cell>
          <cell r="I1152">
            <v>42688</v>
          </cell>
        </row>
        <row r="1153">
          <cell r="A1153" t="str">
            <v>PLN16275</v>
          </cell>
          <cell r="E1153" t="str">
            <v>Withdrawn</v>
          </cell>
          <cell r="F1153">
            <v>42745</v>
          </cell>
        </row>
        <row r="1154">
          <cell r="A1154" t="str">
            <v>PLN16277</v>
          </cell>
          <cell r="E1154" t="str">
            <v>Approved</v>
          </cell>
          <cell r="F1154">
            <v>42794</v>
          </cell>
          <cell r="G1154">
            <v>42748</v>
          </cell>
          <cell r="H1154">
            <v>42776</v>
          </cell>
          <cell r="I1154">
            <v>42794</v>
          </cell>
        </row>
        <row r="1155">
          <cell r="A1155" t="str">
            <v>PLN16276</v>
          </cell>
          <cell r="E1155" t="str">
            <v>Approved</v>
          </cell>
          <cell r="F1155">
            <v>43474</v>
          </cell>
          <cell r="G1155">
            <v>42984</v>
          </cell>
          <cell r="H1155">
            <v>42984</v>
          </cell>
          <cell r="I1155">
            <v>43474</v>
          </cell>
        </row>
        <row r="1156">
          <cell r="A1156" t="str">
            <v>PLN16278</v>
          </cell>
          <cell r="E1156" t="str">
            <v>Withdrawn</v>
          </cell>
          <cell r="F1156">
            <v>42768</v>
          </cell>
        </row>
        <row r="1157">
          <cell r="A1157" t="str">
            <v>PLN15408-A01</v>
          </cell>
          <cell r="E1157" t="str">
            <v>Approved</v>
          </cell>
          <cell r="F1157">
            <v>42787</v>
          </cell>
        </row>
        <row r="1158">
          <cell r="A1158" t="str">
            <v>PLN16192-A01</v>
          </cell>
          <cell r="E1158" t="str">
            <v>Withdrawn</v>
          </cell>
          <cell r="F1158">
            <v>42746</v>
          </cell>
        </row>
        <row r="1159">
          <cell r="A1159" t="str">
            <v>PLN16280</v>
          </cell>
          <cell r="E1159" t="str">
            <v>Approved</v>
          </cell>
          <cell r="F1159">
            <v>42985</v>
          </cell>
          <cell r="G1159">
            <v>42985</v>
          </cell>
          <cell r="H1159">
            <v>42985</v>
          </cell>
          <cell r="I1159">
            <v>42985</v>
          </cell>
        </row>
        <row r="1160">
          <cell r="A1160" t="str">
            <v>PLN16279</v>
          </cell>
          <cell r="E1160" t="str">
            <v>Approved</v>
          </cell>
          <cell r="F1160">
            <v>42773</v>
          </cell>
          <cell r="G1160">
            <v>42716</v>
          </cell>
        </row>
        <row r="1161">
          <cell r="A1161" t="str">
            <v>PLN16281</v>
          </cell>
          <cell r="E1161" t="str">
            <v>Approved</v>
          </cell>
          <cell r="F1161">
            <v>42808</v>
          </cell>
          <cell r="G1161">
            <v>42794</v>
          </cell>
          <cell r="H1161">
            <v>42794</v>
          </cell>
          <cell r="I1161">
            <v>42808</v>
          </cell>
        </row>
        <row r="1162">
          <cell r="A1162" t="str">
            <v>PLN16282</v>
          </cell>
          <cell r="E1162" t="str">
            <v>Approved</v>
          </cell>
          <cell r="F1162">
            <v>42871</v>
          </cell>
          <cell r="G1162">
            <v>42859</v>
          </cell>
          <cell r="H1162">
            <v>42859</v>
          </cell>
          <cell r="I1162">
            <v>42871</v>
          </cell>
        </row>
        <row r="1163">
          <cell r="A1163" t="str">
            <v>PLN16283</v>
          </cell>
          <cell r="E1163" t="str">
            <v>Approved</v>
          </cell>
          <cell r="F1163">
            <v>42674</v>
          </cell>
          <cell r="G1163">
            <v>42629</v>
          </cell>
          <cell r="H1163">
            <v>42663</v>
          </cell>
          <cell r="I1163">
            <v>42674</v>
          </cell>
        </row>
        <row r="1164">
          <cell r="A1164" t="str">
            <v>PLN16284</v>
          </cell>
          <cell r="E1164" t="str">
            <v>Approved</v>
          </cell>
          <cell r="F1164">
            <v>42674</v>
          </cell>
          <cell r="G1164">
            <v>42636</v>
          </cell>
          <cell r="H1164">
            <v>42664</v>
          </cell>
          <cell r="I1164">
            <v>42674</v>
          </cell>
        </row>
        <row r="1165">
          <cell r="A1165" t="str">
            <v>PLN16285</v>
          </cell>
          <cell r="E1165" t="str">
            <v>Approved</v>
          </cell>
          <cell r="F1165">
            <v>42985</v>
          </cell>
          <cell r="G1165">
            <v>42985</v>
          </cell>
          <cell r="H1165">
            <v>42985</v>
          </cell>
          <cell r="I1165">
            <v>42985</v>
          </cell>
        </row>
        <row r="1166">
          <cell r="A1166" t="str">
            <v>PLN16286</v>
          </cell>
          <cell r="E1166" t="str">
            <v>Approved</v>
          </cell>
          <cell r="F1166">
            <v>42704</v>
          </cell>
          <cell r="G1166">
            <v>42706</v>
          </cell>
          <cell r="H1166">
            <v>42704</v>
          </cell>
          <cell r="I1166">
            <v>42704</v>
          </cell>
        </row>
        <row r="1167">
          <cell r="A1167" t="str">
            <v>PLN16287</v>
          </cell>
          <cell r="E1167" t="str">
            <v>Approved</v>
          </cell>
          <cell r="F1167">
            <v>42817</v>
          </cell>
          <cell r="G1167">
            <v>42817</v>
          </cell>
          <cell r="H1167">
            <v>42817</v>
          </cell>
          <cell r="I1167">
            <v>42817</v>
          </cell>
        </row>
        <row r="1168">
          <cell r="A1168" t="str">
            <v>PLN16288</v>
          </cell>
          <cell r="E1168" t="str">
            <v>Approved</v>
          </cell>
          <cell r="F1168">
            <v>42831</v>
          </cell>
          <cell r="G1168">
            <v>42817</v>
          </cell>
          <cell r="H1168">
            <v>42817</v>
          </cell>
          <cell r="I1168">
            <v>42831</v>
          </cell>
        </row>
        <row r="1169">
          <cell r="A1169" t="str">
            <v>PLN16289</v>
          </cell>
          <cell r="E1169" t="str">
            <v>Approved</v>
          </cell>
          <cell r="F1169">
            <v>42814</v>
          </cell>
          <cell r="G1169">
            <v>42802</v>
          </cell>
          <cell r="H1169">
            <v>42802</v>
          </cell>
          <cell r="I1169">
            <v>42814</v>
          </cell>
        </row>
        <row r="1170">
          <cell r="A1170" t="str">
            <v>PLN16290</v>
          </cell>
          <cell r="E1170" t="str">
            <v>Approved</v>
          </cell>
          <cell r="F1170">
            <v>42802</v>
          </cell>
          <cell r="G1170">
            <v>42794</v>
          </cell>
          <cell r="H1170">
            <v>42794</v>
          </cell>
          <cell r="I1170">
            <v>42802</v>
          </cell>
        </row>
        <row r="1171">
          <cell r="A1171" t="str">
            <v>PLN16291</v>
          </cell>
          <cell r="E1171" t="str">
            <v>Approved</v>
          </cell>
          <cell r="F1171">
            <v>42723</v>
          </cell>
          <cell r="G1171">
            <v>42712</v>
          </cell>
          <cell r="H1171">
            <v>42720</v>
          </cell>
          <cell r="I1171">
            <v>42723</v>
          </cell>
        </row>
        <row r="1172">
          <cell r="A1172" t="str">
            <v>PLN16292</v>
          </cell>
          <cell r="E1172" t="str">
            <v>Approved</v>
          </cell>
          <cell r="F1172">
            <v>42759</v>
          </cell>
          <cell r="G1172">
            <v>42754</v>
          </cell>
          <cell r="H1172">
            <v>42754</v>
          </cell>
          <cell r="I1172">
            <v>42759</v>
          </cell>
        </row>
        <row r="1173">
          <cell r="A1173" t="str">
            <v>PLN16293</v>
          </cell>
          <cell r="E1173" t="str">
            <v>Approved</v>
          </cell>
          <cell r="F1173">
            <v>42739</v>
          </cell>
          <cell r="G1173">
            <v>42732</v>
          </cell>
          <cell r="H1173">
            <v>42732</v>
          </cell>
          <cell r="I1173">
            <v>42739</v>
          </cell>
        </row>
        <row r="1174">
          <cell r="A1174" t="str">
            <v>PLN16294</v>
          </cell>
          <cell r="E1174" t="str">
            <v>Approved</v>
          </cell>
          <cell r="F1174">
            <v>42746</v>
          </cell>
          <cell r="G1174">
            <v>42732</v>
          </cell>
          <cell r="H1174">
            <v>42732</v>
          </cell>
          <cell r="I1174">
            <v>42746</v>
          </cell>
        </row>
        <row r="1175">
          <cell r="A1175" t="str">
            <v>PLN16295</v>
          </cell>
          <cell r="E1175" t="str">
            <v>Approved</v>
          </cell>
          <cell r="F1175">
            <v>42857</v>
          </cell>
          <cell r="G1175">
            <v>42678</v>
          </cell>
          <cell r="H1175">
            <v>42844</v>
          </cell>
          <cell r="I1175">
            <v>42857</v>
          </cell>
        </row>
        <row r="1176">
          <cell r="A1176" t="str">
            <v>PLN16296</v>
          </cell>
          <cell r="E1176" t="str">
            <v>Approved</v>
          </cell>
          <cell r="F1176">
            <v>42717</v>
          </cell>
          <cell r="G1176">
            <v>42657</v>
          </cell>
          <cell r="H1176">
            <v>42706</v>
          </cell>
          <cell r="I1176">
            <v>42717</v>
          </cell>
        </row>
        <row r="1177">
          <cell r="A1177" t="str">
            <v>PLN16297</v>
          </cell>
          <cell r="E1177" t="str">
            <v>Approved</v>
          </cell>
          <cell r="F1177">
            <v>43502</v>
          </cell>
          <cell r="G1177">
            <v>42787</v>
          </cell>
          <cell r="H1177">
            <v>42787</v>
          </cell>
          <cell r="I1177">
            <v>42800</v>
          </cell>
        </row>
        <row r="1178">
          <cell r="A1178" t="str">
            <v>PLN16298</v>
          </cell>
          <cell r="E1178" t="str">
            <v>Under Review</v>
          </cell>
          <cell r="F1178">
            <v>43392</v>
          </cell>
          <cell r="G1178">
            <v>43392</v>
          </cell>
        </row>
        <row r="1179">
          <cell r="A1179" t="str">
            <v>PLN16299</v>
          </cell>
          <cell r="E1179" t="str">
            <v>Approved</v>
          </cell>
          <cell r="F1179">
            <v>42723</v>
          </cell>
          <cell r="G1179">
            <v>42718</v>
          </cell>
          <cell r="H1179">
            <v>42711</v>
          </cell>
          <cell r="I1179">
            <v>42723</v>
          </cell>
        </row>
        <row r="1180">
          <cell r="A1180" t="str">
            <v>PLN16300</v>
          </cell>
          <cell r="E1180" t="str">
            <v>Approved</v>
          </cell>
          <cell r="F1180">
            <v>42808</v>
          </cell>
          <cell r="G1180">
            <v>42800</v>
          </cell>
          <cell r="H1180">
            <v>42800</v>
          </cell>
          <cell r="I1180">
            <v>42808</v>
          </cell>
        </row>
        <row r="1181">
          <cell r="A1181" t="str">
            <v>PLN16301</v>
          </cell>
          <cell r="E1181" t="str">
            <v>Approved</v>
          </cell>
          <cell r="F1181">
            <v>43003</v>
          </cell>
          <cell r="G1181">
            <v>43003</v>
          </cell>
          <cell r="H1181">
            <v>43003</v>
          </cell>
          <cell r="I1181">
            <v>43003</v>
          </cell>
        </row>
        <row r="1182">
          <cell r="A1182" t="str">
            <v>PLN16302</v>
          </cell>
          <cell r="E1182" t="str">
            <v>Approved</v>
          </cell>
          <cell r="F1182">
            <v>43566</v>
          </cell>
          <cell r="G1182">
            <v>42830</v>
          </cell>
          <cell r="H1182">
            <v>42830</v>
          </cell>
          <cell r="I1182">
            <v>42842</v>
          </cell>
        </row>
        <row r="1183">
          <cell r="A1183" t="str">
            <v>PLN16304</v>
          </cell>
          <cell r="E1183" t="str">
            <v>Approved</v>
          </cell>
          <cell r="F1183">
            <v>43066</v>
          </cell>
          <cell r="G1183">
            <v>42913</v>
          </cell>
          <cell r="H1183">
            <v>42913</v>
          </cell>
          <cell r="I1183">
            <v>43066</v>
          </cell>
        </row>
        <row r="1184">
          <cell r="A1184" t="str">
            <v>PLN16303</v>
          </cell>
          <cell r="E1184" t="str">
            <v>Approved</v>
          </cell>
          <cell r="F1184">
            <v>42990</v>
          </cell>
          <cell r="G1184">
            <v>42990</v>
          </cell>
          <cell r="H1184">
            <v>42990</v>
          </cell>
          <cell r="I1184">
            <v>42990</v>
          </cell>
        </row>
        <row r="1185">
          <cell r="A1185" t="str">
            <v>PLN16308</v>
          </cell>
          <cell r="E1185" t="str">
            <v>Accepted</v>
          </cell>
          <cell r="F1185">
            <v>42650</v>
          </cell>
        </row>
        <row r="1186">
          <cell r="A1186" t="str">
            <v>PLN16307</v>
          </cell>
          <cell r="E1186" t="str">
            <v>Approved</v>
          </cell>
          <cell r="F1186">
            <v>42998</v>
          </cell>
          <cell r="G1186">
            <v>42993</v>
          </cell>
          <cell r="H1186">
            <v>42993</v>
          </cell>
          <cell r="I1186">
            <v>42998</v>
          </cell>
        </row>
        <row r="1187">
          <cell r="A1187" t="str">
            <v>PLN16306</v>
          </cell>
          <cell r="E1187" t="str">
            <v>Approved</v>
          </cell>
          <cell r="F1187">
            <v>43003</v>
          </cell>
          <cell r="G1187">
            <v>43003</v>
          </cell>
          <cell r="H1187">
            <v>43003</v>
          </cell>
          <cell r="I1187">
            <v>43003</v>
          </cell>
        </row>
        <row r="1188">
          <cell r="A1188" t="str">
            <v>PLN16305</v>
          </cell>
          <cell r="E1188" t="str">
            <v>Approved</v>
          </cell>
          <cell r="F1188">
            <v>42844</v>
          </cell>
          <cell r="G1188">
            <v>42851</v>
          </cell>
          <cell r="H1188">
            <v>42851</v>
          </cell>
        </row>
        <row r="1189">
          <cell r="A1189" t="str">
            <v>PLN16310</v>
          </cell>
          <cell r="E1189" t="str">
            <v>Accepted</v>
          </cell>
          <cell r="F1189">
            <v>42653</v>
          </cell>
        </row>
        <row r="1190">
          <cell r="A1190" t="str">
            <v>PLN16309</v>
          </cell>
          <cell r="E1190" t="str">
            <v>Approved</v>
          </cell>
          <cell r="F1190">
            <v>42871</v>
          </cell>
          <cell r="G1190">
            <v>42860</v>
          </cell>
          <cell r="H1190">
            <v>42860</v>
          </cell>
          <cell r="I1190">
            <v>42871</v>
          </cell>
        </row>
        <row r="1191">
          <cell r="A1191" t="str">
            <v>PLN16311</v>
          </cell>
          <cell r="E1191" t="str">
            <v>Approved</v>
          </cell>
          <cell r="F1191">
            <v>42802</v>
          </cell>
          <cell r="G1191">
            <v>42790</v>
          </cell>
          <cell r="H1191">
            <v>42790</v>
          </cell>
          <cell r="I1191">
            <v>42802</v>
          </cell>
        </row>
        <row r="1192">
          <cell r="A1192" t="str">
            <v>PLN16312</v>
          </cell>
          <cell r="E1192" t="str">
            <v>Approved</v>
          </cell>
          <cell r="F1192">
            <v>42723</v>
          </cell>
          <cell r="G1192">
            <v>42712</v>
          </cell>
          <cell r="H1192">
            <v>42712</v>
          </cell>
          <cell r="I1192">
            <v>42723</v>
          </cell>
        </row>
        <row r="1193">
          <cell r="A1193" t="str">
            <v>PLN16313</v>
          </cell>
          <cell r="E1193" t="str">
            <v>Approved</v>
          </cell>
          <cell r="F1193">
            <v>42710</v>
          </cell>
          <cell r="G1193">
            <v>42657</v>
          </cell>
          <cell r="H1193">
            <v>42703</v>
          </cell>
          <cell r="I1193">
            <v>42710</v>
          </cell>
        </row>
        <row r="1194">
          <cell r="A1194" t="str">
            <v>PLN16314</v>
          </cell>
          <cell r="E1194" t="str">
            <v>Approved</v>
          </cell>
          <cell r="F1194">
            <v>42906</v>
          </cell>
          <cell r="G1194">
            <v>42894</v>
          </cell>
          <cell r="H1194">
            <v>42894</v>
          </cell>
          <cell r="I1194">
            <v>42906</v>
          </cell>
        </row>
        <row r="1195">
          <cell r="A1195" t="str">
            <v>PLN16316</v>
          </cell>
          <cell r="E1195" t="str">
            <v>Approved</v>
          </cell>
          <cell r="F1195">
            <v>42846</v>
          </cell>
          <cell r="G1195">
            <v>42846</v>
          </cell>
          <cell r="H1195">
            <v>42846</v>
          </cell>
          <cell r="I1195">
            <v>42846</v>
          </cell>
        </row>
        <row r="1196">
          <cell r="A1196" t="str">
            <v>PLN16317</v>
          </cell>
          <cell r="E1196" t="str">
            <v>Approved</v>
          </cell>
          <cell r="F1196">
            <v>42725</v>
          </cell>
          <cell r="G1196">
            <v>42694</v>
          </cell>
          <cell r="H1196">
            <v>42717</v>
          </cell>
          <cell r="I1196">
            <v>42725</v>
          </cell>
        </row>
        <row r="1197">
          <cell r="A1197" t="str">
            <v>PLN16315</v>
          </cell>
          <cell r="E1197" t="str">
            <v>Approved</v>
          </cell>
          <cell r="F1197">
            <v>42870</v>
          </cell>
          <cell r="G1197">
            <v>42870</v>
          </cell>
          <cell r="H1197">
            <v>42870</v>
          </cell>
          <cell r="I1197">
            <v>42870</v>
          </cell>
        </row>
        <row r="1198">
          <cell r="A1198" t="str">
            <v>PLN16318</v>
          </cell>
          <cell r="E1198" t="str">
            <v>Approved</v>
          </cell>
          <cell r="F1198">
            <v>42717</v>
          </cell>
          <cell r="G1198">
            <v>42706</v>
          </cell>
          <cell r="H1198">
            <v>42706</v>
          </cell>
          <cell r="I1198">
            <v>42717</v>
          </cell>
        </row>
        <row r="1199">
          <cell r="A1199" t="str">
            <v>PLN16319</v>
          </cell>
          <cell r="E1199" t="str">
            <v>Approved</v>
          </cell>
          <cell r="F1199">
            <v>42704</v>
          </cell>
          <cell r="G1199">
            <v>42704</v>
          </cell>
          <cell r="H1199">
            <v>42704</v>
          </cell>
          <cell r="I1199">
            <v>42704</v>
          </cell>
        </row>
        <row r="1200">
          <cell r="A1200" t="str">
            <v>PLN16320</v>
          </cell>
          <cell r="E1200" t="str">
            <v>Approved</v>
          </cell>
          <cell r="F1200">
            <v>42831</v>
          </cell>
          <cell r="G1200">
            <v>42787</v>
          </cell>
          <cell r="H1200">
            <v>42817</v>
          </cell>
          <cell r="I1200">
            <v>42831</v>
          </cell>
        </row>
        <row r="1201">
          <cell r="A1201" t="str">
            <v>PLN16321</v>
          </cell>
          <cell r="E1201" t="str">
            <v>Approved</v>
          </cell>
          <cell r="F1201">
            <v>42754</v>
          </cell>
          <cell r="G1201">
            <v>42746</v>
          </cell>
          <cell r="H1201">
            <v>42746</v>
          </cell>
          <cell r="I1201">
            <v>42725</v>
          </cell>
        </row>
        <row r="1202">
          <cell r="A1202" t="str">
            <v>PLN16322</v>
          </cell>
          <cell r="E1202" t="str">
            <v>Approved</v>
          </cell>
          <cell r="F1202">
            <v>42759</v>
          </cell>
          <cell r="G1202">
            <v>42705</v>
          </cell>
          <cell r="H1202">
            <v>42754</v>
          </cell>
          <cell r="I1202">
            <v>42759</v>
          </cell>
        </row>
        <row r="1203">
          <cell r="A1203" t="str">
            <v>PLN16323</v>
          </cell>
          <cell r="E1203" t="str">
            <v>Approved</v>
          </cell>
          <cell r="F1203">
            <v>42766</v>
          </cell>
          <cell r="G1203">
            <v>42759</v>
          </cell>
          <cell r="H1203">
            <v>42759</v>
          </cell>
          <cell r="I1203">
            <v>42766</v>
          </cell>
        </row>
        <row r="1204">
          <cell r="A1204" t="str">
            <v>PLN16324</v>
          </cell>
          <cell r="E1204" t="str">
            <v>Approved</v>
          </cell>
          <cell r="F1204">
            <v>42759</v>
          </cell>
          <cell r="G1204">
            <v>42709</v>
          </cell>
          <cell r="H1204">
            <v>42759</v>
          </cell>
          <cell r="I1204">
            <v>42759</v>
          </cell>
        </row>
        <row r="1205">
          <cell r="A1205" t="str">
            <v>PLN15081-A01</v>
          </cell>
          <cell r="E1205" t="str">
            <v>Denied</v>
          </cell>
          <cell r="F1205">
            <v>42781</v>
          </cell>
        </row>
        <row r="1206">
          <cell r="A1206" t="str">
            <v>PLN16325</v>
          </cell>
          <cell r="E1206" t="str">
            <v>Approved</v>
          </cell>
          <cell r="F1206">
            <v>42725</v>
          </cell>
          <cell r="G1206">
            <v>42671</v>
          </cell>
          <cell r="H1206">
            <v>42712</v>
          </cell>
          <cell r="I1206">
            <v>42725</v>
          </cell>
        </row>
        <row r="1207">
          <cell r="A1207" t="str">
            <v>PLN16326</v>
          </cell>
          <cell r="E1207" t="str">
            <v>Approved</v>
          </cell>
          <cell r="F1207">
            <v>42775</v>
          </cell>
          <cell r="G1207">
            <v>42696</v>
          </cell>
          <cell r="H1207">
            <v>42775</v>
          </cell>
          <cell r="I1207">
            <v>42775</v>
          </cell>
        </row>
        <row r="1208">
          <cell r="A1208" t="str">
            <v>PLN16328</v>
          </cell>
          <cell r="E1208" t="str">
            <v>Approved</v>
          </cell>
          <cell r="F1208">
            <v>42717</v>
          </cell>
          <cell r="G1208">
            <v>42709</v>
          </cell>
          <cell r="H1208">
            <v>42709</v>
          </cell>
          <cell r="I1208">
            <v>42717</v>
          </cell>
        </row>
        <row r="1209">
          <cell r="A1209" t="str">
            <v>PLN16327</v>
          </cell>
          <cell r="E1209" t="str">
            <v>Approved</v>
          </cell>
          <cell r="F1209">
            <v>42802</v>
          </cell>
          <cell r="G1209">
            <v>42794</v>
          </cell>
          <cell r="H1209">
            <v>42794</v>
          </cell>
          <cell r="I1209">
            <v>42802</v>
          </cell>
        </row>
        <row r="1210">
          <cell r="A1210" t="str">
            <v>PLN16330</v>
          </cell>
          <cell r="E1210" t="str">
            <v>Void</v>
          </cell>
          <cell r="F1210">
            <v>42670</v>
          </cell>
        </row>
        <row r="1211">
          <cell r="A1211" t="str">
            <v>PLN16329</v>
          </cell>
          <cell r="E1211" t="str">
            <v>Approved</v>
          </cell>
          <cell r="F1211">
            <v>42717</v>
          </cell>
          <cell r="G1211">
            <v>42706</v>
          </cell>
          <cell r="H1211">
            <v>42706</v>
          </cell>
          <cell r="I1211">
            <v>42717</v>
          </cell>
        </row>
        <row r="1212">
          <cell r="A1212" t="str">
            <v>PLN16335</v>
          </cell>
          <cell r="E1212" t="str">
            <v>Filed</v>
          </cell>
          <cell r="F1212">
            <v>42671.582268518519</v>
          </cell>
        </row>
        <row r="1213">
          <cell r="A1213" t="str">
            <v>PLN16334</v>
          </cell>
          <cell r="E1213" t="str">
            <v>Void</v>
          </cell>
          <cell r="F1213">
            <v>42746</v>
          </cell>
        </row>
        <row r="1214">
          <cell r="A1214" t="str">
            <v>PLN16333</v>
          </cell>
          <cell r="E1214" t="str">
            <v>Approved</v>
          </cell>
          <cell r="F1214">
            <v>42759</v>
          </cell>
          <cell r="G1214">
            <v>42754</v>
          </cell>
          <cell r="H1214">
            <v>42754</v>
          </cell>
          <cell r="I1214">
            <v>42759</v>
          </cell>
        </row>
        <row r="1215">
          <cell r="A1215" t="str">
            <v>PLN16332</v>
          </cell>
          <cell r="E1215" t="str">
            <v>Approved</v>
          </cell>
          <cell r="F1215">
            <v>42754</v>
          </cell>
          <cell r="G1215">
            <v>42752</v>
          </cell>
          <cell r="H1215">
            <v>42752</v>
          </cell>
          <cell r="I1215">
            <v>42754</v>
          </cell>
        </row>
        <row r="1216">
          <cell r="A1216" t="str">
            <v>PLN16331</v>
          </cell>
          <cell r="E1216" t="str">
            <v>Approved</v>
          </cell>
          <cell r="F1216">
            <v>42769</v>
          </cell>
          <cell r="G1216">
            <v>42769</v>
          </cell>
          <cell r="H1216">
            <v>42769</v>
          </cell>
          <cell r="I1216">
            <v>42769</v>
          </cell>
        </row>
        <row r="1217">
          <cell r="A1217" t="str">
            <v>PLN14338-R01-R01</v>
          </cell>
          <cell r="E1217" t="str">
            <v>Approved</v>
          </cell>
          <cell r="F1217">
            <v>42732</v>
          </cell>
          <cell r="G1217">
            <v>42723</v>
          </cell>
          <cell r="H1217">
            <v>42723</v>
          </cell>
          <cell r="I1217">
            <v>42732</v>
          </cell>
        </row>
        <row r="1218">
          <cell r="A1218" t="str">
            <v>PLN14338-R02</v>
          </cell>
          <cell r="E1218" t="str">
            <v>Approved</v>
          </cell>
          <cell r="F1218">
            <v>42720</v>
          </cell>
          <cell r="G1218">
            <v>42680</v>
          </cell>
          <cell r="H1218">
            <v>42720</v>
          </cell>
          <cell r="I1218">
            <v>42720</v>
          </cell>
        </row>
        <row r="1219">
          <cell r="A1219" t="str">
            <v>PLN14276-R01</v>
          </cell>
          <cell r="E1219" t="str">
            <v>Approved</v>
          </cell>
          <cell r="F1219">
            <v>42849</v>
          </cell>
          <cell r="G1219">
            <v>42838</v>
          </cell>
          <cell r="H1219">
            <v>42846</v>
          </cell>
          <cell r="I1219">
            <v>42849</v>
          </cell>
        </row>
        <row r="1220">
          <cell r="A1220" t="str">
            <v>PLN16336</v>
          </cell>
          <cell r="E1220" t="str">
            <v>Approved</v>
          </cell>
          <cell r="F1220">
            <v>43028</v>
          </cell>
          <cell r="G1220">
            <v>43021</v>
          </cell>
          <cell r="H1220">
            <v>43028</v>
          </cell>
          <cell r="I1220">
            <v>43028</v>
          </cell>
        </row>
        <row r="1221">
          <cell r="A1221" t="str">
            <v>PLN14298-R01</v>
          </cell>
          <cell r="E1221" t="str">
            <v>Approved</v>
          </cell>
          <cell r="F1221">
            <v>42822</v>
          </cell>
          <cell r="G1221">
            <v>42814</v>
          </cell>
          <cell r="H1221">
            <v>42814</v>
          </cell>
          <cell r="I1221">
            <v>42822</v>
          </cell>
        </row>
        <row r="1222">
          <cell r="A1222" t="str">
            <v>PLN16337</v>
          </cell>
          <cell r="E1222" t="str">
            <v>Void</v>
          </cell>
          <cell r="F1222">
            <v>42677</v>
          </cell>
        </row>
        <row r="1223">
          <cell r="A1223" t="str">
            <v>PLN16092-A01</v>
          </cell>
          <cell r="E1223" t="str">
            <v>Denied</v>
          </cell>
          <cell r="F1223">
            <v>42965</v>
          </cell>
        </row>
        <row r="1224">
          <cell r="A1224" t="str">
            <v>PLN16338</v>
          </cell>
          <cell r="E1224" t="str">
            <v>Approved</v>
          </cell>
          <cell r="F1224">
            <v>42781</v>
          </cell>
          <cell r="G1224">
            <v>42773</v>
          </cell>
          <cell r="H1224">
            <v>42773</v>
          </cell>
          <cell r="I1224">
            <v>42781</v>
          </cell>
        </row>
        <row r="1225">
          <cell r="A1225" t="str">
            <v>PLN16339</v>
          </cell>
          <cell r="E1225" t="str">
            <v>Approved</v>
          </cell>
          <cell r="F1225">
            <v>42759</v>
          </cell>
          <cell r="G1225">
            <v>42754</v>
          </cell>
          <cell r="H1225">
            <v>42754</v>
          </cell>
          <cell r="I1225">
            <v>42759</v>
          </cell>
        </row>
        <row r="1226">
          <cell r="A1226" t="str">
            <v>PLN16340</v>
          </cell>
          <cell r="E1226" t="str">
            <v>Approved</v>
          </cell>
          <cell r="F1226">
            <v>42759</v>
          </cell>
          <cell r="G1226">
            <v>42705</v>
          </cell>
          <cell r="H1226">
            <v>42759</v>
          </cell>
          <cell r="I1226">
            <v>42759</v>
          </cell>
        </row>
        <row r="1227">
          <cell r="A1227" t="str">
            <v>PLN16092-A02</v>
          </cell>
          <cell r="E1227" t="str">
            <v>Denied</v>
          </cell>
          <cell r="F1227">
            <v>42965</v>
          </cell>
        </row>
        <row r="1228">
          <cell r="A1228" t="str">
            <v>PLN16341</v>
          </cell>
          <cell r="E1228" t="str">
            <v>Approved</v>
          </cell>
          <cell r="F1228">
            <v>42857</v>
          </cell>
          <cell r="G1228">
            <v>42845</v>
          </cell>
          <cell r="H1228">
            <v>42845</v>
          </cell>
          <cell r="I1228">
            <v>42857</v>
          </cell>
        </row>
        <row r="1229">
          <cell r="A1229" t="str">
            <v>PLN16342</v>
          </cell>
          <cell r="E1229" t="str">
            <v>Approved</v>
          </cell>
          <cell r="F1229">
            <v>42802</v>
          </cell>
          <cell r="G1229">
            <v>42752</v>
          </cell>
          <cell r="H1229">
            <v>42794</v>
          </cell>
          <cell r="I1229">
            <v>42802</v>
          </cell>
        </row>
        <row r="1230">
          <cell r="A1230" t="str">
            <v>PLN16343</v>
          </cell>
          <cell r="E1230" t="str">
            <v>Approved</v>
          </cell>
          <cell r="F1230">
            <v>42864</v>
          </cell>
          <cell r="G1230">
            <v>42853</v>
          </cell>
          <cell r="H1230">
            <v>42853</v>
          </cell>
          <cell r="I1230">
            <v>42857</v>
          </cell>
        </row>
        <row r="1231">
          <cell r="A1231" t="str">
            <v>PLN16344</v>
          </cell>
          <cell r="E1231" t="str">
            <v>Approved</v>
          </cell>
          <cell r="F1231">
            <v>42817</v>
          </cell>
          <cell r="G1231">
            <v>42803</v>
          </cell>
          <cell r="H1231">
            <v>42803</v>
          </cell>
          <cell r="I1231">
            <v>42817</v>
          </cell>
        </row>
        <row r="1232">
          <cell r="A1232" t="str">
            <v>PLN16345</v>
          </cell>
          <cell r="E1232" t="str">
            <v>Approved</v>
          </cell>
          <cell r="F1232">
            <v>42968</v>
          </cell>
          <cell r="G1232">
            <v>42968</v>
          </cell>
          <cell r="H1232">
            <v>42968</v>
          </cell>
          <cell r="I1232">
            <v>42968</v>
          </cell>
        </row>
        <row r="1233">
          <cell r="A1233" t="str">
            <v>PLN16346</v>
          </cell>
          <cell r="E1233" t="str">
            <v>Approved</v>
          </cell>
          <cell r="F1233">
            <v>42793</v>
          </cell>
        </row>
        <row r="1234">
          <cell r="A1234" t="str">
            <v>PLN16347</v>
          </cell>
          <cell r="E1234" t="str">
            <v>Approved</v>
          </cell>
          <cell r="F1234">
            <v>42793</v>
          </cell>
        </row>
        <row r="1235">
          <cell r="A1235" t="str">
            <v>PLN16348</v>
          </cell>
          <cell r="E1235" t="str">
            <v>Approved</v>
          </cell>
          <cell r="F1235">
            <v>42766</v>
          </cell>
          <cell r="G1235">
            <v>42712</v>
          </cell>
          <cell r="H1235">
            <v>42766</v>
          </cell>
          <cell r="I1235">
            <v>42766</v>
          </cell>
        </row>
        <row r="1236">
          <cell r="A1236" t="str">
            <v>PLN16349</v>
          </cell>
          <cell r="E1236" t="str">
            <v>Approved</v>
          </cell>
          <cell r="F1236">
            <v>42842</v>
          </cell>
          <cell r="G1236">
            <v>42831</v>
          </cell>
          <cell r="H1236">
            <v>42831</v>
          </cell>
          <cell r="I1236">
            <v>42842</v>
          </cell>
        </row>
        <row r="1237">
          <cell r="A1237" t="str">
            <v>PLN14306-R01</v>
          </cell>
          <cell r="E1237" t="str">
            <v>Approved</v>
          </cell>
          <cell r="F1237">
            <v>42885</v>
          </cell>
          <cell r="G1237">
            <v>42871</v>
          </cell>
          <cell r="H1237">
            <v>42871</v>
          </cell>
          <cell r="I1237">
            <v>42885</v>
          </cell>
        </row>
        <row r="1238">
          <cell r="A1238" t="str">
            <v>PLN16350</v>
          </cell>
          <cell r="E1238" t="str">
            <v>Approved</v>
          </cell>
          <cell r="F1238">
            <v>42802</v>
          </cell>
          <cell r="G1238">
            <v>42712</v>
          </cell>
          <cell r="H1238">
            <v>42794</v>
          </cell>
          <cell r="I1238">
            <v>42802</v>
          </cell>
        </row>
        <row r="1239">
          <cell r="A1239" t="str">
            <v>PLN16352</v>
          </cell>
          <cell r="E1239" t="str">
            <v>Approved</v>
          </cell>
          <cell r="F1239">
            <v>42846</v>
          </cell>
          <cell r="G1239">
            <v>42832</v>
          </cell>
          <cell r="H1239">
            <v>42832</v>
          </cell>
          <cell r="I1239">
            <v>42846</v>
          </cell>
        </row>
        <row r="1240">
          <cell r="A1240" t="str">
            <v>PLN16353</v>
          </cell>
          <cell r="E1240" t="str">
            <v>Withdrawn</v>
          </cell>
          <cell r="F1240">
            <v>42822</v>
          </cell>
        </row>
        <row r="1241">
          <cell r="A1241" t="str">
            <v>PLN16354</v>
          </cell>
          <cell r="E1241" t="str">
            <v>Approved</v>
          </cell>
          <cell r="F1241">
            <v>43032</v>
          </cell>
          <cell r="G1241">
            <v>43021</v>
          </cell>
          <cell r="H1241">
            <v>43021</v>
          </cell>
          <cell r="I1241">
            <v>43032</v>
          </cell>
        </row>
        <row r="1242">
          <cell r="A1242" t="str">
            <v>PLN16358</v>
          </cell>
          <cell r="E1242" t="str">
            <v>Approved</v>
          </cell>
          <cell r="F1242">
            <v>42759</v>
          </cell>
        </row>
        <row r="1243">
          <cell r="A1243" t="str">
            <v>PLN16357</v>
          </cell>
          <cell r="E1243" t="str">
            <v>Approved</v>
          </cell>
          <cell r="F1243">
            <v>42857</v>
          </cell>
          <cell r="G1243">
            <v>42857</v>
          </cell>
          <cell r="H1243">
            <v>42857</v>
          </cell>
          <cell r="I1243">
            <v>42857</v>
          </cell>
        </row>
        <row r="1244">
          <cell r="A1244" t="str">
            <v>PLN16356</v>
          </cell>
          <cell r="E1244" t="str">
            <v>Approved</v>
          </cell>
          <cell r="F1244">
            <v>42857</v>
          </cell>
          <cell r="G1244">
            <v>42857</v>
          </cell>
          <cell r="H1244">
            <v>42857</v>
          </cell>
          <cell r="I1244">
            <v>42857</v>
          </cell>
        </row>
        <row r="1245">
          <cell r="A1245" t="str">
            <v>PLN16355</v>
          </cell>
          <cell r="E1245" t="str">
            <v>Approved</v>
          </cell>
          <cell r="F1245">
            <v>42936</v>
          </cell>
          <cell r="G1245">
            <v>42929</v>
          </cell>
          <cell r="H1245">
            <v>42929</v>
          </cell>
          <cell r="I1245">
            <v>42936</v>
          </cell>
        </row>
        <row r="1246">
          <cell r="A1246" t="str">
            <v>PLN16358-R01</v>
          </cell>
          <cell r="E1246" t="str">
            <v>Approved</v>
          </cell>
          <cell r="F1246">
            <v>42759</v>
          </cell>
          <cell r="G1246">
            <v>42710</v>
          </cell>
          <cell r="H1246">
            <v>42752</v>
          </cell>
          <cell r="I1246">
            <v>42759</v>
          </cell>
        </row>
        <row r="1247">
          <cell r="A1247" t="str">
            <v>PLN16359</v>
          </cell>
          <cell r="E1247" t="str">
            <v>Approved</v>
          </cell>
          <cell r="F1247">
            <v>42800</v>
          </cell>
          <cell r="G1247">
            <v>42787</v>
          </cell>
          <cell r="H1247">
            <v>42787</v>
          </cell>
          <cell r="I1247">
            <v>42800</v>
          </cell>
        </row>
        <row r="1248">
          <cell r="A1248" t="str">
            <v>PLN16360</v>
          </cell>
          <cell r="E1248" t="str">
            <v>Approved</v>
          </cell>
          <cell r="F1248">
            <v>42871</v>
          </cell>
          <cell r="G1248">
            <v>42863</v>
          </cell>
          <cell r="H1248">
            <v>42863</v>
          </cell>
          <cell r="I1248">
            <v>42871</v>
          </cell>
        </row>
        <row r="1249">
          <cell r="A1249" t="str">
            <v>PLN16361</v>
          </cell>
          <cell r="E1249" t="str">
            <v>Approved</v>
          </cell>
          <cell r="F1249">
            <v>42871</v>
          </cell>
          <cell r="G1249">
            <v>42863</v>
          </cell>
          <cell r="H1249">
            <v>42863</v>
          </cell>
          <cell r="I1249">
            <v>42871</v>
          </cell>
        </row>
        <row r="1250">
          <cell r="A1250" t="str">
            <v>PLN16362</v>
          </cell>
          <cell r="E1250" t="str">
            <v>Approved</v>
          </cell>
          <cell r="F1250">
            <v>42800</v>
          </cell>
          <cell r="G1250">
            <v>42787</v>
          </cell>
          <cell r="H1250">
            <v>42787</v>
          </cell>
          <cell r="I1250">
            <v>42800</v>
          </cell>
        </row>
        <row r="1251">
          <cell r="A1251" t="str">
            <v>PLN16363</v>
          </cell>
          <cell r="E1251" t="str">
            <v>Approved</v>
          </cell>
          <cell r="F1251">
            <v>42808</v>
          </cell>
          <cell r="G1251">
            <v>42800</v>
          </cell>
          <cell r="H1251">
            <v>42800</v>
          </cell>
          <cell r="I1251">
            <v>42808</v>
          </cell>
        </row>
        <row r="1252">
          <cell r="A1252" t="str">
            <v>PLN16364</v>
          </cell>
          <cell r="E1252" t="str">
            <v>Approved</v>
          </cell>
          <cell r="F1252">
            <v>42808</v>
          </cell>
          <cell r="G1252">
            <v>42802</v>
          </cell>
          <cell r="H1252">
            <v>42802</v>
          </cell>
          <cell r="I1252">
            <v>42808</v>
          </cell>
        </row>
        <row r="1253">
          <cell r="A1253" t="str">
            <v>PLN16365</v>
          </cell>
          <cell r="E1253" t="str">
            <v>Approved</v>
          </cell>
          <cell r="F1253">
            <v>42858</v>
          </cell>
          <cell r="G1253">
            <v>42909</v>
          </cell>
          <cell r="H1253">
            <v>42909</v>
          </cell>
          <cell r="I1253">
            <v>42858</v>
          </cell>
        </row>
        <row r="1254">
          <cell r="A1254" t="str">
            <v>PLN16366</v>
          </cell>
          <cell r="E1254" t="str">
            <v>Approved</v>
          </cell>
          <cell r="F1254">
            <v>42871</v>
          </cell>
          <cell r="G1254">
            <v>42864</v>
          </cell>
          <cell r="H1254">
            <v>42864</v>
          </cell>
          <cell r="I1254">
            <v>42871</v>
          </cell>
        </row>
        <row r="1255">
          <cell r="A1255" t="str">
            <v>PLN16367</v>
          </cell>
          <cell r="E1255" t="str">
            <v>Approved</v>
          </cell>
          <cell r="F1255">
            <v>42936</v>
          </cell>
          <cell r="G1255">
            <v>42929</v>
          </cell>
          <cell r="H1255">
            <v>42929</v>
          </cell>
          <cell r="I1255">
            <v>42936</v>
          </cell>
        </row>
        <row r="1256">
          <cell r="A1256" t="str">
            <v>PLN16368</v>
          </cell>
          <cell r="E1256" t="str">
            <v>Approved</v>
          </cell>
          <cell r="F1256">
            <v>42857</v>
          </cell>
          <cell r="G1256">
            <v>42849</v>
          </cell>
          <cell r="H1256">
            <v>42849</v>
          </cell>
          <cell r="I1256">
            <v>42857</v>
          </cell>
        </row>
        <row r="1257">
          <cell r="A1257" t="str">
            <v>PLN16369</v>
          </cell>
          <cell r="E1257" t="str">
            <v>Approved</v>
          </cell>
          <cell r="F1257">
            <v>42849</v>
          </cell>
          <cell r="G1257">
            <v>42842</v>
          </cell>
          <cell r="H1257">
            <v>42842</v>
          </cell>
          <cell r="I1257">
            <v>42849</v>
          </cell>
        </row>
        <row r="1258">
          <cell r="A1258" t="str">
            <v>PLN16370</v>
          </cell>
          <cell r="E1258" t="str">
            <v>Approved</v>
          </cell>
          <cell r="F1258">
            <v>42871</v>
          </cell>
          <cell r="G1258">
            <v>42863</v>
          </cell>
          <cell r="H1258">
            <v>42863</v>
          </cell>
          <cell r="I1258">
            <v>42871</v>
          </cell>
        </row>
        <row r="1259">
          <cell r="A1259" t="str">
            <v>PLN16371</v>
          </cell>
          <cell r="E1259" t="str">
            <v>Approved</v>
          </cell>
          <cell r="F1259">
            <v>42936</v>
          </cell>
          <cell r="G1259">
            <v>42929</v>
          </cell>
          <cell r="H1259">
            <v>42929</v>
          </cell>
          <cell r="I1259">
            <v>42936</v>
          </cell>
        </row>
        <row r="1260">
          <cell r="A1260" t="str">
            <v>PLN16372</v>
          </cell>
          <cell r="E1260" t="str">
            <v>Approved</v>
          </cell>
          <cell r="F1260">
            <v>42888</v>
          </cell>
          <cell r="G1260">
            <v>42880</v>
          </cell>
          <cell r="H1260">
            <v>42880</v>
          </cell>
          <cell r="I1260">
            <v>42888</v>
          </cell>
        </row>
        <row r="1261">
          <cell r="A1261" t="str">
            <v>PLN16373</v>
          </cell>
          <cell r="E1261" t="str">
            <v>Approved</v>
          </cell>
          <cell r="F1261">
            <v>42948</v>
          </cell>
          <cell r="G1261">
            <v>42941</v>
          </cell>
          <cell r="H1261">
            <v>42941</v>
          </cell>
          <cell r="I1261">
            <v>42948</v>
          </cell>
        </row>
        <row r="1262">
          <cell r="A1262" t="str">
            <v>PLN16374</v>
          </cell>
          <cell r="E1262" t="str">
            <v>Approved</v>
          </cell>
          <cell r="F1262">
            <v>42822</v>
          </cell>
          <cell r="G1262">
            <v>42809</v>
          </cell>
          <cell r="H1262">
            <v>42809</v>
          </cell>
          <cell r="I1262">
            <v>42809</v>
          </cell>
        </row>
        <row r="1263">
          <cell r="A1263" t="str">
            <v>PLN16375</v>
          </cell>
          <cell r="E1263" t="str">
            <v>Withdrawn</v>
          </cell>
          <cell r="F1263">
            <v>42767</v>
          </cell>
        </row>
        <row r="1264">
          <cell r="A1264" t="str">
            <v>PLN16379-R01</v>
          </cell>
          <cell r="E1264" t="str">
            <v>Approved</v>
          </cell>
          <cell r="F1264">
            <v>43213</v>
          </cell>
          <cell r="G1264">
            <v>43179</v>
          </cell>
          <cell r="H1264">
            <v>43203</v>
          </cell>
          <cell r="I1264">
            <v>43213</v>
          </cell>
        </row>
        <row r="1265">
          <cell r="A1265" t="str">
            <v>PLN16393</v>
          </cell>
          <cell r="E1265" t="str">
            <v>Approved</v>
          </cell>
          <cell r="F1265">
            <v>42808</v>
          </cell>
          <cell r="G1265">
            <v>42800</v>
          </cell>
          <cell r="H1265">
            <v>42800</v>
          </cell>
          <cell r="I1265">
            <v>42808</v>
          </cell>
        </row>
        <row r="1266">
          <cell r="A1266" t="str">
            <v>PLN16392</v>
          </cell>
          <cell r="E1266" t="str">
            <v>Approved</v>
          </cell>
          <cell r="F1266">
            <v>42936</v>
          </cell>
          <cell r="G1266">
            <v>42936</v>
          </cell>
          <cell r="H1266">
            <v>42936</v>
          </cell>
          <cell r="I1266">
            <v>42936</v>
          </cell>
        </row>
        <row r="1267">
          <cell r="A1267" t="str">
            <v>PLN16391</v>
          </cell>
          <cell r="E1267" t="str">
            <v>Approved</v>
          </cell>
          <cell r="F1267">
            <v>42948</v>
          </cell>
          <cell r="G1267">
            <v>42941</v>
          </cell>
          <cell r="H1267">
            <v>42941</v>
          </cell>
          <cell r="I1267">
            <v>42948</v>
          </cell>
        </row>
        <row r="1268">
          <cell r="A1268" t="str">
            <v>PLN16390</v>
          </cell>
          <cell r="E1268" t="str">
            <v>Approved</v>
          </cell>
          <cell r="F1268">
            <v>42888</v>
          </cell>
          <cell r="G1268">
            <v>42880</v>
          </cell>
          <cell r="H1268">
            <v>42880</v>
          </cell>
          <cell r="I1268">
            <v>42888</v>
          </cell>
        </row>
        <row r="1269">
          <cell r="A1269" t="str">
            <v>PLN16389</v>
          </cell>
          <cell r="E1269" t="str">
            <v>Approved</v>
          </cell>
          <cell r="F1269">
            <v>42998</v>
          </cell>
          <cell r="G1269">
            <v>42993</v>
          </cell>
          <cell r="H1269">
            <v>42993</v>
          </cell>
          <cell r="I1269">
            <v>42998</v>
          </cell>
        </row>
        <row r="1270">
          <cell r="A1270" t="str">
            <v>PLN16388</v>
          </cell>
          <cell r="E1270" t="str">
            <v>Approved</v>
          </cell>
          <cell r="F1270">
            <v>42846</v>
          </cell>
          <cell r="G1270">
            <v>42838</v>
          </cell>
          <cell r="H1270">
            <v>42838</v>
          </cell>
          <cell r="I1270">
            <v>42846</v>
          </cell>
        </row>
        <row r="1271">
          <cell r="A1271" t="str">
            <v>PLN16387</v>
          </cell>
          <cell r="E1271" t="str">
            <v>Approved</v>
          </cell>
          <cell r="F1271">
            <v>42936</v>
          </cell>
          <cell r="G1271">
            <v>42936</v>
          </cell>
          <cell r="H1271">
            <v>42936</v>
          </cell>
          <cell r="I1271">
            <v>42936</v>
          </cell>
        </row>
        <row r="1272">
          <cell r="A1272" t="str">
            <v>PLN16386</v>
          </cell>
          <cell r="E1272" t="str">
            <v>Approved</v>
          </cell>
          <cell r="F1272">
            <v>42846</v>
          </cell>
          <cell r="G1272">
            <v>42836</v>
          </cell>
          <cell r="H1272">
            <v>42836</v>
          </cell>
          <cell r="I1272">
            <v>42846</v>
          </cell>
        </row>
        <row r="1273">
          <cell r="A1273" t="str">
            <v>PLN16385</v>
          </cell>
          <cell r="E1273" t="str">
            <v>Approved</v>
          </cell>
          <cell r="F1273">
            <v>42830</v>
          </cell>
          <cell r="G1273">
            <v>42830</v>
          </cell>
          <cell r="H1273">
            <v>42830</v>
          </cell>
          <cell r="I1273">
            <v>42830</v>
          </cell>
        </row>
        <row r="1274">
          <cell r="A1274" t="str">
            <v>PLN16384</v>
          </cell>
          <cell r="E1274" t="str">
            <v>Approved</v>
          </cell>
          <cell r="F1274">
            <v>43124</v>
          </cell>
          <cell r="G1274">
            <v>43124</v>
          </cell>
          <cell r="H1274">
            <v>43124</v>
          </cell>
          <cell r="I1274">
            <v>43124</v>
          </cell>
        </row>
        <row r="1275">
          <cell r="A1275" t="str">
            <v>PLN16383</v>
          </cell>
          <cell r="E1275" t="str">
            <v>Approved</v>
          </cell>
          <cell r="F1275">
            <v>43021</v>
          </cell>
          <cell r="G1275">
            <v>43014</v>
          </cell>
          <cell r="H1275">
            <v>43014</v>
          </cell>
          <cell r="I1275">
            <v>43021</v>
          </cell>
        </row>
        <row r="1276">
          <cell r="A1276" t="str">
            <v>PLN16380</v>
          </cell>
          <cell r="E1276" t="str">
            <v>Approved</v>
          </cell>
          <cell r="F1276">
            <v>42781</v>
          </cell>
          <cell r="G1276">
            <v>42781</v>
          </cell>
          <cell r="H1276">
            <v>42781</v>
          </cell>
          <cell r="I1276">
            <v>42781</v>
          </cell>
        </row>
        <row r="1277">
          <cell r="A1277" t="str">
            <v>PLN16379</v>
          </cell>
          <cell r="E1277" t="str">
            <v>Approved</v>
          </cell>
          <cell r="F1277">
            <v>43182</v>
          </cell>
          <cell r="G1277">
            <v>43000</v>
          </cell>
          <cell r="H1277">
            <v>43098</v>
          </cell>
          <cell r="I1277">
            <v>43182</v>
          </cell>
        </row>
        <row r="1278">
          <cell r="A1278" t="str">
            <v>PLN16378</v>
          </cell>
          <cell r="E1278" t="str">
            <v>Approved</v>
          </cell>
          <cell r="F1278">
            <v>42781</v>
          </cell>
          <cell r="G1278">
            <v>42781</v>
          </cell>
          <cell r="H1278">
            <v>42781</v>
          </cell>
          <cell r="I1278">
            <v>42781</v>
          </cell>
        </row>
        <row r="1279">
          <cell r="A1279" t="str">
            <v>PLN16377</v>
          </cell>
          <cell r="E1279" t="str">
            <v>Approved</v>
          </cell>
          <cell r="F1279">
            <v>42766</v>
          </cell>
          <cell r="G1279">
            <v>42761</v>
          </cell>
          <cell r="H1279">
            <v>42761</v>
          </cell>
          <cell r="I1279">
            <v>42766</v>
          </cell>
        </row>
        <row r="1280">
          <cell r="A1280" t="str">
            <v>PLN16376</v>
          </cell>
          <cell r="E1280" t="str">
            <v>Approved</v>
          </cell>
          <cell r="F1280">
            <v>42771</v>
          </cell>
          <cell r="G1280">
            <v>42761</v>
          </cell>
          <cell r="H1280">
            <v>42761</v>
          </cell>
          <cell r="I1280">
            <v>42771</v>
          </cell>
        </row>
        <row r="1281">
          <cell r="A1281" t="str">
            <v>PLN16394</v>
          </cell>
          <cell r="E1281" t="str">
            <v>Denied</v>
          </cell>
          <cell r="F1281">
            <v>43998</v>
          </cell>
          <cell r="G1281">
            <v>43070</v>
          </cell>
          <cell r="H1281">
            <v>43257</v>
          </cell>
        </row>
        <row r="1282">
          <cell r="A1282" t="str">
            <v>PLN16395</v>
          </cell>
          <cell r="E1282" t="str">
            <v>Approved</v>
          </cell>
          <cell r="F1282">
            <v>42984</v>
          </cell>
          <cell r="G1282">
            <v>42975</v>
          </cell>
          <cell r="H1282">
            <v>42975</v>
          </cell>
          <cell r="I1282">
            <v>42984</v>
          </cell>
        </row>
        <row r="1283">
          <cell r="A1283" t="str">
            <v>PLN16396</v>
          </cell>
          <cell r="E1283" t="str">
            <v>Withdrawn</v>
          </cell>
          <cell r="F1283">
            <v>43822</v>
          </cell>
        </row>
        <row r="1284">
          <cell r="A1284" t="str">
            <v>PLN16397</v>
          </cell>
          <cell r="E1284" t="str">
            <v>Approved</v>
          </cell>
          <cell r="F1284">
            <v>42796</v>
          </cell>
          <cell r="G1284">
            <v>42796</v>
          </cell>
          <cell r="H1284">
            <v>42796</v>
          </cell>
          <cell r="I1284">
            <v>42796</v>
          </cell>
        </row>
        <row r="1285">
          <cell r="A1285" t="str">
            <v>PLN16398</v>
          </cell>
          <cell r="E1285" t="str">
            <v>Approved</v>
          </cell>
          <cell r="F1285">
            <v>42787</v>
          </cell>
          <cell r="G1285">
            <v>42775</v>
          </cell>
          <cell r="H1285">
            <v>42775</v>
          </cell>
          <cell r="I1285">
            <v>42787</v>
          </cell>
        </row>
        <row r="1286">
          <cell r="A1286" t="str">
            <v>PLN16399</v>
          </cell>
          <cell r="E1286" t="str">
            <v>Approved</v>
          </cell>
          <cell r="F1286">
            <v>42781</v>
          </cell>
          <cell r="G1286">
            <v>42724</v>
          </cell>
          <cell r="H1286">
            <v>42781</v>
          </cell>
          <cell r="I1286">
            <v>42781</v>
          </cell>
        </row>
        <row r="1287">
          <cell r="A1287" t="str">
            <v>PLN16400</v>
          </cell>
          <cell r="E1287" t="str">
            <v>Approved</v>
          </cell>
          <cell r="F1287">
            <v>42832</v>
          </cell>
          <cell r="G1287">
            <v>42758</v>
          </cell>
          <cell r="H1287">
            <v>42823</v>
          </cell>
          <cell r="I1287">
            <v>42832</v>
          </cell>
        </row>
        <row r="1288">
          <cell r="A1288" t="str">
            <v>PLN16401</v>
          </cell>
          <cell r="E1288" t="str">
            <v>Approved</v>
          </cell>
          <cell r="F1288">
            <v>42864</v>
          </cell>
          <cell r="G1288">
            <v>42773</v>
          </cell>
          <cell r="H1288">
            <v>42853</v>
          </cell>
          <cell r="I1288">
            <v>42864</v>
          </cell>
        </row>
        <row r="1289">
          <cell r="A1289" t="str">
            <v>PLN15378-PUDF02</v>
          </cell>
          <cell r="E1289" t="str">
            <v>Approved</v>
          </cell>
          <cell r="F1289">
            <v>43046</v>
          </cell>
          <cell r="G1289">
            <v>42717</v>
          </cell>
        </row>
        <row r="1290">
          <cell r="A1290" t="str">
            <v>PLN16417</v>
          </cell>
          <cell r="E1290" t="str">
            <v>Approved</v>
          </cell>
          <cell r="F1290">
            <v>42781</v>
          </cell>
          <cell r="G1290">
            <v>42773</v>
          </cell>
          <cell r="H1290">
            <v>42773</v>
          </cell>
          <cell r="I1290">
            <v>42781</v>
          </cell>
        </row>
        <row r="1291">
          <cell r="A1291" t="str">
            <v>PLN16416</v>
          </cell>
          <cell r="E1291" t="str">
            <v>Approved-Pending Appeal</v>
          </cell>
          <cell r="F1291">
            <v>42773</v>
          </cell>
          <cell r="G1291">
            <v>42773</v>
          </cell>
          <cell r="H1291">
            <v>42773</v>
          </cell>
        </row>
        <row r="1292">
          <cell r="A1292" t="str">
            <v>PLN16415</v>
          </cell>
          <cell r="E1292" t="str">
            <v>Approved</v>
          </cell>
          <cell r="F1292">
            <v>42990</v>
          </cell>
          <cell r="G1292">
            <v>42773</v>
          </cell>
          <cell r="H1292">
            <v>42990</v>
          </cell>
          <cell r="I1292">
            <v>42990</v>
          </cell>
        </row>
        <row r="1293">
          <cell r="A1293" t="str">
            <v>PLN16414</v>
          </cell>
          <cell r="E1293" t="str">
            <v>Approved</v>
          </cell>
          <cell r="F1293">
            <v>42887</v>
          </cell>
          <cell r="G1293">
            <v>42870</v>
          </cell>
          <cell r="H1293">
            <v>42870</v>
          </cell>
          <cell r="I1293">
            <v>42887</v>
          </cell>
        </row>
        <row r="1294">
          <cell r="A1294" t="str">
            <v>PLN16413</v>
          </cell>
          <cell r="E1294" t="str">
            <v>Approved</v>
          </cell>
          <cell r="F1294">
            <v>42948</v>
          </cell>
          <cell r="G1294">
            <v>42941</v>
          </cell>
          <cell r="H1294">
            <v>42941</v>
          </cell>
          <cell r="I1294">
            <v>42948</v>
          </cell>
        </row>
        <row r="1295">
          <cell r="A1295" t="str">
            <v>PLN16412</v>
          </cell>
          <cell r="E1295" t="str">
            <v>Approved</v>
          </cell>
          <cell r="F1295">
            <v>42922</v>
          </cell>
          <cell r="G1295">
            <v>42909</v>
          </cell>
          <cell r="H1295">
            <v>42909</v>
          </cell>
          <cell r="I1295">
            <v>42922</v>
          </cell>
        </row>
        <row r="1296">
          <cell r="A1296" t="str">
            <v>PLN16411</v>
          </cell>
          <cell r="E1296" t="str">
            <v>Approved</v>
          </cell>
          <cell r="F1296">
            <v>42998</v>
          </cell>
          <cell r="G1296">
            <v>42993</v>
          </cell>
          <cell r="H1296">
            <v>42993</v>
          </cell>
          <cell r="I1296">
            <v>42998</v>
          </cell>
        </row>
        <row r="1297">
          <cell r="A1297" t="str">
            <v>PLN16410</v>
          </cell>
          <cell r="E1297" t="str">
            <v>Approved</v>
          </cell>
          <cell r="F1297">
            <v>42888</v>
          </cell>
          <cell r="G1297">
            <v>42880</v>
          </cell>
          <cell r="H1297">
            <v>42880</v>
          </cell>
          <cell r="I1297">
            <v>42888</v>
          </cell>
        </row>
        <row r="1298">
          <cell r="A1298" t="str">
            <v>PLN16409</v>
          </cell>
          <cell r="E1298" t="str">
            <v>Approved</v>
          </cell>
          <cell r="F1298">
            <v>42888</v>
          </cell>
          <cell r="G1298">
            <v>42880</v>
          </cell>
          <cell r="H1298">
            <v>42880</v>
          </cell>
          <cell r="I1298">
            <v>42888</v>
          </cell>
        </row>
        <row r="1299">
          <cell r="A1299" t="str">
            <v>PLN16408</v>
          </cell>
          <cell r="E1299" t="str">
            <v>Approved</v>
          </cell>
          <cell r="F1299">
            <v>42846</v>
          </cell>
          <cell r="G1299">
            <v>42836</v>
          </cell>
          <cell r="H1299">
            <v>42836</v>
          </cell>
          <cell r="I1299">
            <v>42846</v>
          </cell>
        </row>
        <row r="1300">
          <cell r="A1300" t="str">
            <v>PLN16407</v>
          </cell>
          <cell r="E1300" t="str">
            <v>Approved</v>
          </cell>
          <cell r="F1300">
            <v>42846</v>
          </cell>
          <cell r="G1300">
            <v>42836</v>
          </cell>
          <cell r="H1300">
            <v>42836</v>
          </cell>
          <cell r="I1300">
            <v>42846</v>
          </cell>
        </row>
        <row r="1301">
          <cell r="A1301" t="str">
            <v>PLN16406</v>
          </cell>
          <cell r="E1301" t="str">
            <v>Approved</v>
          </cell>
          <cell r="F1301">
            <v>42894</v>
          </cell>
          <cell r="G1301">
            <v>42894</v>
          </cell>
          <cell r="H1301">
            <v>42894</v>
          </cell>
          <cell r="I1301">
            <v>42894</v>
          </cell>
        </row>
        <row r="1302">
          <cell r="A1302" t="str">
            <v>PLN16405</v>
          </cell>
          <cell r="E1302" t="str">
            <v>Approved</v>
          </cell>
          <cell r="F1302">
            <v>42802</v>
          </cell>
          <cell r="G1302">
            <v>42790</v>
          </cell>
          <cell r="H1302">
            <v>42790</v>
          </cell>
          <cell r="I1302">
            <v>42802</v>
          </cell>
        </row>
        <row r="1303">
          <cell r="A1303" t="str">
            <v>PLN16404</v>
          </cell>
          <cell r="E1303" t="str">
            <v>Approved</v>
          </cell>
          <cell r="F1303">
            <v>42922</v>
          </cell>
          <cell r="G1303">
            <v>42909</v>
          </cell>
          <cell r="H1303">
            <v>42909</v>
          </cell>
          <cell r="I1303">
            <v>42922</v>
          </cell>
        </row>
        <row r="1304">
          <cell r="A1304" t="str">
            <v>PLN16403</v>
          </cell>
          <cell r="E1304" t="str">
            <v>Approved</v>
          </cell>
          <cell r="F1304">
            <v>42808</v>
          </cell>
          <cell r="G1304">
            <v>42802</v>
          </cell>
          <cell r="H1304">
            <v>42802</v>
          </cell>
          <cell r="I1304">
            <v>42808</v>
          </cell>
        </row>
        <row r="1305">
          <cell r="A1305" t="str">
            <v>PLN16402</v>
          </cell>
          <cell r="E1305" t="str">
            <v>Void</v>
          </cell>
          <cell r="F1305">
            <v>42706</v>
          </cell>
        </row>
        <row r="1306">
          <cell r="A1306" t="str">
            <v>PLN16418</v>
          </cell>
          <cell r="E1306" t="str">
            <v>Approved</v>
          </cell>
          <cell r="F1306">
            <v>42851</v>
          </cell>
          <cell r="G1306">
            <v>42842</v>
          </cell>
          <cell r="H1306">
            <v>42842</v>
          </cell>
          <cell r="I1306">
            <v>42851</v>
          </cell>
        </row>
        <row r="1307">
          <cell r="A1307" t="str">
            <v>PLN16419</v>
          </cell>
          <cell r="E1307" t="str">
            <v>Approved</v>
          </cell>
          <cell r="F1307">
            <v>42916</v>
          </cell>
          <cell r="G1307">
            <v>42895</v>
          </cell>
          <cell r="H1307">
            <v>42895</v>
          </cell>
          <cell r="I1307">
            <v>42916</v>
          </cell>
        </row>
        <row r="1308">
          <cell r="A1308" t="str">
            <v>PLN16420</v>
          </cell>
          <cell r="E1308" t="str">
            <v>Approved</v>
          </cell>
          <cell r="F1308">
            <v>42983</v>
          </cell>
          <cell r="G1308">
            <v>42895</v>
          </cell>
          <cell r="H1308">
            <v>42895</v>
          </cell>
          <cell r="I1308">
            <v>42983</v>
          </cell>
        </row>
        <row r="1309">
          <cell r="A1309" t="str">
            <v>PLN16421</v>
          </cell>
          <cell r="E1309" t="str">
            <v>Approved</v>
          </cell>
          <cell r="F1309">
            <v>42977</v>
          </cell>
          <cell r="G1309">
            <v>42901</v>
          </cell>
          <cell r="H1309">
            <v>42901</v>
          </cell>
          <cell r="I1309">
            <v>42977</v>
          </cell>
        </row>
        <row r="1310">
          <cell r="A1310" t="str">
            <v>PLN16422</v>
          </cell>
          <cell r="E1310" t="str">
            <v>Approved</v>
          </cell>
          <cell r="F1310">
            <v>42905</v>
          </cell>
          <cell r="G1310">
            <v>42901</v>
          </cell>
          <cell r="H1310">
            <v>42901</v>
          </cell>
        </row>
        <row r="1311">
          <cell r="A1311" t="str">
            <v>PLN16423</v>
          </cell>
          <cell r="E1311" t="str">
            <v>Approved</v>
          </cell>
          <cell r="F1311">
            <v>43110</v>
          </cell>
          <cell r="G1311">
            <v>42990</v>
          </cell>
          <cell r="H1311">
            <v>42990</v>
          </cell>
          <cell r="I1311">
            <v>42990</v>
          </cell>
        </row>
        <row r="1312">
          <cell r="A1312" t="str">
            <v>PLN16424</v>
          </cell>
          <cell r="E1312" t="str">
            <v>Approved</v>
          </cell>
          <cell r="F1312">
            <v>42906</v>
          </cell>
          <cell r="G1312">
            <v>42795</v>
          </cell>
          <cell r="H1312">
            <v>42894</v>
          </cell>
          <cell r="I1312">
            <v>42906</v>
          </cell>
        </row>
        <row r="1313">
          <cell r="A1313" t="str">
            <v>PLN16425</v>
          </cell>
          <cell r="E1313" t="str">
            <v>Approved</v>
          </cell>
          <cell r="F1313">
            <v>43137</v>
          </cell>
          <cell r="G1313">
            <v>43124</v>
          </cell>
          <cell r="H1313">
            <v>43124</v>
          </cell>
          <cell r="I1313">
            <v>43137</v>
          </cell>
        </row>
        <row r="1314">
          <cell r="A1314" t="str">
            <v>PLN16426</v>
          </cell>
          <cell r="E1314" t="str">
            <v>Approved</v>
          </cell>
          <cell r="F1314">
            <v>42941</v>
          </cell>
          <cell r="G1314">
            <v>42851</v>
          </cell>
          <cell r="H1314">
            <v>42936</v>
          </cell>
          <cell r="I1314">
            <v>42941</v>
          </cell>
        </row>
        <row r="1315">
          <cell r="A1315" t="str">
            <v>PLN16427</v>
          </cell>
          <cell r="E1315" t="str">
            <v>Approved</v>
          </cell>
          <cell r="F1315">
            <v>43110</v>
          </cell>
          <cell r="G1315">
            <v>42990</v>
          </cell>
          <cell r="H1315">
            <v>43110</v>
          </cell>
          <cell r="I1315">
            <v>43110</v>
          </cell>
        </row>
        <row r="1316">
          <cell r="A1316" t="str">
            <v>PLN16435</v>
          </cell>
          <cell r="E1316" t="str">
            <v>Approved</v>
          </cell>
          <cell r="F1316">
            <v>42922</v>
          </cell>
          <cell r="G1316">
            <v>42913</v>
          </cell>
          <cell r="H1316">
            <v>42913</v>
          </cell>
          <cell r="I1316">
            <v>42922</v>
          </cell>
        </row>
        <row r="1317">
          <cell r="A1317" t="str">
            <v>PLN16434</v>
          </cell>
          <cell r="E1317" t="str">
            <v>Approved</v>
          </cell>
          <cell r="F1317">
            <v>42933</v>
          </cell>
          <cell r="G1317">
            <v>42943</v>
          </cell>
          <cell r="H1317">
            <v>42943</v>
          </cell>
        </row>
        <row r="1318">
          <cell r="A1318" t="str">
            <v>PLN16433</v>
          </cell>
          <cell r="E1318" t="str">
            <v>Approved</v>
          </cell>
          <cell r="F1318">
            <v>42943</v>
          </cell>
          <cell r="G1318">
            <v>42943</v>
          </cell>
          <cell r="H1318">
            <v>42943</v>
          </cell>
          <cell r="I1318">
            <v>42943</v>
          </cell>
        </row>
        <row r="1319">
          <cell r="A1319" t="str">
            <v>PLN16432</v>
          </cell>
          <cell r="E1319" t="str">
            <v>Approved</v>
          </cell>
          <cell r="F1319">
            <v>42943</v>
          </cell>
          <cell r="G1319">
            <v>42943</v>
          </cell>
          <cell r="H1319">
            <v>42943</v>
          </cell>
          <cell r="I1319">
            <v>42943</v>
          </cell>
        </row>
        <row r="1320">
          <cell r="A1320" t="str">
            <v>PLN16431</v>
          </cell>
          <cell r="E1320" t="str">
            <v>Approved</v>
          </cell>
          <cell r="F1320">
            <v>43138</v>
          </cell>
          <cell r="G1320">
            <v>42895</v>
          </cell>
          <cell r="H1320">
            <v>42895</v>
          </cell>
          <cell r="I1320">
            <v>43138</v>
          </cell>
        </row>
        <row r="1321">
          <cell r="A1321" t="str">
            <v>PLN16430</v>
          </cell>
          <cell r="E1321" t="str">
            <v>Approved</v>
          </cell>
          <cell r="F1321">
            <v>43110</v>
          </cell>
          <cell r="G1321">
            <v>43110</v>
          </cell>
          <cell r="H1321">
            <v>43110</v>
          </cell>
          <cell r="I1321">
            <v>43110</v>
          </cell>
        </row>
        <row r="1322">
          <cell r="A1322" t="str">
            <v>PLN16429</v>
          </cell>
          <cell r="E1322" t="str">
            <v>Approved</v>
          </cell>
          <cell r="F1322">
            <v>42922</v>
          </cell>
          <cell r="G1322">
            <v>42922</v>
          </cell>
          <cell r="H1322">
            <v>42922</v>
          </cell>
          <cell r="I1322">
            <v>42922</v>
          </cell>
        </row>
        <row r="1323">
          <cell r="A1323" t="str">
            <v>PLN16428</v>
          </cell>
          <cell r="E1323" t="str">
            <v>Approved</v>
          </cell>
          <cell r="F1323">
            <v>42885</v>
          </cell>
          <cell r="G1323">
            <v>42885</v>
          </cell>
          <cell r="H1323">
            <v>42885</v>
          </cell>
          <cell r="I1323">
            <v>42885</v>
          </cell>
        </row>
        <row r="1324">
          <cell r="A1324" t="str">
            <v>PLN16436</v>
          </cell>
          <cell r="E1324" t="str">
            <v>Approved</v>
          </cell>
          <cell r="F1324">
            <v>42817</v>
          </cell>
          <cell r="G1324">
            <v>42804</v>
          </cell>
          <cell r="H1324">
            <v>42804</v>
          </cell>
          <cell r="I1324">
            <v>42804</v>
          </cell>
        </row>
        <row r="1325">
          <cell r="A1325" t="str">
            <v>PLN16437</v>
          </cell>
          <cell r="E1325" t="str">
            <v>Approved</v>
          </cell>
          <cell r="F1325">
            <v>42985</v>
          </cell>
          <cell r="G1325">
            <v>42985</v>
          </cell>
          <cell r="H1325">
            <v>42985</v>
          </cell>
          <cell r="I1325">
            <v>42985</v>
          </cell>
        </row>
        <row r="1326">
          <cell r="A1326" t="str">
            <v>PLN16438</v>
          </cell>
          <cell r="E1326" t="str">
            <v>Approved</v>
          </cell>
          <cell r="F1326">
            <v>42880</v>
          </cell>
          <cell r="G1326">
            <v>42870</v>
          </cell>
          <cell r="H1326">
            <v>42870</v>
          </cell>
          <cell r="I1326">
            <v>42880</v>
          </cell>
        </row>
        <row r="1327">
          <cell r="A1327" t="str">
            <v>PLN16439</v>
          </cell>
          <cell r="E1327" t="str">
            <v>Withdrawn</v>
          </cell>
          <cell r="F1327">
            <v>42755</v>
          </cell>
        </row>
        <row r="1328">
          <cell r="A1328" t="str">
            <v>PLN16440</v>
          </cell>
          <cell r="E1328" t="str">
            <v>Approved</v>
          </cell>
          <cell r="F1328">
            <v>43312</v>
          </cell>
          <cell r="G1328">
            <v>43083</v>
          </cell>
          <cell r="H1328">
            <v>43300</v>
          </cell>
          <cell r="I1328">
            <v>43312</v>
          </cell>
        </row>
        <row r="1329">
          <cell r="A1329" t="str">
            <v>PLN16441</v>
          </cell>
          <cell r="E1329" t="str">
            <v>Approved</v>
          </cell>
          <cell r="F1329">
            <v>42831</v>
          </cell>
          <cell r="G1329">
            <v>42739</v>
          </cell>
          <cell r="H1329">
            <v>42822</v>
          </cell>
          <cell r="I1329">
            <v>42831</v>
          </cell>
        </row>
        <row r="1330">
          <cell r="A1330" t="str">
            <v>PLN16442</v>
          </cell>
          <cell r="E1330" t="str">
            <v>Approved</v>
          </cell>
          <cell r="F1330">
            <v>42857</v>
          </cell>
          <cell r="G1330">
            <v>42846</v>
          </cell>
          <cell r="H1330">
            <v>42846</v>
          </cell>
          <cell r="I1330">
            <v>42857</v>
          </cell>
        </row>
        <row r="1331">
          <cell r="A1331" t="str">
            <v>PLN16443</v>
          </cell>
          <cell r="E1331" t="str">
            <v>Approved</v>
          </cell>
          <cell r="F1331">
            <v>42871</v>
          </cell>
          <cell r="G1331">
            <v>42768</v>
          </cell>
          <cell r="H1331">
            <v>42863</v>
          </cell>
          <cell r="I1331">
            <v>42871</v>
          </cell>
        </row>
        <row r="1332">
          <cell r="A1332" t="str">
            <v>PLN16440-PUDF01</v>
          </cell>
          <cell r="E1332" t="str">
            <v>Approved</v>
          </cell>
          <cell r="F1332">
            <v>43312</v>
          </cell>
          <cell r="G1332">
            <v>43083</v>
          </cell>
          <cell r="H1332">
            <v>43299</v>
          </cell>
          <cell r="I1332">
            <v>43312</v>
          </cell>
        </row>
        <row r="1333">
          <cell r="A1333" t="str">
            <v>PLN16444</v>
          </cell>
          <cell r="E1333" t="str">
            <v>Approved</v>
          </cell>
          <cell r="F1333">
            <v>42802</v>
          </cell>
          <cell r="G1333">
            <v>42740</v>
          </cell>
          <cell r="H1333">
            <v>42794</v>
          </cell>
          <cell r="I1333">
            <v>42802</v>
          </cell>
        </row>
        <row r="1334">
          <cell r="A1334" t="str">
            <v>PLN16445</v>
          </cell>
          <cell r="E1334" t="str">
            <v>Approved</v>
          </cell>
          <cell r="F1334">
            <v>42887</v>
          </cell>
          <cell r="G1334">
            <v>42793</v>
          </cell>
          <cell r="H1334">
            <v>42872</v>
          </cell>
          <cell r="I1334">
            <v>42887</v>
          </cell>
        </row>
        <row r="1335">
          <cell r="A1335" t="str">
            <v>PLN16446</v>
          </cell>
          <cell r="E1335" t="str">
            <v>Approved</v>
          </cell>
          <cell r="F1335">
            <v>43648</v>
          </cell>
          <cell r="G1335">
            <v>43633</v>
          </cell>
          <cell r="H1335">
            <v>43636</v>
          </cell>
          <cell r="I1335">
            <v>43648</v>
          </cell>
        </row>
        <row r="1336">
          <cell r="A1336" t="str">
            <v>PLN16447</v>
          </cell>
          <cell r="E1336" t="str">
            <v>Approved</v>
          </cell>
          <cell r="F1336">
            <v>42786</v>
          </cell>
          <cell r="G1336">
            <v>42787</v>
          </cell>
          <cell r="H1336">
            <v>42787</v>
          </cell>
          <cell r="I1336">
            <v>42786</v>
          </cell>
        </row>
        <row r="1337">
          <cell r="A1337" t="str">
            <v>PLN15195-A01</v>
          </cell>
          <cell r="E1337" t="str">
            <v>Under Review</v>
          </cell>
          <cell r="F1337">
            <v>43053</v>
          </cell>
        </row>
        <row r="1338">
          <cell r="A1338" t="str">
            <v>PLN15195-A01-A01</v>
          </cell>
          <cell r="E1338" t="str">
            <v>Under Review</v>
          </cell>
          <cell r="F1338">
            <v>43053</v>
          </cell>
        </row>
        <row r="1339">
          <cell r="A1339" t="str">
            <v>PLN16351</v>
          </cell>
          <cell r="E1339" t="str">
            <v>Withdrawn</v>
          </cell>
          <cell r="F1339">
            <v>43238</v>
          </cell>
        </row>
        <row r="1340">
          <cell r="A1340" t="str">
            <v>PLN16448</v>
          </cell>
          <cell r="E1340" t="str">
            <v>Approved</v>
          </cell>
          <cell r="F1340">
            <v>42846</v>
          </cell>
          <cell r="G1340">
            <v>42836</v>
          </cell>
          <cell r="H1340">
            <v>42836</v>
          </cell>
          <cell r="I1340">
            <v>42846</v>
          </cell>
        </row>
        <row r="1341">
          <cell r="A1341" t="str">
            <v>PLN16449</v>
          </cell>
          <cell r="E1341" t="str">
            <v>Approved-Pending Appeal</v>
          </cell>
          <cell r="F1341">
            <v>42853</v>
          </cell>
          <cell r="G1341">
            <v>42762</v>
          </cell>
          <cell r="H1341">
            <v>42853</v>
          </cell>
        </row>
        <row r="1342">
          <cell r="A1342" t="str">
            <v>PLN16450</v>
          </cell>
          <cell r="E1342" t="str">
            <v>Approved</v>
          </cell>
          <cell r="F1342">
            <v>42864</v>
          </cell>
          <cell r="G1342">
            <v>42762</v>
          </cell>
          <cell r="H1342">
            <v>42853</v>
          </cell>
          <cell r="I1342">
            <v>42864</v>
          </cell>
        </row>
        <row r="1343">
          <cell r="A1343" t="str">
            <v>PLN16451</v>
          </cell>
          <cell r="E1343" t="str">
            <v>Approved</v>
          </cell>
          <cell r="F1343">
            <v>43011</v>
          </cell>
          <cell r="G1343">
            <v>42853</v>
          </cell>
          <cell r="H1343">
            <v>42853</v>
          </cell>
          <cell r="I1343">
            <v>42864</v>
          </cell>
        </row>
        <row r="1344">
          <cell r="A1344" t="str">
            <v>PLN16452</v>
          </cell>
          <cell r="E1344" t="str">
            <v>Approved</v>
          </cell>
          <cell r="F1344">
            <v>42871</v>
          </cell>
          <cell r="G1344">
            <v>42860</v>
          </cell>
          <cell r="H1344">
            <v>42860</v>
          </cell>
          <cell r="I1344">
            <v>42871</v>
          </cell>
        </row>
        <row r="1345">
          <cell r="A1345" t="str">
            <v>PLN16453</v>
          </cell>
          <cell r="E1345" t="str">
            <v>Approved</v>
          </cell>
          <cell r="F1345">
            <v>42996</v>
          </cell>
          <cell r="G1345">
            <v>42984</v>
          </cell>
          <cell r="H1345">
            <v>42984</v>
          </cell>
          <cell r="I1345">
            <v>42996</v>
          </cell>
        </row>
        <row r="1346">
          <cell r="A1346" t="str">
            <v>PLN16454</v>
          </cell>
          <cell r="E1346" t="str">
            <v>Approved</v>
          </cell>
          <cell r="F1346">
            <v>42808</v>
          </cell>
          <cell r="G1346">
            <v>42794</v>
          </cell>
          <cell r="H1346">
            <v>42808</v>
          </cell>
          <cell r="I1346">
            <v>42808</v>
          </cell>
        </row>
        <row r="1347">
          <cell r="A1347" t="str">
            <v>PLN16456</v>
          </cell>
          <cell r="E1347" t="str">
            <v>Extended</v>
          </cell>
          <cell r="F1347">
            <v>44243</v>
          </cell>
          <cell r="G1347">
            <v>42877</v>
          </cell>
          <cell r="H1347">
            <v>42936</v>
          </cell>
          <cell r="I1347">
            <v>42947</v>
          </cell>
        </row>
        <row r="1348">
          <cell r="A1348" t="str">
            <v>PLN16455</v>
          </cell>
          <cell r="E1348" t="str">
            <v>Approved</v>
          </cell>
          <cell r="F1348">
            <v>42948</v>
          </cell>
          <cell r="G1348">
            <v>42877</v>
          </cell>
          <cell r="H1348">
            <v>42936</v>
          </cell>
          <cell r="I1348">
            <v>42948</v>
          </cell>
        </row>
        <row r="1349">
          <cell r="A1349" t="str">
            <v>PLN16457</v>
          </cell>
          <cell r="E1349" t="str">
            <v>Approved</v>
          </cell>
          <cell r="F1349">
            <v>43350</v>
          </cell>
          <cell r="G1349">
            <v>43350</v>
          </cell>
          <cell r="H1349">
            <v>43350</v>
          </cell>
          <cell r="I1349">
            <v>43350</v>
          </cell>
        </row>
        <row r="1350">
          <cell r="A1350" t="str">
            <v>PLN17002</v>
          </cell>
          <cell r="E1350" t="str">
            <v>Approved</v>
          </cell>
          <cell r="F1350">
            <v>42831</v>
          </cell>
          <cell r="G1350">
            <v>42740</v>
          </cell>
          <cell r="H1350">
            <v>42822</v>
          </cell>
          <cell r="I1350">
            <v>42831</v>
          </cell>
        </row>
        <row r="1351">
          <cell r="A1351" t="str">
            <v>PLN17001</v>
          </cell>
          <cell r="E1351" t="str">
            <v>Approved</v>
          </cell>
          <cell r="F1351">
            <v>42831</v>
          </cell>
          <cell r="G1351">
            <v>42817</v>
          </cell>
          <cell r="H1351">
            <v>42817</v>
          </cell>
          <cell r="I1351">
            <v>42831</v>
          </cell>
        </row>
        <row r="1352">
          <cell r="A1352" t="str">
            <v>PLN17003</v>
          </cell>
          <cell r="E1352" t="str">
            <v>Approved</v>
          </cell>
          <cell r="F1352">
            <v>42990</v>
          </cell>
          <cell r="G1352">
            <v>42977</v>
          </cell>
          <cell r="H1352">
            <v>42977</v>
          </cell>
          <cell r="I1352">
            <v>42990</v>
          </cell>
        </row>
        <row r="1353">
          <cell r="A1353" t="str">
            <v>PLN17007</v>
          </cell>
          <cell r="E1353" t="str">
            <v>Approved</v>
          </cell>
          <cell r="F1353">
            <v>42773</v>
          </cell>
          <cell r="G1353">
            <v>42776</v>
          </cell>
          <cell r="H1353">
            <v>42776</v>
          </cell>
          <cell r="I1353">
            <v>42773</v>
          </cell>
        </row>
        <row r="1354">
          <cell r="A1354" t="str">
            <v>PLN17006</v>
          </cell>
          <cell r="E1354" t="str">
            <v>Withdrawn</v>
          </cell>
          <cell r="F1354">
            <v>43167</v>
          </cell>
        </row>
        <row r="1355">
          <cell r="A1355" t="str">
            <v>PLN17005</v>
          </cell>
          <cell r="E1355" t="str">
            <v>Approved</v>
          </cell>
          <cell r="F1355">
            <v>43132</v>
          </cell>
          <cell r="G1355">
            <v>42985</v>
          </cell>
          <cell r="H1355">
            <v>43132</v>
          </cell>
          <cell r="I1355">
            <v>43132</v>
          </cell>
        </row>
        <row r="1356">
          <cell r="A1356" t="str">
            <v>PLN17004</v>
          </cell>
          <cell r="E1356" t="str">
            <v>Approved</v>
          </cell>
          <cell r="F1356">
            <v>43067</v>
          </cell>
          <cell r="G1356">
            <v>42948</v>
          </cell>
          <cell r="H1356">
            <v>43054</v>
          </cell>
          <cell r="I1356">
            <v>43067</v>
          </cell>
        </row>
        <row r="1357">
          <cell r="A1357" t="str">
            <v>PLN17010</v>
          </cell>
          <cell r="E1357" t="str">
            <v>Approved</v>
          </cell>
          <cell r="F1357">
            <v>42864</v>
          </cell>
          <cell r="G1357">
            <v>42853</v>
          </cell>
          <cell r="H1357">
            <v>42853</v>
          </cell>
          <cell r="I1357">
            <v>42864</v>
          </cell>
        </row>
        <row r="1358">
          <cell r="A1358" t="str">
            <v>PLN17009</v>
          </cell>
          <cell r="E1358" t="str">
            <v>Approved</v>
          </cell>
          <cell r="F1358">
            <v>42842</v>
          </cell>
          <cell r="G1358">
            <v>42774</v>
          </cell>
          <cell r="H1358">
            <v>42832</v>
          </cell>
          <cell r="I1358">
            <v>42842</v>
          </cell>
        </row>
        <row r="1359">
          <cell r="A1359" t="str">
            <v>PLN17008</v>
          </cell>
          <cell r="E1359" t="str">
            <v>Approved</v>
          </cell>
          <cell r="F1359">
            <v>42941</v>
          </cell>
          <cell r="G1359">
            <v>42936</v>
          </cell>
          <cell r="H1359">
            <v>42936</v>
          </cell>
          <cell r="I1359">
            <v>42941</v>
          </cell>
        </row>
        <row r="1360">
          <cell r="A1360" t="str">
            <v>PLN17013</v>
          </cell>
          <cell r="E1360" t="str">
            <v>Approved</v>
          </cell>
          <cell r="F1360">
            <v>43629</v>
          </cell>
          <cell r="G1360">
            <v>42929</v>
          </cell>
          <cell r="H1360">
            <v>42929</v>
          </cell>
          <cell r="I1360">
            <v>42940</v>
          </cell>
        </row>
        <row r="1361">
          <cell r="A1361" t="str">
            <v>PLN17012</v>
          </cell>
          <cell r="E1361" t="str">
            <v>Approved</v>
          </cell>
          <cell r="F1361">
            <v>43056</v>
          </cell>
          <cell r="G1361">
            <v>42807</v>
          </cell>
          <cell r="H1361">
            <v>43046</v>
          </cell>
          <cell r="I1361">
            <v>43056</v>
          </cell>
        </row>
        <row r="1362">
          <cell r="A1362" t="str">
            <v>PLN17011</v>
          </cell>
          <cell r="E1362" t="str">
            <v>Approved</v>
          </cell>
          <cell r="F1362">
            <v>42822</v>
          </cell>
          <cell r="G1362">
            <v>42809</v>
          </cell>
          <cell r="H1362">
            <v>42809</v>
          </cell>
          <cell r="I1362">
            <v>42822</v>
          </cell>
        </row>
        <row r="1363">
          <cell r="A1363" t="str">
            <v>PLN17014</v>
          </cell>
          <cell r="E1363" t="str">
            <v>Approved</v>
          </cell>
          <cell r="F1363">
            <v>42822</v>
          </cell>
          <cell r="G1363">
            <v>42762</v>
          </cell>
          <cell r="H1363">
            <v>42814</v>
          </cell>
          <cell r="I1363">
            <v>42822</v>
          </cell>
        </row>
        <row r="1364">
          <cell r="A1364" t="str">
            <v>PLN17015</v>
          </cell>
          <cell r="E1364" t="str">
            <v>Approved</v>
          </cell>
          <cell r="F1364">
            <v>42863</v>
          </cell>
          <cell r="G1364">
            <v>42853</v>
          </cell>
          <cell r="H1364">
            <v>42853</v>
          </cell>
          <cell r="I1364">
            <v>42863</v>
          </cell>
        </row>
        <row r="1365">
          <cell r="A1365" t="str">
            <v>PLN17016</v>
          </cell>
          <cell r="E1365" t="str">
            <v>Approved</v>
          </cell>
          <cell r="F1365">
            <v>42985</v>
          </cell>
          <cell r="G1365">
            <v>42985</v>
          </cell>
          <cell r="H1365">
            <v>42985</v>
          </cell>
          <cell r="I1365">
            <v>42985</v>
          </cell>
        </row>
        <row r="1366">
          <cell r="A1366" t="str">
            <v>PLN17017</v>
          </cell>
          <cell r="E1366" t="str">
            <v>Approved</v>
          </cell>
          <cell r="F1366">
            <v>42873</v>
          </cell>
          <cell r="G1366">
            <v>42873</v>
          </cell>
          <cell r="H1366">
            <v>42873</v>
          </cell>
          <cell r="I1366">
            <v>42873</v>
          </cell>
        </row>
        <row r="1367">
          <cell r="A1367" t="str">
            <v>PLN17018</v>
          </cell>
          <cell r="E1367" t="str">
            <v>Approved</v>
          </cell>
          <cell r="F1367">
            <v>42864</v>
          </cell>
          <cell r="G1367">
            <v>42782</v>
          </cell>
          <cell r="H1367">
            <v>42853</v>
          </cell>
          <cell r="I1367">
            <v>42864</v>
          </cell>
        </row>
        <row r="1368">
          <cell r="A1368" t="str">
            <v>PLN17019</v>
          </cell>
          <cell r="E1368" t="str">
            <v>Approved</v>
          </cell>
          <cell r="F1368">
            <v>42864</v>
          </cell>
          <cell r="G1368">
            <v>42853</v>
          </cell>
          <cell r="H1368">
            <v>42853</v>
          </cell>
          <cell r="I1368">
            <v>42864</v>
          </cell>
        </row>
        <row r="1369">
          <cell r="A1369" t="str">
            <v>PLN17020</v>
          </cell>
          <cell r="E1369" t="str">
            <v>Withdrawn</v>
          </cell>
          <cell r="F1369">
            <v>43578</v>
          </cell>
        </row>
        <row r="1370">
          <cell r="A1370" t="str">
            <v>PLN16258-R01</v>
          </cell>
          <cell r="E1370" t="str">
            <v>Approved</v>
          </cell>
          <cell r="F1370">
            <v>42808</v>
          </cell>
          <cell r="G1370">
            <v>42795</v>
          </cell>
          <cell r="H1370">
            <v>42795</v>
          </cell>
          <cell r="I1370">
            <v>42808</v>
          </cell>
        </row>
        <row r="1371">
          <cell r="A1371" t="str">
            <v>PLN17021</v>
          </cell>
          <cell r="E1371" t="str">
            <v>Approved</v>
          </cell>
          <cell r="F1371">
            <v>43032</v>
          </cell>
          <cell r="G1371">
            <v>42782</v>
          </cell>
          <cell r="H1371">
            <v>42991</v>
          </cell>
          <cell r="I1371">
            <v>42991</v>
          </cell>
        </row>
        <row r="1372">
          <cell r="A1372" t="str">
            <v>PLN17022</v>
          </cell>
          <cell r="E1372" t="str">
            <v>Approved</v>
          </cell>
          <cell r="F1372">
            <v>42871</v>
          </cell>
          <cell r="G1372">
            <v>42801</v>
          </cell>
          <cell r="H1372">
            <v>42859</v>
          </cell>
          <cell r="I1372">
            <v>42871</v>
          </cell>
        </row>
        <row r="1373">
          <cell r="A1373" t="str">
            <v>PLN17023</v>
          </cell>
          <cell r="E1373" t="str">
            <v>Approved</v>
          </cell>
          <cell r="F1373">
            <v>42851</v>
          </cell>
          <cell r="G1373">
            <v>42842</v>
          </cell>
          <cell r="H1373">
            <v>42842</v>
          </cell>
          <cell r="I1373">
            <v>42851</v>
          </cell>
        </row>
        <row r="1374">
          <cell r="A1374" t="str">
            <v>PLN17024</v>
          </cell>
          <cell r="E1374" t="str">
            <v>Approved</v>
          </cell>
          <cell r="F1374">
            <v>42864</v>
          </cell>
          <cell r="G1374">
            <v>42857</v>
          </cell>
          <cell r="H1374">
            <v>42857</v>
          </cell>
          <cell r="I1374">
            <v>42864</v>
          </cell>
        </row>
        <row r="1375">
          <cell r="A1375" t="str">
            <v>PLN17025</v>
          </cell>
          <cell r="E1375" t="str">
            <v>Approved</v>
          </cell>
          <cell r="F1375">
            <v>42900</v>
          </cell>
          <cell r="G1375">
            <v>42887</v>
          </cell>
          <cell r="H1375">
            <v>42887</v>
          </cell>
          <cell r="I1375">
            <v>42900</v>
          </cell>
        </row>
        <row r="1376">
          <cell r="A1376" t="str">
            <v>PLN15176-R01</v>
          </cell>
          <cell r="E1376" t="str">
            <v>Approved</v>
          </cell>
          <cell r="F1376">
            <v>42822</v>
          </cell>
          <cell r="G1376">
            <v>42809</v>
          </cell>
          <cell r="H1376">
            <v>42809</v>
          </cell>
          <cell r="I1376">
            <v>42822</v>
          </cell>
        </row>
        <row r="1377">
          <cell r="A1377" t="str">
            <v>PLN17026</v>
          </cell>
          <cell r="E1377" t="str">
            <v>Approved</v>
          </cell>
          <cell r="F1377">
            <v>43566</v>
          </cell>
          <cell r="G1377">
            <v>42851</v>
          </cell>
          <cell r="H1377">
            <v>42851</v>
          </cell>
          <cell r="I1377">
            <v>43205</v>
          </cell>
        </row>
        <row r="1378">
          <cell r="A1378" t="str">
            <v>PLN17027</v>
          </cell>
          <cell r="E1378" t="str">
            <v>Approved</v>
          </cell>
          <cell r="F1378">
            <v>42880</v>
          </cell>
          <cell r="G1378">
            <v>42814</v>
          </cell>
          <cell r="H1378">
            <v>42866</v>
          </cell>
          <cell r="I1378">
            <v>42880</v>
          </cell>
        </row>
        <row r="1379">
          <cell r="A1379" t="str">
            <v>PLN17030</v>
          </cell>
          <cell r="E1379" t="str">
            <v>Approved</v>
          </cell>
          <cell r="F1379">
            <v>42891</v>
          </cell>
          <cell r="G1379">
            <v>42838</v>
          </cell>
          <cell r="H1379">
            <v>42880</v>
          </cell>
          <cell r="I1379">
            <v>42891</v>
          </cell>
        </row>
        <row r="1380">
          <cell r="A1380" t="str">
            <v>PLN17029</v>
          </cell>
          <cell r="E1380" t="str">
            <v>Approved</v>
          </cell>
          <cell r="F1380">
            <v>42913</v>
          </cell>
          <cell r="G1380">
            <v>42859</v>
          </cell>
          <cell r="H1380">
            <v>42902</v>
          </cell>
          <cell r="I1380">
            <v>42906</v>
          </cell>
        </row>
        <row r="1381">
          <cell r="A1381" t="str">
            <v>PLN17028</v>
          </cell>
          <cell r="E1381" t="str">
            <v>Approved</v>
          </cell>
          <cell r="F1381">
            <v>42874</v>
          </cell>
          <cell r="G1381">
            <v>42864</v>
          </cell>
          <cell r="H1381">
            <v>42864</v>
          </cell>
          <cell r="I1381">
            <v>42874</v>
          </cell>
        </row>
        <row r="1382">
          <cell r="A1382" t="str">
            <v>PLN17032</v>
          </cell>
          <cell r="E1382" t="str">
            <v>Approved</v>
          </cell>
          <cell r="F1382">
            <v>42849</v>
          </cell>
          <cell r="G1382">
            <v>42842</v>
          </cell>
          <cell r="H1382">
            <v>42842</v>
          </cell>
          <cell r="I1382">
            <v>42849</v>
          </cell>
        </row>
        <row r="1383">
          <cell r="A1383" t="str">
            <v>PLN17031</v>
          </cell>
          <cell r="E1383" t="str">
            <v>Approved</v>
          </cell>
          <cell r="F1383">
            <v>42849</v>
          </cell>
          <cell r="G1383">
            <v>42836</v>
          </cell>
          <cell r="H1383">
            <v>42836</v>
          </cell>
          <cell r="I1383">
            <v>42836</v>
          </cell>
        </row>
        <row r="1384">
          <cell r="A1384" t="str">
            <v>PLN15119-R01</v>
          </cell>
          <cell r="E1384" t="str">
            <v>Approved</v>
          </cell>
          <cell r="F1384">
            <v>42808</v>
          </cell>
          <cell r="G1384">
            <v>42768</v>
          </cell>
          <cell r="H1384">
            <v>42797</v>
          </cell>
          <cell r="I1384">
            <v>42808</v>
          </cell>
        </row>
        <row r="1385">
          <cell r="A1385" t="str">
            <v>PLN17033</v>
          </cell>
          <cell r="E1385" t="str">
            <v>Approved</v>
          </cell>
          <cell r="F1385">
            <v>43455</v>
          </cell>
          <cell r="G1385">
            <v>43455</v>
          </cell>
          <cell r="H1385">
            <v>43455</v>
          </cell>
          <cell r="I1385">
            <v>43455</v>
          </cell>
        </row>
        <row r="1386">
          <cell r="A1386" t="str">
            <v>PLN17034</v>
          </cell>
          <cell r="E1386" t="str">
            <v>Approved</v>
          </cell>
          <cell r="F1386">
            <v>42899</v>
          </cell>
          <cell r="G1386">
            <v>42802</v>
          </cell>
          <cell r="H1386">
            <v>42891</v>
          </cell>
          <cell r="I1386">
            <v>42899</v>
          </cell>
        </row>
        <row r="1387">
          <cell r="A1387" t="str">
            <v>PLN17035</v>
          </cell>
          <cell r="E1387" t="str">
            <v>Approved</v>
          </cell>
          <cell r="F1387">
            <v>43031</v>
          </cell>
          <cell r="G1387">
            <v>43031</v>
          </cell>
          <cell r="H1387">
            <v>43031</v>
          </cell>
          <cell r="I1387">
            <v>43031</v>
          </cell>
        </row>
        <row r="1388">
          <cell r="A1388" t="str">
            <v>PLN17036</v>
          </cell>
          <cell r="E1388" t="str">
            <v>Approved</v>
          </cell>
          <cell r="F1388">
            <v>42852</v>
          </cell>
          <cell r="G1388">
            <v>42852</v>
          </cell>
          <cell r="H1388">
            <v>42852</v>
          </cell>
          <cell r="I1388">
            <v>42852</v>
          </cell>
        </row>
        <row r="1389">
          <cell r="A1389" t="str">
            <v>PLN17037</v>
          </cell>
          <cell r="E1389" t="str">
            <v>Approved</v>
          </cell>
          <cell r="F1389">
            <v>42871</v>
          </cell>
          <cell r="G1389">
            <v>42790</v>
          </cell>
          <cell r="H1389">
            <v>42859</v>
          </cell>
          <cell r="I1389">
            <v>42871</v>
          </cell>
        </row>
        <row r="1390">
          <cell r="A1390" t="str">
            <v>PLN17038</v>
          </cell>
          <cell r="E1390" t="str">
            <v>Approved</v>
          </cell>
          <cell r="F1390">
            <v>42927</v>
          </cell>
          <cell r="G1390">
            <v>42850</v>
          </cell>
          <cell r="H1390">
            <v>42927</v>
          </cell>
          <cell r="I1390">
            <v>42927</v>
          </cell>
        </row>
        <row r="1391">
          <cell r="A1391" t="str">
            <v>PLN17039</v>
          </cell>
          <cell r="E1391" t="str">
            <v>Under Review</v>
          </cell>
          <cell r="F1391">
            <v>43483</v>
          </cell>
          <cell r="G1391">
            <v>43483</v>
          </cell>
        </row>
        <row r="1392">
          <cell r="A1392" t="str">
            <v>PLN17040</v>
          </cell>
          <cell r="E1392" t="str">
            <v>Approved</v>
          </cell>
          <cell r="F1392">
            <v>42947</v>
          </cell>
          <cell r="G1392">
            <v>42940</v>
          </cell>
          <cell r="H1392">
            <v>42940</v>
          </cell>
          <cell r="I1392">
            <v>42947</v>
          </cell>
        </row>
        <row r="1393">
          <cell r="A1393" t="str">
            <v>PLN17041</v>
          </cell>
          <cell r="E1393" t="str">
            <v>Approved</v>
          </cell>
          <cell r="F1393">
            <v>43059</v>
          </cell>
          <cell r="G1393">
            <v>42985</v>
          </cell>
          <cell r="H1393">
            <v>42985</v>
          </cell>
          <cell r="I1393">
            <v>43059</v>
          </cell>
        </row>
        <row r="1394">
          <cell r="A1394" t="str">
            <v>PLN17042</v>
          </cell>
          <cell r="E1394" t="str">
            <v>Approved</v>
          </cell>
          <cell r="F1394">
            <v>42968</v>
          </cell>
          <cell r="G1394">
            <v>42926</v>
          </cell>
          <cell r="H1394">
            <v>42968</v>
          </cell>
          <cell r="I1394">
            <v>42968</v>
          </cell>
        </row>
        <row r="1395">
          <cell r="A1395" t="str">
            <v>PLN17043</v>
          </cell>
          <cell r="E1395" t="str">
            <v>Withdrawn</v>
          </cell>
          <cell r="F1395">
            <v>42857</v>
          </cell>
        </row>
        <row r="1396">
          <cell r="A1396" t="str">
            <v>PLN17044</v>
          </cell>
          <cell r="E1396" t="str">
            <v>Approved</v>
          </cell>
          <cell r="F1396">
            <v>43857</v>
          </cell>
          <cell r="G1396">
            <v>42839</v>
          </cell>
          <cell r="H1396">
            <v>42894</v>
          </cell>
          <cell r="I1396">
            <v>42906</v>
          </cell>
        </row>
        <row r="1397">
          <cell r="A1397" t="str">
            <v>PLN14250-R01</v>
          </cell>
          <cell r="E1397" t="str">
            <v>Approved</v>
          </cell>
          <cell r="F1397">
            <v>42922</v>
          </cell>
          <cell r="G1397">
            <v>42909</v>
          </cell>
          <cell r="H1397">
            <v>42909</v>
          </cell>
          <cell r="I1397">
            <v>42922</v>
          </cell>
        </row>
        <row r="1398">
          <cell r="A1398" t="str">
            <v>PLN17045</v>
          </cell>
          <cell r="E1398" t="str">
            <v>Approved</v>
          </cell>
          <cell r="F1398">
            <v>42846</v>
          </cell>
          <cell r="G1398">
            <v>42782</v>
          </cell>
          <cell r="H1398">
            <v>42832</v>
          </cell>
          <cell r="I1398">
            <v>42846</v>
          </cell>
        </row>
        <row r="1399">
          <cell r="A1399" t="str">
            <v>PLN17046</v>
          </cell>
          <cell r="E1399" t="str">
            <v>Approved</v>
          </cell>
          <cell r="F1399">
            <v>42936</v>
          </cell>
          <cell r="G1399">
            <v>42817</v>
          </cell>
          <cell r="H1399">
            <v>42929</v>
          </cell>
          <cell r="I1399">
            <v>42936</v>
          </cell>
        </row>
        <row r="1400">
          <cell r="A1400" t="str">
            <v>PLN17047</v>
          </cell>
          <cell r="E1400" t="str">
            <v>Approved</v>
          </cell>
          <cell r="F1400">
            <v>43692</v>
          </cell>
          <cell r="G1400">
            <v>43011</v>
          </cell>
          <cell r="H1400">
            <v>43011</v>
          </cell>
          <cell r="I1400">
            <v>43021</v>
          </cell>
        </row>
        <row r="1401">
          <cell r="A1401" t="str">
            <v>PLN17048</v>
          </cell>
          <cell r="E1401" t="str">
            <v>Approved</v>
          </cell>
          <cell r="F1401">
            <v>42927</v>
          </cell>
          <cell r="G1401">
            <v>42874</v>
          </cell>
          <cell r="H1401">
            <v>42914</v>
          </cell>
          <cell r="I1401">
            <v>42927</v>
          </cell>
        </row>
        <row r="1402">
          <cell r="A1402" t="str">
            <v>PLN17049</v>
          </cell>
          <cell r="E1402" t="str">
            <v>Approved</v>
          </cell>
          <cell r="F1402">
            <v>42871</v>
          </cell>
          <cell r="G1402">
            <v>42832</v>
          </cell>
          <cell r="H1402">
            <v>42859</v>
          </cell>
          <cell r="I1402">
            <v>42871</v>
          </cell>
        </row>
        <row r="1403">
          <cell r="A1403" t="str">
            <v>PLN17050</v>
          </cell>
          <cell r="E1403" t="str">
            <v>Approved</v>
          </cell>
          <cell r="F1403">
            <v>43122</v>
          </cell>
          <cell r="G1403">
            <v>43054</v>
          </cell>
          <cell r="H1403">
            <v>43112</v>
          </cell>
          <cell r="I1403">
            <v>43122</v>
          </cell>
        </row>
        <row r="1404">
          <cell r="A1404" t="str">
            <v>PLN17051</v>
          </cell>
          <cell r="E1404" t="str">
            <v>Approved</v>
          </cell>
          <cell r="F1404">
            <v>42940</v>
          </cell>
          <cell r="G1404">
            <v>42936</v>
          </cell>
          <cell r="H1404">
            <v>42936</v>
          </cell>
          <cell r="I1404">
            <v>42940</v>
          </cell>
        </row>
        <row r="1405">
          <cell r="A1405" t="str">
            <v>PLN17052</v>
          </cell>
          <cell r="E1405" t="str">
            <v>Approved</v>
          </cell>
          <cell r="F1405">
            <v>42888</v>
          </cell>
          <cell r="G1405">
            <v>42880</v>
          </cell>
          <cell r="H1405">
            <v>42880</v>
          </cell>
          <cell r="I1405">
            <v>42888</v>
          </cell>
        </row>
        <row r="1406">
          <cell r="A1406" t="str">
            <v>PLN17053</v>
          </cell>
          <cell r="E1406" t="str">
            <v>Approved</v>
          </cell>
          <cell r="F1406">
            <v>42864</v>
          </cell>
          <cell r="G1406">
            <v>42853</v>
          </cell>
          <cell r="H1406">
            <v>42853</v>
          </cell>
          <cell r="I1406">
            <v>42864</v>
          </cell>
        </row>
        <row r="1407">
          <cell r="A1407" t="str">
            <v>PLN17054</v>
          </cell>
          <cell r="E1407" t="str">
            <v>Denied</v>
          </cell>
          <cell r="F1407">
            <v>42975</v>
          </cell>
          <cell r="G1407">
            <v>42965</v>
          </cell>
        </row>
        <row r="1408">
          <cell r="A1408" t="str">
            <v>PLN17055</v>
          </cell>
          <cell r="E1408" t="str">
            <v>Approved</v>
          </cell>
          <cell r="F1408">
            <v>43242</v>
          </cell>
          <cell r="G1408">
            <v>42950</v>
          </cell>
          <cell r="H1408">
            <v>43235</v>
          </cell>
          <cell r="I1408">
            <v>43242</v>
          </cell>
        </row>
        <row r="1409">
          <cell r="A1409" t="str">
            <v>PLN17056</v>
          </cell>
          <cell r="E1409" t="str">
            <v>Approved</v>
          </cell>
          <cell r="F1409">
            <v>43112</v>
          </cell>
          <cell r="G1409">
            <v>42887</v>
          </cell>
          <cell r="H1409">
            <v>42900</v>
          </cell>
          <cell r="I1409">
            <v>42900</v>
          </cell>
        </row>
        <row r="1410">
          <cell r="A1410" t="str">
            <v>PLN17057</v>
          </cell>
          <cell r="E1410" t="str">
            <v>Approved</v>
          </cell>
          <cell r="F1410">
            <v>42885</v>
          </cell>
          <cell r="G1410">
            <v>42873</v>
          </cell>
          <cell r="H1410">
            <v>42873</v>
          </cell>
          <cell r="I1410">
            <v>42885</v>
          </cell>
        </row>
        <row r="1411">
          <cell r="A1411" t="str">
            <v>PLN17058</v>
          </cell>
          <cell r="E1411" t="str">
            <v>Approved</v>
          </cell>
          <cell r="F1411">
            <v>43214</v>
          </cell>
          <cell r="G1411">
            <v>43202</v>
          </cell>
          <cell r="H1411">
            <v>43202</v>
          </cell>
          <cell r="I1411">
            <v>43214</v>
          </cell>
        </row>
        <row r="1412">
          <cell r="A1412" t="str">
            <v>PLN17059</v>
          </cell>
          <cell r="E1412" t="str">
            <v>Approved</v>
          </cell>
          <cell r="F1412">
            <v>42922</v>
          </cell>
          <cell r="G1412">
            <v>42909</v>
          </cell>
          <cell r="H1412">
            <v>42909</v>
          </cell>
          <cell r="I1412">
            <v>42909</v>
          </cell>
        </row>
        <row r="1413">
          <cell r="A1413" t="str">
            <v>PLN17060</v>
          </cell>
          <cell r="E1413" t="str">
            <v>Approved</v>
          </cell>
          <cell r="F1413">
            <v>42922</v>
          </cell>
          <cell r="G1413">
            <v>42906</v>
          </cell>
          <cell r="H1413">
            <v>42906</v>
          </cell>
          <cell r="I1413">
            <v>42922</v>
          </cell>
        </row>
        <row r="1414">
          <cell r="A1414" t="str">
            <v>PLN17061</v>
          </cell>
          <cell r="E1414" t="str">
            <v>Approved</v>
          </cell>
          <cell r="F1414">
            <v>42927</v>
          </cell>
          <cell r="G1414">
            <v>42916</v>
          </cell>
          <cell r="H1414">
            <v>42916</v>
          </cell>
          <cell r="I1414">
            <v>42927</v>
          </cell>
        </row>
        <row r="1415">
          <cell r="A1415" t="str">
            <v>PLN17062</v>
          </cell>
          <cell r="E1415" t="str">
            <v>Approved</v>
          </cell>
          <cell r="F1415">
            <v>42936</v>
          </cell>
          <cell r="G1415">
            <v>42922</v>
          </cell>
          <cell r="H1415">
            <v>42922</v>
          </cell>
          <cell r="I1415">
            <v>42936</v>
          </cell>
        </row>
        <row r="1416">
          <cell r="A1416" t="str">
            <v>PLN17063</v>
          </cell>
          <cell r="E1416" t="str">
            <v>Approved</v>
          </cell>
          <cell r="F1416">
            <v>42985</v>
          </cell>
          <cell r="G1416">
            <v>42985</v>
          </cell>
          <cell r="H1416">
            <v>42985</v>
          </cell>
          <cell r="I1416">
            <v>42985</v>
          </cell>
        </row>
        <row r="1417">
          <cell r="A1417" t="str">
            <v>PLN17065</v>
          </cell>
          <cell r="E1417" t="str">
            <v>Approved</v>
          </cell>
          <cell r="F1417">
            <v>42913</v>
          </cell>
          <cell r="G1417">
            <v>42913</v>
          </cell>
          <cell r="H1417">
            <v>42913</v>
          </cell>
          <cell r="I1417">
            <v>42913</v>
          </cell>
        </row>
        <row r="1418">
          <cell r="A1418" t="str">
            <v>PLN17064</v>
          </cell>
          <cell r="E1418" t="str">
            <v>Approved</v>
          </cell>
          <cell r="F1418">
            <v>42991</v>
          </cell>
          <cell r="G1418">
            <v>42913</v>
          </cell>
          <cell r="H1418">
            <v>42913</v>
          </cell>
          <cell r="I1418">
            <v>42991</v>
          </cell>
        </row>
        <row r="1419">
          <cell r="A1419" t="str">
            <v>PLN17068</v>
          </cell>
          <cell r="E1419" t="str">
            <v>Approved</v>
          </cell>
          <cell r="F1419">
            <v>42836</v>
          </cell>
          <cell r="G1419">
            <v>42836</v>
          </cell>
          <cell r="H1419">
            <v>42836</v>
          </cell>
          <cell r="I1419">
            <v>42836</v>
          </cell>
        </row>
        <row r="1420">
          <cell r="A1420" t="str">
            <v>PLN17067</v>
          </cell>
          <cell r="E1420" t="str">
            <v>Approved</v>
          </cell>
          <cell r="F1420">
            <v>42947</v>
          </cell>
          <cell r="G1420">
            <v>42817</v>
          </cell>
          <cell r="H1420">
            <v>42936</v>
          </cell>
          <cell r="I1420">
            <v>42947</v>
          </cell>
        </row>
        <row r="1421">
          <cell r="A1421" t="str">
            <v>PLN17066</v>
          </cell>
          <cell r="E1421" t="str">
            <v>Approved</v>
          </cell>
          <cell r="F1421">
            <v>42864</v>
          </cell>
          <cell r="G1421">
            <v>42853</v>
          </cell>
          <cell r="H1421">
            <v>42853</v>
          </cell>
          <cell r="I1421">
            <v>42864</v>
          </cell>
        </row>
        <row r="1422">
          <cell r="A1422" t="str">
            <v>PLN17070</v>
          </cell>
          <cell r="E1422" t="str">
            <v>Approved</v>
          </cell>
          <cell r="F1422">
            <v>42990</v>
          </cell>
          <cell r="G1422">
            <v>42948</v>
          </cell>
          <cell r="H1422">
            <v>42983</v>
          </cell>
          <cell r="I1422">
            <v>42990</v>
          </cell>
        </row>
        <row r="1423">
          <cell r="A1423" t="str">
            <v>PLN17069</v>
          </cell>
          <cell r="E1423" t="str">
            <v>Approved</v>
          </cell>
          <cell r="F1423">
            <v>42927</v>
          </cell>
          <cell r="G1423">
            <v>42927</v>
          </cell>
          <cell r="H1423">
            <v>42927</v>
          </cell>
          <cell r="I1423">
            <v>42927</v>
          </cell>
        </row>
        <row r="1424">
          <cell r="A1424" t="str">
            <v>PLN17071</v>
          </cell>
          <cell r="E1424" t="str">
            <v>Approved</v>
          </cell>
          <cell r="F1424">
            <v>43206</v>
          </cell>
          <cell r="G1424">
            <v>43195</v>
          </cell>
          <cell r="H1424">
            <v>43195</v>
          </cell>
          <cell r="I1424">
            <v>43206</v>
          </cell>
        </row>
        <row r="1425">
          <cell r="A1425" t="str">
            <v>PUD06010-PUDF05</v>
          </cell>
          <cell r="E1425" t="str">
            <v>Approved-Pending Appeal</v>
          </cell>
          <cell r="F1425">
            <v>43185</v>
          </cell>
          <cell r="G1425">
            <v>43185</v>
          </cell>
          <cell r="H1425">
            <v>43185</v>
          </cell>
        </row>
        <row r="1426">
          <cell r="A1426" t="str">
            <v>PLN17072</v>
          </cell>
          <cell r="E1426" t="str">
            <v>Withdrawn</v>
          </cell>
          <cell r="F1426">
            <v>43391</v>
          </cell>
          <cell r="G1426">
            <v>43077</v>
          </cell>
        </row>
        <row r="1427">
          <cell r="A1427" t="str">
            <v>PLN17073</v>
          </cell>
          <cell r="E1427" t="str">
            <v>Approved</v>
          </cell>
          <cell r="F1427">
            <v>43021</v>
          </cell>
          <cell r="G1427">
            <v>42992</v>
          </cell>
          <cell r="H1427">
            <v>43011</v>
          </cell>
          <cell r="I1427">
            <v>43021</v>
          </cell>
        </row>
        <row r="1428">
          <cell r="A1428" t="str">
            <v>PLN17075</v>
          </cell>
          <cell r="E1428" t="str">
            <v>Approved</v>
          </cell>
          <cell r="F1428">
            <v>42860</v>
          </cell>
          <cell r="G1428">
            <v>42850</v>
          </cell>
          <cell r="H1428">
            <v>42850</v>
          </cell>
          <cell r="I1428">
            <v>42860</v>
          </cell>
        </row>
        <row r="1429">
          <cell r="A1429" t="str">
            <v>PLN17074</v>
          </cell>
          <cell r="E1429" t="str">
            <v>Approved</v>
          </cell>
          <cell r="F1429">
            <v>43066</v>
          </cell>
          <cell r="G1429">
            <v>42824</v>
          </cell>
          <cell r="H1429">
            <v>43055</v>
          </cell>
          <cell r="I1429">
            <v>43066</v>
          </cell>
        </row>
        <row r="1430">
          <cell r="A1430" t="str">
            <v>PLN17076</v>
          </cell>
          <cell r="E1430" t="str">
            <v>Approved</v>
          </cell>
          <cell r="F1430">
            <v>42927</v>
          </cell>
          <cell r="G1430">
            <v>42866</v>
          </cell>
          <cell r="H1430">
            <v>42914</v>
          </cell>
          <cell r="I1430">
            <v>42927</v>
          </cell>
        </row>
        <row r="1431">
          <cell r="A1431" t="str">
            <v>PLN17078</v>
          </cell>
          <cell r="E1431" t="str">
            <v>Approved</v>
          </cell>
          <cell r="F1431">
            <v>43629</v>
          </cell>
          <cell r="G1431">
            <v>42895</v>
          </cell>
          <cell r="H1431">
            <v>42937</v>
          </cell>
          <cell r="I1431">
            <v>43629</v>
          </cell>
        </row>
        <row r="1432">
          <cell r="A1432" t="str">
            <v>PLN17077</v>
          </cell>
          <cell r="E1432" t="str">
            <v>Approved</v>
          </cell>
          <cell r="F1432">
            <v>42968</v>
          </cell>
          <cell r="G1432">
            <v>42918</v>
          </cell>
          <cell r="H1432">
            <v>42968</v>
          </cell>
          <cell r="I1432">
            <v>42968</v>
          </cell>
        </row>
        <row r="1433">
          <cell r="A1433" t="str">
            <v>PLN17080</v>
          </cell>
          <cell r="E1433" t="str">
            <v>Approved</v>
          </cell>
          <cell r="F1433">
            <v>42976</v>
          </cell>
          <cell r="G1433">
            <v>42976</v>
          </cell>
          <cell r="H1433">
            <v>42976</v>
          </cell>
          <cell r="I1433">
            <v>42976</v>
          </cell>
        </row>
        <row r="1434">
          <cell r="A1434" t="str">
            <v>PLN17079</v>
          </cell>
          <cell r="E1434" t="str">
            <v>Approved</v>
          </cell>
          <cell r="F1434">
            <v>42949</v>
          </cell>
          <cell r="G1434">
            <v>42918</v>
          </cell>
          <cell r="H1434">
            <v>42935</v>
          </cell>
          <cell r="I1434">
            <v>42949</v>
          </cell>
        </row>
        <row r="1435">
          <cell r="A1435" t="str">
            <v>PLN17081</v>
          </cell>
          <cell r="E1435" t="str">
            <v>Approved</v>
          </cell>
          <cell r="F1435">
            <v>42900</v>
          </cell>
          <cell r="G1435">
            <v>42855</v>
          </cell>
          <cell r="H1435">
            <v>42891</v>
          </cell>
          <cell r="I1435">
            <v>42900</v>
          </cell>
        </row>
        <row r="1436">
          <cell r="A1436" t="str">
            <v>PLN17082</v>
          </cell>
          <cell r="E1436" t="str">
            <v>Approved</v>
          </cell>
          <cell r="F1436">
            <v>42936</v>
          </cell>
          <cell r="G1436">
            <v>42871</v>
          </cell>
          <cell r="H1436">
            <v>42922</v>
          </cell>
          <cell r="I1436">
            <v>42936</v>
          </cell>
        </row>
        <row r="1437">
          <cell r="A1437" t="str">
            <v>PLN17083</v>
          </cell>
          <cell r="E1437" t="str">
            <v>Approved</v>
          </cell>
          <cell r="F1437">
            <v>43808</v>
          </cell>
          <cell r="G1437">
            <v>42968</v>
          </cell>
          <cell r="H1437">
            <v>42968</v>
          </cell>
          <cell r="I1437">
            <v>42968</v>
          </cell>
        </row>
        <row r="1438">
          <cell r="A1438" t="str">
            <v>PLN17084</v>
          </cell>
          <cell r="E1438" t="str">
            <v>Approved</v>
          </cell>
          <cell r="F1438">
            <v>44098</v>
          </cell>
          <cell r="G1438">
            <v>42828</v>
          </cell>
          <cell r="H1438">
            <v>43175</v>
          </cell>
          <cell r="I1438">
            <v>43186</v>
          </cell>
        </row>
        <row r="1439">
          <cell r="A1439" t="str">
            <v>PLN17085</v>
          </cell>
          <cell r="E1439" t="str">
            <v>Approved</v>
          </cell>
          <cell r="F1439">
            <v>42919</v>
          </cell>
          <cell r="G1439">
            <v>42909</v>
          </cell>
          <cell r="H1439">
            <v>42909</v>
          </cell>
          <cell r="I1439">
            <v>42919</v>
          </cell>
        </row>
        <row r="1440">
          <cell r="A1440" t="str">
            <v>PLN17086</v>
          </cell>
          <cell r="E1440" t="str">
            <v>Approved</v>
          </cell>
          <cell r="F1440">
            <v>42870</v>
          </cell>
          <cell r="G1440">
            <v>42832</v>
          </cell>
          <cell r="H1440">
            <v>42859</v>
          </cell>
        </row>
        <row r="1441">
          <cell r="A1441" t="str">
            <v>PLN17087</v>
          </cell>
          <cell r="E1441" t="str">
            <v>Approved</v>
          </cell>
          <cell r="F1441">
            <v>42880</v>
          </cell>
          <cell r="G1441">
            <v>42825</v>
          </cell>
          <cell r="H1441">
            <v>42870</v>
          </cell>
          <cell r="I1441">
            <v>42880</v>
          </cell>
        </row>
        <row r="1442">
          <cell r="A1442" t="str">
            <v>PLN17088</v>
          </cell>
          <cell r="E1442" t="str">
            <v>Approved</v>
          </cell>
          <cell r="F1442">
            <v>43829</v>
          </cell>
          <cell r="G1442">
            <v>43005</v>
          </cell>
          <cell r="H1442">
            <v>43110</v>
          </cell>
          <cell r="I1442">
            <v>43829</v>
          </cell>
        </row>
        <row r="1443">
          <cell r="A1443" t="str">
            <v>PLN17089</v>
          </cell>
          <cell r="E1443" t="str">
            <v>Approved</v>
          </cell>
          <cell r="F1443">
            <v>42933</v>
          </cell>
          <cell r="G1443">
            <v>42927</v>
          </cell>
          <cell r="H1443">
            <v>42927</v>
          </cell>
          <cell r="I1443">
            <v>42933</v>
          </cell>
        </row>
        <row r="1444">
          <cell r="A1444" t="str">
            <v>PLN17090</v>
          </cell>
          <cell r="E1444" t="str">
            <v>Approved</v>
          </cell>
          <cell r="F1444">
            <v>43846</v>
          </cell>
          <cell r="G1444">
            <v>42895</v>
          </cell>
          <cell r="H1444">
            <v>42968</v>
          </cell>
          <cell r="I1444">
            <v>42968</v>
          </cell>
        </row>
        <row r="1445">
          <cell r="A1445" t="str">
            <v>PLN17091</v>
          </cell>
          <cell r="E1445" t="str">
            <v>Approved</v>
          </cell>
          <cell r="F1445">
            <v>42972</v>
          </cell>
          <cell r="G1445">
            <v>42968</v>
          </cell>
          <cell r="H1445">
            <v>42968</v>
          </cell>
          <cell r="I1445">
            <v>42972</v>
          </cell>
        </row>
        <row r="1446">
          <cell r="A1446" t="str">
            <v>PLN17092</v>
          </cell>
          <cell r="E1446" t="str">
            <v>Approved</v>
          </cell>
          <cell r="F1446">
            <v>42933</v>
          </cell>
          <cell r="G1446">
            <v>42922</v>
          </cell>
          <cell r="H1446">
            <v>42922</v>
          </cell>
          <cell r="I1446">
            <v>42933</v>
          </cell>
        </row>
        <row r="1447">
          <cell r="A1447" t="str">
            <v>PLN17093</v>
          </cell>
          <cell r="E1447" t="str">
            <v>Withdrawn</v>
          </cell>
          <cell r="F1447">
            <v>43537</v>
          </cell>
        </row>
        <row r="1448">
          <cell r="A1448" t="str">
            <v>PLN17094</v>
          </cell>
          <cell r="E1448" t="str">
            <v>Approved</v>
          </cell>
          <cell r="F1448">
            <v>42937</v>
          </cell>
          <cell r="G1448">
            <v>42857</v>
          </cell>
          <cell r="H1448">
            <v>42927</v>
          </cell>
          <cell r="I1448">
            <v>42937</v>
          </cell>
        </row>
        <row r="1449">
          <cell r="A1449" t="str">
            <v>PLN17095</v>
          </cell>
          <cell r="E1449" t="str">
            <v>Approved</v>
          </cell>
          <cell r="F1449">
            <v>42906</v>
          </cell>
          <cell r="G1449">
            <v>42900</v>
          </cell>
          <cell r="H1449">
            <v>42900</v>
          </cell>
          <cell r="I1449">
            <v>42906</v>
          </cell>
        </row>
        <row r="1450">
          <cell r="A1450" t="str">
            <v>PLN17096</v>
          </cell>
          <cell r="E1450" t="str">
            <v>Approved</v>
          </cell>
          <cell r="F1450">
            <v>43097</v>
          </cell>
          <cell r="G1450">
            <v>43087</v>
          </cell>
          <cell r="H1450">
            <v>43087</v>
          </cell>
          <cell r="I1450">
            <v>43097</v>
          </cell>
        </row>
        <row r="1451">
          <cell r="A1451" t="str">
            <v>PLN17097</v>
          </cell>
          <cell r="E1451" t="str">
            <v>Approved</v>
          </cell>
          <cell r="F1451">
            <v>43025</v>
          </cell>
          <cell r="G1451">
            <v>43017</v>
          </cell>
          <cell r="H1451">
            <v>43017</v>
          </cell>
          <cell r="I1451">
            <v>43025</v>
          </cell>
        </row>
        <row r="1452">
          <cell r="A1452" t="str">
            <v>PLN17098</v>
          </cell>
          <cell r="E1452" t="str">
            <v>Approved</v>
          </cell>
          <cell r="F1452">
            <v>42948</v>
          </cell>
          <cell r="G1452">
            <v>42915</v>
          </cell>
          <cell r="H1452">
            <v>42940</v>
          </cell>
          <cell r="I1452">
            <v>42948</v>
          </cell>
        </row>
        <row r="1453">
          <cell r="A1453" t="str">
            <v>PLN17099</v>
          </cell>
          <cell r="E1453" t="str">
            <v>Approved</v>
          </cell>
          <cell r="F1453">
            <v>42975</v>
          </cell>
          <cell r="G1453">
            <v>42965</v>
          </cell>
          <cell r="H1453">
            <v>42965</v>
          </cell>
          <cell r="I1453">
            <v>42975</v>
          </cell>
        </row>
        <row r="1454">
          <cell r="A1454" t="str">
            <v>PLN17100</v>
          </cell>
          <cell r="E1454" t="str">
            <v>Approved</v>
          </cell>
          <cell r="F1454">
            <v>43027</v>
          </cell>
          <cell r="G1454">
            <v>43024</v>
          </cell>
          <cell r="H1454">
            <v>43024</v>
          </cell>
          <cell r="I1454">
            <v>43027</v>
          </cell>
        </row>
        <row r="1455">
          <cell r="A1455" t="str">
            <v>PLN17101</v>
          </cell>
          <cell r="E1455" t="str">
            <v>Approved</v>
          </cell>
          <cell r="F1455">
            <v>43655</v>
          </cell>
          <cell r="G1455">
            <v>43525</v>
          </cell>
          <cell r="H1455">
            <v>43558</v>
          </cell>
          <cell r="I1455">
            <v>43571</v>
          </cell>
        </row>
        <row r="1456">
          <cell r="A1456" t="str">
            <v>PLN17102</v>
          </cell>
          <cell r="E1456" t="str">
            <v>Approved</v>
          </cell>
          <cell r="F1456">
            <v>42905</v>
          </cell>
          <cell r="G1456">
            <v>42858</v>
          </cell>
          <cell r="H1456">
            <v>42894</v>
          </cell>
          <cell r="I1456">
            <v>42905</v>
          </cell>
        </row>
        <row r="1457">
          <cell r="A1457" t="str">
            <v>PLN17103</v>
          </cell>
          <cell r="E1457" t="str">
            <v>Approved</v>
          </cell>
          <cell r="F1457">
            <v>42984</v>
          </cell>
          <cell r="G1457">
            <v>42972</v>
          </cell>
          <cell r="H1457">
            <v>42972</v>
          </cell>
          <cell r="I1457">
            <v>42984</v>
          </cell>
        </row>
        <row r="1458">
          <cell r="A1458" t="str">
            <v>PLN17104</v>
          </cell>
          <cell r="E1458" t="str">
            <v>Approved</v>
          </cell>
          <cell r="F1458">
            <v>43137</v>
          </cell>
          <cell r="G1458">
            <v>43124</v>
          </cell>
          <cell r="H1458">
            <v>43124</v>
          </cell>
          <cell r="I1458">
            <v>43137</v>
          </cell>
        </row>
        <row r="1459">
          <cell r="A1459" t="str">
            <v>PLN17105</v>
          </cell>
          <cell r="E1459" t="str">
            <v>Withdrawn</v>
          </cell>
          <cell r="F1459">
            <v>43523</v>
          </cell>
        </row>
        <row r="1460">
          <cell r="A1460" t="str">
            <v>PLN17106</v>
          </cell>
          <cell r="E1460" t="str">
            <v>Approved</v>
          </cell>
          <cell r="F1460">
            <v>42983</v>
          </cell>
          <cell r="G1460">
            <v>42969</v>
          </cell>
          <cell r="H1460">
            <v>42969</v>
          </cell>
          <cell r="I1460">
            <v>42983</v>
          </cell>
        </row>
        <row r="1461">
          <cell r="A1461" t="str">
            <v>PLN17107</v>
          </cell>
          <cell r="E1461" t="str">
            <v>Under Review</v>
          </cell>
          <cell r="F1461">
            <v>43479</v>
          </cell>
          <cell r="G1461">
            <v>43479</v>
          </cell>
        </row>
        <row r="1462">
          <cell r="A1462" t="str">
            <v>PLN17108</v>
          </cell>
          <cell r="E1462" t="str">
            <v>Approved</v>
          </cell>
          <cell r="F1462">
            <v>42976</v>
          </cell>
          <cell r="G1462">
            <v>42965</v>
          </cell>
          <cell r="H1462">
            <v>42965</v>
          </cell>
          <cell r="I1462">
            <v>42976</v>
          </cell>
        </row>
        <row r="1463">
          <cell r="A1463" t="str">
            <v>PLN17109</v>
          </cell>
          <cell r="E1463" t="str">
            <v>Approved</v>
          </cell>
          <cell r="F1463">
            <v>42925</v>
          </cell>
          <cell r="G1463">
            <v>42914</v>
          </cell>
          <cell r="H1463">
            <v>42914</v>
          </cell>
          <cell r="I1463">
            <v>42925</v>
          </cell>
        </row>
        <row r="1464">
          <cell r="A1464" t="str">
            <v>PLN17110</v>
          </cell>
          <cell r="E1464" t="str">
            <v>Approved</v>
          </cell>
          <cell r="F1464">
            <v>43182</v>
          </cell>
          <cell r="G1464">
            <v>43027</v>
          </cell>
          <cell r="H1464">
            <v>43027</v>
          </cell>
        </row>
        <row r="1465">
          <cell r="A1465" t="str">
            <v>PLN17111</v>
          </cell>
          <cell r="E1465" t="str">
            <v>Approved</v>
          </cell>
          <cell r="F1465">
            <v>42996</v>
          </cell>
          <cell r="G1465">
            <v>42922</v>
          </cell>
          <cell r="H1465">
            <v>42990</v>
          </cell>
          <cell r="I1465">
            <v>42996</v>
          </cell>
        </row>
        <row r="1466">
          <cell r="A1466" t="str">
            <v>PLN17112</v>
          </cell>
          <cell r="E1466" t="str">
            <v>Approved</v>
          </cell>
          <cell r="F1466">
            <v>43199</v>
          </cell>
          <cell r="G1466">
            <v>42978</v>
          </cell>
          <cell r="H1466">
            <v>43187</v>
          </cell>
          <cell r="I1466">
            <v>43187</v>
          </cell>
        </row>
        <row r="1467">
          <cell r="A1467" t="str">
            <v>PLN17113</v>
          </cell>
          <cell r="E1467" t="str">
            <v>Approved</v>
          </cell>
          <cell r="F1467">
            <v>43200</v>
          </cell>
          <cell r="G1467">
            <v>43192</v>
          </cell>
          <cell r="H1467">
            <v>43192</v>
          </cell>
          <cell r="I1467">
            <v>43200</v>
          </cell>
        </row>
        <row r="1468">
          <cell r="A1468" t="str">
            <v>PLN17114</v>
          </cell>
          <cell r="E1468" t="str">
            <v>Approved</v>
          </cell>
          <cell r="F1468">
            <v>42913</v>
          </cell>
          <cell r="G1468">
            <v>42871</v>
          </cell>
          <cell r="H1468">
            <v>42902</v>
          </cell>
          <cell r="I1468">
            <v>42913</v>
          </cell>
        </row>
        <row r="1469">
          <cell r="A1469" t="str">
            <v>PLN17115</v>
          </cell>
          <cell r="E1469" t="str">
            <v>Accepted</v>
          </cell>
          <cell r="F1469">
            <v>42854</v>
          </cell>
        </row>
        <row r="1470">
          <cell r="A1470" t="str">
            <v>PLN17116</v>
          </cell>
          <cell r="E1470" t="str">
            <v>Approved</v>
          </cell>
          <cell r="F1470">
            <v>42998</v>
          </cell>
          <cell r="G1470">
            <v>42991</v>
          </cell>
          <cell r="H1470">
            <v>42991</v>
          </cell>
          <cell r="I1470">
            <v>42998</v>
          </cell>
        </row>
        <row r="1471">
          <cell r="A1471" t="str">
            <v>PLN17117</v>
          </cell>
          <cell r="E1471" t="str">
            <v>Approved</v>
          </cell>
          <cell r="F1471">
            <v>43021</v>
          </cell>
          <cell r="G1471">
            <v>42943</v>
          </cell>
          <cell r="H1471">
            <v>43011</v>
          </cell>
          <cell r="I1471">
            <v>43021</v>
          </cell>
        </row>
        <row r="1472">
          <cell r="A1472" t="str">
            <v>PLN17118</v>
          </cell>
          <cell r="E1472" t="str">
            <v>Approved</v>
          </cell>
          <cell r="F1472">
            <v>42936</v>
          </cell>
          <cell r="G1472">
            <v>42929</v>
          </cell>
          <cell r="H1472">
            <v>42929</v>
          </cell>
          <cell r="I1472">
            <v>42936</v>
          </cell>
        </row>
        <row r="1473">
          <cell r="A1473" t="str">
            <v>PLN17119</v>
          </cell>
          <cell r="E1473" t="str">
            <v>Accepted</v>
          </cell>
          <cell r="F1473">
            <v>42854</v>
          </cell>
        </row>
        <row r="1474">
          <cell r="A1474" t="str">
            <v>PLN17120</v>
          </cell>
          <cell r="E1474" t="str">
            <v>Approved</v>
          </cell>
          <cell r="F1474">
            <v>42990</v>
          </cell>
          <cell r="G1474">
            <v>42944</v>
          </cell>
          <cell r="H1474">
            <v>42977</v>
          </cell>
          <cell r="I1474">
            <v>42990</v>
          </cell>
        </row>
        <row r="1475">
          <cell r="A1475" t="str">
            <v>PLN17121</v>
          </cell>
          <cell r="E1475" t="str">
            <v>Accepted</v>
          </cell>
          <cell r="F1475">
            <v>42854</v>
          </cell>
        </row>
        <row r="1476">
          <cell r="A1476" t="str">
            <v>PLN17122</v>
          </cell>
          <cell r="E1476" t="str">
            <v>Withdrawn</v>
          </cell>
          <cell r="F1476">
            <v>42877</v>
          </cell>
        </row>
        <row r="1477">
          <cell r="A1477" t="str">
            <v>PLN17123</v>
          </cell>
          <cell r="E1477" t="str">
            <v>Approved</v>
          </cell>
          <cell r="F1477">
            <v>42947</v>
          </cell>
          <cell r="G1477">
            <v>42940</v>
          </cell>
          <cell r="H1477">
            <v>42940</v>
          </cell>
          <cell r="I1477">
            <v>42947</v>
          </cell>
        </row>
        <row r="1478">
          <cell r="A1478" t="str">
            <v>PLN17124</v>
          </cell>
          <cell r="E1478" t="str">
            <v>Approved</v>
          </cell>
          <cell r="F1478">
            <v>43097</v>
          </cell>
          <cell r="G1478">
            <v>43087</v>
          </cell>
          <cell r="H1478">
            <v>43087</v>
          </cell>
          <cell r="I1478">
            <v>43097</v>
          </cell>
        </row>
        <row r="1479">
          <cell r="A1479" t="str">
            <v>PLN17125</v>
          </cell>
          <cell r="E1479" t="str">
            <v>Approved</v>
          </cell>
          <cell r="F1479">
            <v>43066</v>
          </cell>
          <cell r="G1479">
            <v>43049</v>
          </cell>
          <cell r="H1479">
            <v>43049</v>
          </cell>
          <cell r="I1479">
            <v>43066</v>
          </cell>
        </row>
        <row r="1480">
          <cell r="A1480" t="str">
            <v>PLN17126</v>
          </cell>
          <cell r="E1480" t="str">
            <v>Withdrawn</v>
          </cell>
          <cell r="F1480">
            <v>42956</v>
          </cell>
        </row>
        <row r="1481">
          <cell r="A1481" t="str">
            <v>PLN17127</v>
          </cell>
          <cell r="E1481" t="str">
            <v>Approved</v>
          </cell>
          <cell r="F1481">
            <v>43025</v>
          </cell>
          <cell r="G1481">
            <v>43013</v>
          </cell>
          <cell r="H1481">
            <v>43013</v>
          </cell>
          <cell r="I1481">
            <v>43021</v>
          </cell>
        </row>
        <row r="1482">
          <cell r="A1482" t="str">
            <v>PLN17128</v>
          </cell>
          <cell r="E1482" t="str">
            <v>Approved</v>
          </cell>
          <cell r="F1482">
            <v>43382</v>
          </cell>
          <cell r="G1482">
            <v>43284</v>
          </cell>
          <cell r="H1482">
            <v>43371</v>
          </cell>
          <cell r="I1482">
            <v>43382</v>
          </cell>
        </row>
        <row r="1483">
          <cell r="A1483" t="str">
            <v>PLN17129</v>
          </cell>
          <cell r="E1483" t="str">
            <v>Withdrawn</v>
          </cell>
          <cell r="F1483">
            <v>43522</v>
          </cell>
        </row>
        <row r="1484">
          <cell r="A1484" t="str">
            <v>PLN17130</v>
          </cell>
          <cell r="E1484" t="str">
            <v>Approved-Pending Appeal</v>
          </cell>
          <cell r="F1484">
            <v>42972</v>
          </cell>
          <cell r="G1484">
            <v>42943</v>
          </cell>
          <cell r="H1484">
            <v>42972</v>
          </cell>
        </row>
        <row r="1485">
          <cell r="A1485" t="str">
            <v>PLN17131</v>
          </cell>
          <cell r="E1485" t="str">
            <v>Approved</v>
          </cell>
          <cell r="F1485">
            <v>42936</v>
          </cell>
          <cell r="G1485">
            <v>42929</v>
          </cell>
          <cell r="H1485">
            <v>42929</v>
          </cell>
          <cell r="I1485">
            <v>42936</v>
          </cell>
        </row>
        <row r="1486">
          <cell r="A1486" t="str">
            <v>PLN17132</v>
          </cell>
          <cell r="E1486" t="str">
            <v>Approved</v>
          </cell>
          <cell r="F1486">
            <v>43221</v>
          </cell>
          <cell r="G1486">
            <v>42866</v>
          </cell>
          <cell r="H1486">
            <v>43213</v>
          </cell>
          <cell r="I1486">
            <v>43221</v>
          </cell>
        </row>
        <row r="1487">
          <cell r="A1487" t="str">
            <v>PLN17133</v>
          </cell>
          <cell r="E1487" t="str">
            <v>Approved</v>
          </cell>
          <cell r="F1487">
            <v>43229</v>
          </cell>
          <cell r="G1487">
            <v>42985</v>
          </cell>
          <cell r="H1487">
            <v>42985</v>
          </cell>
          <cell r="I1487">
            <v>43229</v>
          </cell>
        </row>
        <row r="1488">
          <cell r="A1488" t="str">
            <v>PUD13170-PUDF03-R01</v>
          </cell>
          <cell r="E1488" t="str">
            <v>Accepted</v>
          </cell>
          <cell r="F1488">
            <v>43838</v>
          </cell>
        </row>
        <row r="1489">
          <cell r="A1489" t="str">
            <v>PLN17135</v>
          </cell>
          <cell r="E1489" t="str">
            <v>Approved</v>
          </cell>
          <cell r="F1489">
            <v>43024</v>
          </cell>
          <cell r="G1489">
            <v>43024</v>
          </cell>
          <cell r="H1489">
            <v>43024</v>
          </cell>
          <cell r="I1489">
            <v>43024</v>
          </cell>
        </row>
        <row r="1490">
          <cell r="A1490" t="str">
            <v>PLN17136</v>
          </cell>
          <cell r="E1490" t="str">
            <v>Approved</v>
          </cell>
          <cell r="F1490">
            <v>43039</v>
          </cell>
          <cell r="G1490">
            <v>43031</v>
          </cell>
          <cell r="H1490">
            <v>43031</v>
          </cell>
          <cell r="I1490">
            <v>43039</v>
          </cell>
        </row>
        <row r="1491">
          <cell r="A1491" t="str">
            <v>PLN17152</v>
          </cell>
          <cell r="E1491" t="str">
            <v>Approved</v>
          </cell>
          <cell r="F1491">
            <v>43097</v>
          </cell>
          <cell r="G1491">
            <v>43022</v>
          </cell>
          <cell r="H1491">
            <v>43087</v>
          </cell>
          <cell r="I1491">
            <v>43097</v>
          </cell>
        </row>
        <row r="1492">
          <cell r="A1492" t="str">
            <v>PLN17151</v>
          </cell>
          <cell r="E1492" t="str">
            <v>Approved</v>
          </cell>
          <cell r="F1492">
            <v>43025</v>
          </cell>
          <cell r="G1492">
            <v>43013</v>
          </cell>
          <cell r="H1492">
            <v>43013</v>
          </cell>
          <cell r="I1492">
            <v>43025</v>
          </cell>
        </row>
        <row r="1493">
          <cell r="A1493" t="str">
            <v>PLN17150</v>
          </cell>
          <cell r="E1493" t="str">
            <v>Approved</v>
          </cell>
          <cell r="F1493">
            <v>43097</v>
          </cell>
          <cell r="G1493">
            <v>43087</v>
          </cell>
          <cell r="H1493">
            <v>43087</v>
          </cell>
          <cell r="I1493">
            <v>43097</v>
          </cell>
        </row>
        <row r="1494">
          <cell r="A1494" t="str">
            <v>PLN17149</v>
          </cell>
          <cell r="E1494" t="str">
            <v>Approved</v>
          </cell>
          <cell r="F1494">
            <v>43039</v>
          </cell>
          <cell r="G1494">
            <v>43031</v>
          </cell>
          <cell r="H1494">
            <v>43031</v>
          </cell>
          <cell r="I1494">
            <v>43039</v>
          </cell>
        </row>
        <row r="1495">
          <cell r="A1495" t="str">
            <v>PLN17148</v>
          </cell>
          <cell r="E1495" t="str">
            <v>Approved</v>
          </cell>
          <cell r="F1495">
            <v>43039</v>
          </cell>
          <cell r="G1495">
            <v>42979</v>
          </cell>
          <cell r="H1495">
            <v>43031</v>
          </cell>
          <cell r="I1495">
            <v>43039</v>
          </cell>
        </row>
        <row r="1496">
          <cell r="A1496" t="str">
            <v>PLN17147</v>
          </cell>
          <cell r="E1496" t="str">
            <v>Approved</v>
          </cell>
          <cell r="F1496">
            <v>43039</v>
          </cell>
          <cell r="G1496">
            <v>42979</v>
          </cell>
          <cell r="H1496">
            <v>43031</v>
          </cell>
          <cell r="I1496">
            <v>43039</v>
          </cell>
        </row>
        <row r="1497">
          <cell r="A1497" t="str">
            <v>PLN17146</v>
          </cell>
          <cell r="E1497" t="str">
            <v>Approved</v>
          </cell>
          <cell r="F1497">
            <v>43049</v>
          </cell>
          <cell r="G1497">
            <v>42979</v>
          </cell>
          <cell r="H1497">
            <v>43027</v>
          </cell>
          <cell r="I1497">
            <v>43049</v>
          </cell>
        </row>
        <row r="1498">
          <cell r="A1498" t="str">
            <v>PLN17145</v>
          </cell>
          <cell r="E1498" t="str">
            <v>Approved</v>
          </cell>
          <cell r="F1498">
            <v>43066</v>
          </cell>
          <cell r="G1498">
            <v>43049</v>
          </cell>
          <cell r="H1498">
            <v>43049</v>
          </cell>
          <cell r="I1498">
            <v>43066</v>
          </cell>
        </row>
        <row r="1499">
          <cell r="A1499" t="str">
            <v>PLN17144</v>
          </cell>
          <cell r="E1499" t="str">
            <v>Accepted</v>
          </cell>
          <cell r="F1499">
            <v>42859</v>
          </cell>
        </row>
        <row r="1500">
          <cell r="A1500" t="str">
            <v>PLN17143</v>
          </cell>
          <cell r="E1500" t="str">
            <v>Approved</v>
          </cell>
          <cell r="F1500">
            <v>43052</v>
          </cell>
          <cell r="G1500">
            <v>43041</v>
          </cell>
          <cell r="H1500">
            <v>43041</v>
          </cell>
          <cell r="I1500">
            <v>43052</v>
          </cell>
        </row>
        <row r="1501">
          <cell r="A1501" t="str">
            <v>PLN17142</v>
          </cell>
          <cell r="E1501" t="str">
            <v>Approved</v>
          </cell>
          <cell r="F1501">
            <v>42927</v>
          </cell>
          <cell r="G1501">
            <v>42859</v>
          </cell>
          <cell r="H1501">
            <v>42916</v>
          </cell>
          <cell r="I1501">
            <v>42927</v>
          </cell>
        </row>
        <row r="1502">
          <cell r="A1502" t="str">
            <v>PLN17137</v>
          </cell>
          <cell r="E1502" t="str">
            <v>Void</v>
          </cell>
          <cell r="F1502">
            <v>43826</v>
          </cell>
        </row>
        <row r="1503">
          <cell r="A1503" t="str">
            <v>PLN17138</v>
          </cell>
          <cell r="E1503" t="str">
            <v>Approved</v>
          </cell>
          <cell r="F1503">
            <v>43017</v>
          </cell>
          <cell r="G1503">
            <v>43011</v>
          </cell>
          <cell r="H1503">
            <v>43011</v>
          </cell>
          <cell r="I1503">
            <v>43017</v>
          </cell>
        </row>
        <row r="1504">
          <cell r="A1504" t="str">
            <v>PLN17139</v>
          </cell>
          <cell r="E1504" t="str">
            <v>Approved</v>
          </cell>
          <cell r="F1504">
            <v>43021</v>
          </cell>
          <cell r="G1504">
            <v>43011</v>
          </cell>
          <cell r="H1504">
            <v>43011</v>
          </cell>
          <cell r="I1504">
            <v>43021</v>
          </cell>
        </row>
        <row r="1505">
          <cell r="A1505" t="str">
            <v>PLN17140</v>
          </cell>
          <cell r="E1505" t="str">
            <v>Approved</v>
          </cell>
          <cell r="F1505">
            <v>43013</v>
          </cell>
          <cell r="G1505">
            <v>42983</v>
          </cell>
          <cell r="H1505">
            <v>42983</v>
          </cell>
          <cell r="I1505">
            <v>43013</v>
          </cell>
        </row>
        <row r="1506">
          <cell r="A1506" t="str">
            <v>PLN17141</v>
          </cell>
          <cell r="E1506" t="str">
            <v>Approved</v>
          </cell>
          <cell r="F1506">
            <v>43021</v>
          </cell>
          <cell r="G1506">
            <v>42943</v>
          </cell>
          <cell r="H1506">
            <v>43011</v>
          </cell>
          <cell r="I1506">
            <v>43021</v>
          </cell>
        </row>
        <row r="1507">
          <cell r="A1507" t="str">
            <v>PLN17158</v>
          </cell>
          <cell r="E1507" t="str">
            <v>Accepted</v>
          </cell>
          <cell r="F1507">
            <v>42860</v>
          </cell>
        </row>
        <row r="1508">
          <cell r="A1508" t="str">
            <v>PLN17157</v>
          </cell>
          <cell r="E1508" t="str">
            <v>Approved</v>
          </cell>
          <cell r="F1508">
            <v>43053</v>
          </cell>
          <cell r="G1508">
            <v>43046</v>
          </cell>
          <cell r="H1508">
            <v>43046</v>
          </cell>
          <cell r="I1508">
            <v>43053</v>
          </cell>
        </row>
        <row r="1509">
          <cell r="A1509" t="str">
            <v>PLN17156</v>
          </cell>
          <cell r="E1509" t="str">
            <v>Approved</v>
          </cell>
          <cell r="F1509">
            <v>43053</v>
          </cell>
          <cell r="G1509">
            <v>43046</v>
          </cell>
          <cell r="H1509">
            <v>43046</v>
          </cell>
          <cell r="I1509">
            <v>43053</v>
          </cell>
        </row>
        <row r="1510">
          <cell r="A1510" t="str">
            <v>PLN17155</v>
          </cell>
          <cell r="E1510" t="str">
            <v>Approved</v>
          </cell>
          <cell r="F1510">
            <v>43039</v>
          </cell>
          <cell r="G1510">
            <v>43003</v>
          </cell>
          <cell r="H1510">
            <v>43031</v>
          </cell>
          <cell r="I1510">
            <v>43039</v>
          </cell>
        </row>
        <row r="1511">
          <cell r="A1511" t="str">
            <v>PLN17154</v>
          </cell>
          <cell r="E1511" t="str">
            <v>Approved</v>
          </cell>
          <cell r="F1511">
            <v>43039</v>
          </cell>
          <cell r="G1511">
            <v>43003</v>
          </cell>
          <cell r="H1511">
            <v>43031</v>
          </cell>
          <cell r="I1511">
            <v>43039</v>
          </cell>
        </row>
        <row r="1512">
          <cell r="A1512" t="str">
            <v>PLN17153</v>
          </cell>
          <cell r="E1512" t="str">
            <v>Void</v>
          </cell>
          <cell r="F1512">
            <v>42863</v>
          </cell>
        </row>
        <row r="1513">
          <cell r="A1513" t="str">
            <v>PLN17159</v>
          </cell>
          <cell r="E1513" t="str">
            <v>Void</v>
          </cell>
          <cell r="F1513">
            <v>43920</v>
          </cell>
        </row>
        <row r="1514">
          <cell r="A1514" t="str">
            <v>PLN17160</v>
          </cell>
          <cell r="E1514" t="str">
            <v>Void</v>
          </cell>
          <cell r="F1514">
            <v>43833</v>
          </cell>
        </row>
        <row r="1515">
          <cell r="A1515" t="str">
            <v>PLN17161</v>
          </cell>
          <cell r="E1515" t="str">
            <v>Void</v>
          </cell>
          <cell r="F1515">
            <v>43826</v>
          </cell>
        </row>
        <row r="1516">
          <cell r="A1516" t="str">
            <v>PLN17162</v>
          </cell>
          <cell r="E1516" t="str">
            <v>Accepted</v>
          </cell>
          <cell r="F1516">
            <v>42861</v>
          </cell>
        </row>
        <row r="1517">
          <cell r="A1517" t="str">
            <v>PLN17163</v>
          </cell>
          <cell r="E1517" t="str">
            <v>Approved</v>
          </cell>
          <cell r="F1517">
            <v>43024</v>
          </cell>
          <cell r="G1517">
            <v>43024</v>
          </cell>
          <cell r="H1517">
            <v>43024</v>
          </cell>
          <cell r="I1517">
            <v>43024</v>
          </cell>
        </row>
        <row r="1518">
          <cell r="A1518" t="str">
            <v>PLN17164</v>
          </cell>
          <cell r="E1518" t="str">
            <v>Void</v>
          </cell>
          <cell r="F1518">
            <v>43826</v>
          </cell>
        </row>
        <row r="1519">
          <cell r="A1519" t="str">
            <v>PLN17165</v>
          </cell>
          <cell r="E1519" t="str">
            <v>Approved</v>
          </cell>
          <cell r="F1519">
            <v>43025</v>
          </cell>
          <cell r="G1519">
            <v>43024</v>
          </cell>
          <cell r="H1519">
            <v>43024</v>
          </cell>
          <cell r="I1519">
            <v>43025</v>
          </cell>
        </row>
        <row r="1520">
          <cell r="A1520" t="str">
            <v>PLN17166</v>
          </cell>
          <cell r="E1520" t="str">
            <v>Approved</v>
          </cell>
          <cell r="F1520">
            <v>43095</v>
          </cell>
          <cell r="G1520">
            <v>43082</v>
          </cell>
          <cell r="H1520">
            <v>43082</v>
          </cell>
          <cell r="I1520">
            <v>43095</v>
          </cell>
        </row>
        <row r="1521">
          <cell r="A1521" t="str">
            <v>PLN17167</v>
          </cell>
          <cell r="E1521" t="str">
            <v>Approved</v>
          </cell>
          <cell r="F1521">
            <v>43082</v>
          </cell>
          <cell r="G1521">
            <v>43022</v>
          </cell>
          <cell r="H1521">
            <v>43069</v>
          </cell>
          <cell r="I1521">
            <v>43082</v>
          </cell>
        </row>
        <row r="1522">
          <cell r="A1522" t="str">
            <v>PLN17168</v>
          </cell>
          <cell r="E1522" t="str">
            <v>Approved</v>
          </cell>
          <cell r="F1522">
            <v>43097</v>
          </cell>
          <cell r="G1522">
            <v>43022</v>
          </cell>
          <cell r="H1522">
            <v>43087</v>
          </cell>
          <cell r="I1522">
            <v>43097</v>
          </cell>
        </row>
        <row r="1523">
          <cell r="A1523" t="str">
            <v>PLN17169</v>
          </cell>
          <cell r="E1523" t="str">
            <v>Approved</v>
          </cell>
          <cell r="F1523">
            <v>43097</v>
          </cell>
          <cell r="G1523">
            <v>43087</v>
          </cell>
          <cell r="H1523">
            <v>43087</v>
          </cell>
          <cell r="I1523">
            <v>43097</v>
          </cell>
        </row>
        <row r="1524">
          <cell r="A1524" t="str">
            <v>PLN17170</v>
          </cell>
          <cell r="E1524" t="str">
            <v>Approved</v>
          </cell>
          <cell r="F1524">
            <v>43082</v>
          </cell>
          <cell r="G1524">
            <v>43042</v>
          </cell>
          <cell r="H1524">
            <v>43070</v>
          </cell>
          <cell r="I1524">
            <v>43082</v>
          </cell>
        </row>
        <row r="1525">
          <cell r="A1525" t="str">
            <v>PLN17171</v>
          </cell>
          <cell r="E1525" t="str">
            <v>Approved</v>
          </cell>
          <cell r="F1525">
            <v>43024</v>
          </cell>
          <cell r="G1525">
            <v>43024</v>
          </cell>
          <cell r="H1525">
            <v>43024</v>
          </cell>
          <cell r="I1525">
            <v>43024</v>
          </cell>
        </row>
        <row r="1526">
          <cell r="A1526" t="str">
            <v>PLN17172</v>
          </cell>
          <cell r="E1526" t="str">
            <v>Approved</v>
          </cell>
          <cell r="F1526">
            <v>43082</v>
          </cell>
          <cell r="G1526">
            <v>43067</v>
          </cell>
          <cell r="H1526">
            <v>43067</v>
          </cell>
          <cell r="I1526">
            <v>43082</v>
          </cell>
        </row>
        <row r="1527">
          <cell r="A1527" t="str">
            <v>PLN17173</v>
          </cell>
          <cell r="E1527" t="str">
            <v>Approved</v>
          </cell>
          <cell r="F1527">
            <v>43024</v>
          </cell>
          <cell r="G1527">
            <v>43024</v>
          </cell>
          <cell r="H1527">
            <v>43024</v>
          </cell>
          <cell r="I1527">
            <v>43024</v>
          </cell>
        </row>
        <row r="1528">
          <cell r="A1528" t="str">
            <v>PLN16080-R01</v>
          </cell>
          <cell r="E1528" t="str">
            <v>Approved</v>
          </cell>
          <cell r="F1528">
            <v>42899</v>
          </cell>
          <cell r="G1528">
            <v>42864</v>
          </cell>
          <cell r="H1528">
            <v>42891</v>
          </cell>
          <cell r="I1528">
            <v>42899</v>
          </cell>
        </row>
        <row r="1529">
          <cell r="A1529" t="str">
            <v>PLN17183</v>
          </cell>
          <cell r="E1529" t="str">
            <v>Approved</v>
          </cell>
          <cell r="F1529">
            <v>43021</v>
          </cell>
          <cell r="G1529">
            <v>43011</v>
          </cell>
          <cell r="H1529">
            <v>43011</v>
          </cell>
          <cell r="I1529">
            <v>43021</v>
          </cell>
        </row>
        <row r="1530">
          <cell r="A1530" t="str">
            <v>PLN17182</v>
          </cell>
          <cell r="E1530" t="str">
            <v>Approved</v>
          </cell>
          <cell r="F1530">
            <v>43025</v>
          </cell>
          <cell r="G1530">
            <v>43021</v>
          </cell>
          <cell r="H1530">
            <v>43021</v>
          </cell>
          <cell r="I1530">
            <v>43025</v>
          </cell>
        </row>
        <row r="1531">
          <cell r="A1531" t="str">
            <v>PLN17181</v>
          </cell>
          <cell r="E1531" t="str">
            <v>Approved</v>
          </cell>
          <cell r="F1531">
            <v>42969</v>
          </cell>
          <cell r="G1531">
            <v>42965</v>
          </cell>
          <cell r="H1531">
            <v>42965</v>
          </cell>
        </row>
        <row r="1532">
          <cell r="A1532" t="str">
            <v>PLN17180</v>
          </cell>
          <cell r="E1532" t="str">
            <v>Approved</v>
          </cell>
          <cell r="F1532">
            <v>43025</v>
          </cell>
          <cell r="G1532">
            <v>43021</v>
          </cell>
          <cell r="H1532">
            <v>43021</v>
          </cell>
          <cell r="I1532">
            <v>43025</v>
          </cell>
        </row>
        <row r="1533">
          <cell r="A1533" t="str">
            <v>PLN17179</v>
          </cell>
          <cell r="E1533" t="str">
            <v>Approved</v>
          </cell>
          <cell r="F1533">
            <v>43082</v>
          </cell>
          <cell r="G1533">
            <v>43067</v>
          </cell>
          <cell r="H1533">
            <v>43067</v>
          </cell>
          <cell r="I1533">
            <v>43082</v>
          </cell>
        </row>
        <row r="1534">
          <cell r="A1534" t="str">
            <v>PLN17174</v>
          </cell>
          <cell r="E1534" t="str">
            <v>Approved</v>
          </cell>
          <cell r="F1534">
            <v>43039</v>
          </cell>
          <cell r="G1534">
            <v>43003</v>
          </cell>
          <cell r="H1534">
            <v>43031</v>
          </cell>
          <cell r="I1534">
            <v>43039</v>
          </cell>
        </row>
        <row r="1535">
          <cell r="A1535" t="str">
            <v>PLN17175</v>
          </cell>
          <cell r="E1535" t="str">
            <v>Approved</v>
          </cell>
          <cell r="F1535">
            <v>43082</v>
          </cell>
          <cell r="G1535">
            <v>43042</v>
          </cell>
          <cell r="H1535">
            <v>43070</v>
          </cell>
          <cell r="I1535">
            <v>43082</v>
          </cell>
        </row>
        <row r="1536">
          <cell r="A1536" t="str">
            <v>PLN17176</v>
          </cell>
          <cell r="E1536" t="str">
            <v>Approved</v>
          </cell>
          <cell r="F1536">
            <v>43097</v>
          </cell>
          <cell r="G1536">
            <v>43087</v>
          </cell>
          <cell r="H1536">
            <v>43087</v>
          </cell>
          <cell r="I1536">
            <v>43097</v>
          </cell>
        </row>
        <row r="1537">
          <cell r="A1537" t="str">
            <v>PLN17177</v>
          </cell>
          <cell r="E1537" t="str">
            <v>Approved</v>
          </cell>
          <cell r="F1537">
            <v>43082</v>
          </cell>
          <cell r="G1537">
            <v>43066</v>
          </cell>
          <cell r="H1537">
            <v>43066</v>
          </cell>
          <cell r="I1537">
            <v>43082</v>
          </cell>
        </row>
        <row r="1538">
          <cell r="A1538" t="str">
            <v>PLN17178</v>
          </cell>
          <cell r="E1538" t="str">
            <v>Accepted</v>
          </cell>
          <cell r="F1538">
            <v>42864</v>
          </cell>
        </row>
        <row r="1539">
          <cell r="A1539" t="str">
            <v>PLN17184</v>
          </cell>
          <cell r="E1539" t="str">
            <v>Withdrawn</v>
          </cell>
          <cell r="F1539">
            <v>42913</v>
          </cell>
        </row>
        <row r="1540">
          <cell r="A1540" t="str">
            <v>PLN17185</v>
          </cell>
          <cell r="E1540" t="str">
            <v>Withdrawn</v>
          </cell>
          <cell r="F1540">
            <v>43684</v>
          </cell>
        </row>
        <row r="1541">
          <cell r="A1541" t="str">
            <v>PLN17187</v>
          </cell>
          <cell r="E1541" t="str">
            <v>Approved</v>
          </cell>
          <cell r="F1541">
            <v>42990</v>
          </cell>
          <cell r="G1541">
            <v>42984</v>
          </cell>
          <cell r="H1541">
            <v>42990</v>
          </cell>
          <cell r="I1541">
            <v>42990</v>
          </cell>
        </row>
        <row r="1542">
          <cell r="A1542" t="str">
            <v>PLN17186</v>
          </cell>
          <cell r="E1542" t="str">
            <v>Approved</v>
          </cell>
          <cell r="F1542">
            <v>42947</v>
          </cell>
          <cell r="G1542">
            <v>42947</v>
          </cell>
          <cell r="H1542">
            <v>42947</v>
          </cell>
          <cell r="I1542">
            <v>42947</v>
          </cell>
        </row>
        <row r="1543">
          <cell r="A1543" t="str">
            <v>PLN15378-DA07</v>
          </cell>
          <cell r="E1543" t="str">
            <v>Withdrawn</v>
          </cell>
          <cell r="F1543">
            <v>43014</v>
          </cell>
        </row>
        <row r="1544">
          <cell r="A1544" t="str">
            <v>PLN17190</v>
          </cell>
          <cell r="E1544" t="str">
            <v>Approved</v>
          </cell>
          <cell r="F1544">
            <v>44158</v>
          </cell>
          <cell r="G1544">
            <v>44127</v>
          </cell>
          <cell r="H1544">
            <v>44148</v>
          </cell>
          <cell r="I1544">
            <v>44158</v>
          </cell>
        </row>
        <row r="1545">
          <cell r="A1545" t="str">
            <v>PLN17189</v>
          </cell>
          <cell r="E1545" t="str">
            <v>Approved</v>
          </cell>
          <cell r="F1545">
            <v>42968</v>
          </cell>
          <cell r="G1545">
            <v>42926</v>
          </cell>
          <cell r="H1545">
            <v>42968</v>
          </cell>
          <cell r="I1545">
            <v>42968</v>
          </cell>
        </row>
        <row r="1546">
          <cell r="A1546" t="str">
            <v>PLN17188</v>
          </cell>
          <cell r="E1546" t="str">
            <v>Approved</v>
          </cell>
          <cell r="F1546">
            <v>43067</v>
          </cell>
          <cell r="G1546">
            <v>43066</v>
          </cell>
          <cell r="H1546">
            <v>43066</v>
          </cell>
          <cell r="I1546">
            <v>43067</v>
          </cell>
        </row>
        <row r="1547">
          <cell r="A1547" t="str">
            <v>PLN17191</v>
          </cell>
          <cell r="E1547" t="str">
            <v>Approved</v>
          </cell>
          <cell r="F1547">
            <v>43116</v>
          </cell>
          <cell r="G1547">
            <v>42950</v>
          </cell>
          <cell r="H1547">
            <v>43103</v>
          </cell>
          <cell r="I1547">
            <v>43116</v>
          </cell>
        </row>
        <row r="1548">
          <cell r="A1548" t="str">
            <v>PLN17193</v>
          </cell>
          <cell r="E1548" t="str">
            <v>Approved</v>
          </cell>
          <cell r="F1548">
            <v>43011</v>
          </cell>
          <cell r="G1548">
            <v>42993</v>
          </cell>
          <cell r="H1548">
            <v>42993</v>
          </cell>
          <cell r="I1548">
            <v>43011</v>
          </cell>
        </row>
        <row r="1549">
          <cell r="A1549" t="str">
            <v>PLN17192</v>
          </cell>
          <cell r="E1549" t="str">
            <v>Approved</v>
          </cell>
          <cell r="F1549">
            <v>43011</v>
          </cell>
          <cell r="G1549">
            <v>42993</v>
          </cell>
          <cell r="H1549">
            <v>42993</v>
          </cell>
          <cell r="I1549">
            <v>43011</v>
          </cell>
        </row>
        <row r="1550">
          <cell r="A1550" t="str">
            <v>PLN17061-ES01</v>
          </cell>
          <cell r="E1550" t="str">
            <v>Under Review</v>
          </cell>
          <cell r="F1550">
            <v>42877</v>
          </cell>
        </row>
        <row r="1551">
          <cell r="A1551" t="str">
            <v>PLN17194</v>
          </cell>
          <cell r="E1551" t="str">
            <v>Approved</v>
          </cell>
          <cell r="F1551">
            <v>43668</v>
          </cell>
          <cell r="G1551">
            <v>42940</v>
          </cell>
          <cell r="H1551">
            <v>42940</v>
          </cell>
          <cell r="I1551">
            <v>42947</v>
          </cell>
        </row>
        <row r="1552">
          <cell r="A1552" t="str">
            <v>PLN17195</v>
          </cell>
          <cell r="E1552" t="str">
            <v>Withdrawn</v>
          </cell>
          <cell r="F1552">
            <v>42894</v>
          </cell>
        </row>
        <row r="1553">
          <cell r="A1553" t="str">
            <v>PLN17196</v>
          </cell>
          <cell r="E1553" t="str">
            <v>Approved</v>
          </cell>
          <cell r="F1553">
            <v>42936</v>
          </cell>
          <cell r="G1553">
            <v>42922</v>
          </cell>
          <cell r="H1553">
            <v>42921</v>
          </cell>
          <cell r="I1553">
            <v>42934</v>
          </cell>
        </row>
        <row r="1554">
          <cell r="A1554" t="str">
            <v>PLN17197</v>
          </cell>
          <cell r="E1554" t="str">
            <v>Approved</v>
          </cell>
          <cell r="F1554">
            <v>42983</v>
          </cell>
          <cell r="G1554">
            <v>42969</v>
          </cell>
          <cell r="H1554">
            <v>42969</v>
          </cell>
          <cell r="I1554">
            <v>42983</v>
          </cell>
        </row>
        <row r="1555">
          <cell r="A1555" t="str">
            <v>PLN17198</v>
          </cell>
          <cell r="E1555" t="str">
            <v>Approved</v>
          </cell>
          <cell r="F1555">
            <v>43200</v>
          </cell>
          <cell r="G1555">
            <v>42972</v>
          </cell>
          <cell r="H1555">
            <v>43188</v>
          </cell>
          <cell r="I1555">
            <v>43200</v>
          </cell>
        </row>
        <row r="1556">
          <cell r="A1556" t="str">
            <v>PLN17201</v>
          </cell>
          <cell r="E1556" t="str">
            <v>Approved</v>
          </cell>
          <cell r="F1556">
            <v>42976</v>
          </cell>
          <cell r="G1556">
            <v>42965</v>
          </cell>
          <cell r="H1556">
            <v>42976</v>
          </cell>
          <cell r="I1556">
            <v>42976</v>
          </cell>
        </row>
        <row r="1557">
          <cell r="A1557" t="str">
            <v>PLN17202</v>
          </cell>
          <cell r="E1557" t="str">
            <v>Approved</v>
          </cell>
          <cell r="F1557">
            <v>42936</v>
          </cell>
          <cell r="G1557">
            <v>42936</v>
          </cell>
          <cell r="H1557">
            <v>42936</v>
          </cell>
          <cell r="I1557">
            <v>42936</v>
          </cell>
        </row>
        <row r="1558">
          <cell r="A1558" t="str">
            <v>PLN17203</v>
          </cell>
          <cell r="E1558" t="str">
            <v>Approved</v>
          </cell>
          <cell r="F1558">
            <v>42965</v>
          </cell>
          <cell r="G1558">
            <v>42947</v>
          </cell>
          <cell r="H1558">
            <v>42947</v>
          </cell>
          <cell r="I1558">
            <v>42965</v>
          </cell>
        </row>
        <row r="1559">
          <cell r="A1559" t="str">
            <v>PLN17204</v>
          </cell>
          <cell r="E1559" t="str">
            <v>Approved</v>
          </cell>
          <cell r="F1559">
            <v>42976</v>
          </cell>
          <cell r="G1559">
            <v>42965</v>
          </cell>
          <cell r="H1559">
            <v>42965</v>
          </cell>
          <cell r="I1559">
            <v>42976</v>
          </cell>
        </row>
        <row r="1560">
          <cell r="A1560" t="str">
            <v>PLN17199</v>
          </cell>
          <cell r="E1560" t="str">
            <v>Approved</v>
          </cell>
          <cell r="F1560">
            <v>42976</v>
          </cell>
          <cell r="G1560">
            <v>42965</v>
          </cell>
          <cell r="H1560">
            <v>42965</v>
          </cell>
          <cell r="I1560">
            <v>42976</v>
          </cell>
        </row>
        <row r="1561">
          <cell r="A1561" t="str">
            <v>PLN17200</v>
          </cell>
          <cell r="E1561" t="str">
            <v>Approved</v>
          </cell>
          <cell r="F1561">
            <v>43269</v>
          </cell>
          <cell r="G1561">
            <v>42969</v>
          </cell>
          <cell r="H1561">
            <v>43257</v>
          </cell>
          <cell r="I1561">
            <v>43269</v>
          </cell>
        </row>
        <row r="1562">
          <cell r="A1562" t="str">
            <v>PLN17205</v>
          </cell>
          <cell r="E1562" t="str">
            <v>Approved</v>
          </cell>
          <cell r="F1562">
            <v>42990</v>
          </cell>
          <cell r="G1562">
            <v>42983</v>
          </cell>
          <cell r="H1562">
            <v>42983</v>
          </cell>
          <cell r="I1562">
            <v>42990</v>
          </cell>
        </row>
        <row r="1563">
          <cell r="A1563" t="str">
            <v>PLN17206</v>
          </cell>
          <cell r="E1563" t="str">
            <v>Incomplete</v>
          </cell>
          <cell r="F1563">
            <v>43132</v>
          </cell>
        </row>
        <row r="1564">
          <cell r="A1564" t="str">
            <v>PLN17207</v>
          </cell>
          <cell r="E1564" t="str">
            <v>Approved</v>
          </cell>
          <cell r="F1564">
            <v>43185</v>
          </cell>
          <cell r="G1564">
            <v>43175</v>
          </cell>
          <cell r="H1564">
            <v>43175</v>
          </cell>
          <cell r="I1564">
            <v>43185</v>
          </cell>
        </row>
        <row r="1565">
          <cell r="A1565" t="str">
            <v>PLN17208</v>
          </cell>
          <cell r="E1565" t="str">
            <v>Approved</v>
          </cell>
          <cell r="F1565">
            <v>43229</v>
          </cell>
          <cell r="G1565">
            <v>43215</v>
          </cell>
          <cell r="H1565">
            <v>43215</v>
          </cell>
          <cell r="I1565">
            <v>43229</v>
          </cell>
        </row>
        <row r="1566">
          <cell r="A1566" t="str">
            <v>PLN17209</v>
          </cell>
          <cell r="E1566" t="str">
            <v>Approved</v>
          </cell>
          <cell r="F1566">
            <v>42968</v>
          </cell>
          <cell r="G1566">
            <v>42968</v>
          </cell>
          <cell r="H1566">
            <v>42968</v>
          </cell>
          <cell r="I1566">
            <v>42968</v>
          </cell>
        </row>
        <row r="1567">
          <cell r="A1567" t="str">
            <v>PLN17210</v>
          </cell>
          <cell r="E1567" t="str">
            <v>Approved</v>
          </cell>
          <cell r="F1567">
            <v>42965</v>
          </cell>
          <cell r="G1567">
            <v>42943</v>
          </cell>
          <cell r="H1567">
            <v>42943</v>
          </cell>
          <cell r="I1567">
            <v>42965</v>
          </cell>
        </row>
        <row r="1568">
          <cell r="A1568" t="str">
            <v>PLN14193-R01</v>
          </cell>
          <cell r="E1568" t="str">
            <v>Approved</v>
          </cell>
          <cell r="F1568">
            <v>42990</v>
          </cell>
          <cell r="G1568">
            <v>42976</v>
          </cell>
          <cell r="H1568">
            <v>42976</v>
          </cell>
          <cell r="I1568">
            <v>42990</v>
          </cell>
        </row>
        <row r="1569">
          <cell r="A1569" t="str">
            <v>PLN17211</v>
          </cell>
          <cell r="E1569" t="str">
            <v>Approved</v>
          </cell>
          <cell r="F1569">
            <v>42968</v>
          </cell>
          <cell r="G1569">
            <v>42912</v>
          </cell>
          <cell r="H1569">
            <v>42949</v>
          </cell>
          <cell r="I1569">
            <v>42968</v>
          </cell>
        </row>
        <row r="1570">
          <cell r="A1570" t="str">
            <v>PLN17212</v>
          </cell>
          <cell r="E1570" t="str">
            <v>Approved</v>
          </cell>
          <cell r="F1570">
            <v>43067</v>
          </cell>
          <cell r="G1570">
            <v>43066</v>
          </cell>
          <cell r="H1570">
            <v>43066</v>
          </cell>
          <cell r="I1570">
            <v>43067</v>
          </cell>
        </row>
        <row r="1571">
          <cell r="A1571" t="str">
            <v>PLN17213</v>
          </cell>
          <cell r="E1571" t="str">
            <v>Withdrawn</v>
          </cell>
          <cell r="F1571">
            <v>44099</v>
          </cell>
        </row>
        <row r="1572">
          <cell r="A1572" t="str">
            <v>PLN17214</v>
          </cell>
          <cell r="E1572" t="str">
            <v>Withdrawn</v>
          </cell>
          <cell r="F1572">
            <v>43347</v>
          </cell>
          <cell r="G1572">
            <v>42979</v>
          </cell>
        </row>
        <row r="1573">
          <cell r="A1573" t="str">
            <v>PLN16269-A01</v>
          </cell>
          <cell r="E1573" t="str">
            <v>Under Review</v>
          </cell>
          <cell r="F1573">
            <v>42888</v>
          </cell>
        </row>
        <row r="1574">
          <cell r="A1574" t="str">
            <v>PLN17215</v>
          </cell>
          <cell r="E1574" t="str">
            <v>Approved</v>
          </cell>
          <cell r="F1574">
            <v>42985</v>
          </cell>
          <cell r="G1574">
            <v>42985</v>
          </cell>
          <cell r="H1574">
            <v>42985</v>
          </cell>
          <cell r="I1574">
            <v>42985</v>
          </cell>
        </row>
        <row r="1575">
          <cell r="A1575" t="str">
            <v>PLN17216</v>
          </cell>
          <cell r="E1575" t="str">
            <v>Approved</v>
          </cell>
          <cell r="F1575">
            <v>43543</v>
          </cell>
          <cell r="G1575">
            <v>43371</v>
          </cell>
          <cell r="H1575">
            <v>43531</v>
          </cell>
          <cell r="I1575">
            <v>43543</v>
          </cell>
        </row>
        <row r="1576">
          <cell r="A1576" t="str">
            <v>PLN17217</v>
          </cell>
          <cell r="E1576" t="str">
            <v>Approved</v>
          </cell>
          <cell r="F1576">
            <v>43025</v>
          </cell>
          <cell r="G1576">
            <v>42902</v>
          </cell>
          <cell r="H1576">
            <v>43021</v>
          </cell>
          <cell r="I1576">
            <v>43025</v>
          </cell>
        </row>
        <row r="1577">
          <cell r="A1577" t="str">
            <v>PLN17218</v>
          </cell>
          <cell r="E1577" t="str">
            <v>Approved</v>
          </cell>
          <cell r="F1577">
            <v>43039</v>
          </cell>
          <cell r="G1577">
            <v>43031</v>
          </cell>
          <cell r="H1577">
            <v>43031</v>
          </cell>
          <cell r="I1577">
            <v>43039</v>
          </cell>
        </row>
        <row r="1578">
          <cell r="A1578" t="str">
            <v>PLN17224</v>
          </cell>
          <cell r="E1578" t="str">
            <v>Approved</v>
          </cell>
          <cell r="F1578">
            <v>43021</v>
          </cell>
          <cell r="G1578">
            <v>43011</v>
          </cell>
          <cell r="H1578">
            <v>43011</v>
          </cell>
          <cell r="I1578">
            <v>43021</v>
          </cell>
        </row>
        <row r="1579">
          <cell r="A1579" t="str">
            <v>PLN17225</v>
          </cell>
          <cell r="E1579" t="str">
            <v>Approved</v>
          </cell>
          <cell r="F1579">
            <v>43181</v>
          </cell>
          <cell r="G1579">
            <v>42985</v>
          </cell>
          <cell r="H1579">
            <v>42985</v>
          </cell>
          <cell r="I1579">
            <v>43181</v>
          </cell>
        </row>
        <row r="1580">
          <cell r="A1580" t="str">
            <v>PLN17226</v>
          </cell>
          <cell r="E1580" t="str">
            <v>Withdrawn</v>
          </cell>
          <cell r="F1580">
            <v>42930</v>
          </cell>
        </row>
        <row r="1581">
          <cell r="A1581" t="str">
            <v>PLN17219</v>
          </cell>
          <cell r="E1581" t="str">
            <v>Approved</v>
          </cell>
          <cell r="F1581">
            <v>43082</v>
          </cell>
          <cell r="G1581">
            <v>43070</v>
          </cell>
          <cell r="H1581">
            <v>43070</v>
          </cell>
          <cell r="I1581">
            <v>43082</v>
          </cell>
        </row>
        <row r="1582">
          <cell r="A1582" t="str">
            <v>PLN17220</v>
          </cell>
          <cell r="E1582" t="str">
            <v>Approved</v>
          </cell>
          <cell r="F1582">
            <v>42968</v>
          </cell>
          <cell r="G1582">
            <v>42968</v>
          </cell>
          <cell r="H1582">
            <v>42968</v>
          </cell>
          <cell r="I1582">
            <v>42968</v>
          </cell>
        </row>
        <row r="1583">
          <cell r="A1583" t="str">
            <v>PLN17221</v>
          </cell>
          <cell r="E1583" t="str">
            <v>Approved</v>
          </cell>
          <cell r="F1583">
            <v>42996</v>
          </cell>
          <cell r="G1583">
            <v>42984</v>
          </cell>
          <cell r="H1583">
            <v>42984</v>
          </cell>
          <cell r="I1583">
            <v>42991</v>
          </cell>
        </row>
        <row r="1584">
          <cell r="A1584" t="str">
            <v>PLN17222</v>
          </cell>
          <cell r="E1584" t="str">
            <v>Approved</v>
          </cell>
          <cell r="F1584">
            <v>43038</v>
          </cell>
          <cell r="G1584">
            <v>43028</v>
          </cell>
          <cell r="H1584">
            <v>43028</v>
          </cell>
          <cell r="I1584">
            <v>43038</v>
          </cell>
        </row>
        <row r="1585">
          <cell r="A1585" t="str">
            <v>PLN17223</v>
          </cell>
          <cell r="E1585" t="str">
            <v>Approved</v>
          </cell>
          <cell r="F1585">
            <v>43021</v>
          </cell>
          <cell r="G1585">
            <v>43011</v>
          </cell>
          <cell r="H1585">
            <v>43011</v>
          </cell>
          <cell r="I1585">
            <v>43021</v>
          </cell>
        </row>
        <row r="1586">
          <cell r="A1586" t="str">
            <v>PLN17227</v>
          </cell>
          <cell r="E1586" t="str">
            <v>Approved</v>
          </cell>
          <cell r="F1586">
            <v>43103</v>
          </cell>
          <cell r="G1586">
            <v>42949</v>
          </cell>
          <cell r="H1586">
            <v>43089</v>
          </cell>
          <cell r="I1586">
            <v>43103</v>
          </cell>
        </row>
        <row r="1587">
          <cell r="A1587" t="str">
            <v>PLN17228</v>
          </cell>
          <cell r="E1587" t="str">
            <v>Approved</v>
          </cell>
          <cell r="F1587">
            <v>43035</v>
          </cell>
          <cell r="G1587">
            <v>43039</v>
          </cell>
          <cell r="H1587">
            <v>43035</v>
          </cell>
          <cell r="I1587">
            <v>43035</v>
          </cell>
        </row>
        <row r="1588">
          <cell r="A1588" t="str">
            <v>PLN17229</v>
          </cell>
          <cell r="E1588" t="str">
            <v>Approved</v>
          </cell>
          <cell r="F1588">
            <v>43021</v>
          </cell>
          <cell r="G1588">
            <v>43011</v>
          </cell>
          <cell r="H1588">
            <v>43011</v>
          </cell>
          <cell r="I1588">
            <v>43021</v>
          </cell>
        </row>
        <row r="1589">
          <cell r="A1589" t="str">
            <v>PLN17230</v>
          </cell>
          <cell r="E1589" t="str">
            <v>Approved</v>
          </cell>
          <cell r="F1589">
            <v>43013</v>
          </cell>
        </row>
        <row r="1590">
          <cell r="A1590" t="str">
            <v>PLN17231</v>
          </cell>
          <cell r="E1590" t="str">
            <v>Approved</v>
          </cell>
          <cell r="F1590">
            <v>42968</v>
          </cell>
          <cell r="G1590">
            <v>42968</v>
          </cell>
          <cell r="H1590">
            <v>42968</v>
          </cell>
          <cell r="I1590">
            <v>42968</v>
          </cell>
        </row>
        <row r="1591">
          <cell r="A1591" t="str">
            <v>PLN17232</v>
          </cell>
          <cell r="E1591" t="str">
            <v>Approved</v>
          </cell>
          <cell r="F1591">
            <v>43034</v>
          </cell>
          <cell r="G1591">
            <v>42979</v>
          </cell>
          <cell r="H1591">
            <v>43027</v>
          </cell>
          <cell r="I1591">
            <v>43034</v>
          </cell>
        </row>
        <row r="1592">
          <cell r="A1592" t="str">
            <v>PLN17233</v>
          </cell>
          <cell r="E1592" t="str">
            <v>Approved</v>
          </cell>
          <cell r="F1592">
            <v>43133</v>
          </cell>
          <cell r="G1592">
            <v>43124</v>
          </cell>
          <cell r="H1592">
            <v>43124</v>
          </cell>
          <cell r="I1592">
            <v>43133</v>
          </cell>
        </row>
        <row r="1593">
          <cell r="A1593" t="str">
            <v>PLN17234</v>
          </cell>
          <cell r="E1593" t="str">
            <v>Approved</v>
          </cell>
          <cell r="F1593">
            <v>42972</v>
          </cell>
          <cell r="G1593">
            <v>42968</v>
          </cell>
          <cell r="H1593">
            <v>42968</v>
          </cell>
          <cell r="I1593">
            <v>42972</v>
          </cell>
        </row>
        <row r="1594">
          <cell r="A1594" t="str">
            <v>PLN17235</v>
          </cell>
          <cell r="E1594" t="str">
            <v>Approved</v>
          </cell>
          <cell r="F1594">
            <v>43082</v>
          </cell>
          <cell r="G1594">
            <v>43067</v>
          </cell>
          <cell r="H1594">
            <v>43067</v>
          </cell>
          <cell r="I1594">
            <v>43082</v>
          </cell>
        </row>
        <row r="1595">
          <cell r="A1595" t="str">
            <v>PLN17236</v>
          </cell>
          <cell r="E1595" t="str">
            <v>Approved</v>
          </cell>
          <cell r="F1595">
            <v>43021</v>
          </cell>
          <cell r="G1595">
            <v>43011</v>
          </cell>
          <cell r="H1595">
            <v>43011</v>
          </cell>
          <cell r="I1595">
            <v>43021</v>
          </cell>
        </row>
        <row r="1596">
          <cell r="A1596" t="str">
            <v>PLN17237</v>
          </cell>
          <cell r="E1596" t="str">
            <v>Approved</v>
          </cell>
          <cell r="F1596">
            <v>43252</v>
          </cell>
          <cell r="G1596">
            <v>43242</v>
          </cell>
          <cell r="H1596">
            <v>43242</v>
          </cell>
          <cell r="I1596">
            <v>43252</v>
          </cell>
        </row>
        <row r="1597">
          <cell r="A1597" t="str">
            <v>PLN17238</v>
          </cell>
          <cell r="E1597" t="str">
            <v>Approved</v>
          </cell>
          <cell r="F1597">
            <v>42968</v>
          </cell>
          <cell r="G1597">
            <v>42968</v>
          </cell>
          <cell r="H1597">
            <v>42968</v>
          </cell>
          <cell r="I1597">
            <v>42968</v>
          </cell>
        </row>
        <row r="1598">
          <cell r="A1598" t="str">
            <v>PLN17239</v>
          </cell>
          <cell r="E1598" t="str">
            <v>Approved</v>
          </cell>
          <cell r="F1598">
            <v>43206</v>
          </cell>
          <cell r="G1598">
            <v>43140</v>
          </cell>
          <cell r="H1598">
            <v>43195</v>
          </cell>
          <cell r="I1598">
            <v>43206</v>
          </cell>
        </row>
        <row r="1599">
          <cell r="A1599" t="str">
            <v>PLN17240</v>
          </cell>
          <cell r="E1599" t="str">
            <v>Approved</v>
          </cell>
          <cell r="F1599">
            <v>43032</v>
          </cell>
          <cell r="G1599">
            <v>43021</v>
          </cell>
          <cell r="H1599">
            <v>43021</v>
          </cell>
          <cell r="I1599">
            <v>43032</v>
          </cell>
        </row>
        <row r="1600">
          <cell r="A1600" t="str">
            <v>PLN17241</v>
          </cell>
          <cell r="E1600" t="str">
            <v>Approved</v>
          </cell>
          <cell r="F1600">
            <v>42975</v>
          </cell>
          <cell r="G1600">
            <v>42975</v>
          </cell>
          <cell r="H1600">
            <v>42975</v>
          </cell>
          <cell r="I1600">
            <v>42975</v>
          </cell>
        </row>
        <row r="1601">
          <cell r="A1601" t="str">
            <v>PLN17242</v>
          </cell>
          <cell r="E1601" t="str">
            <v>Approved</v>
          </cell>
          <cell r="F1601">
            <v>42947</v>
          </cell>
          <cell r="G1601">
            <v>42947</v>
          </cell>
          <cell r="H1601">
            <v>42947</v>
          </cell>
          <cell r="I1601">
            <v>42947</v>
          </cell>
        </row>
        <row r="1602">
          <cell r="A1602" t="str">
            <v>PLN17243</v>
          </cell>
          <cell r="E1602" t="str">
            <v>Approved</v>
          </cell>
          <cell r="F1602">
            <v>43389</v>
          </cell>
          <cell r="G1602">
            <v>43341</v>
          </cell>
          <cell r="H1602">
            <v>43377</v>
          </cell>
          <cell r="I1602">
            <v>43389</v>
          </cell>
        </row>
        <row r="1603">
          <cell r="A1603" t="str">
            <v>PLN17244</v>
          </cell>
          <cell r="E1603" t="str">
            <v>Approved</v>
          </cell>
          <cell r="F1603">
            <v>43181</v>
          </cell>
          <cell r="G1603">
            <v>43171</v>
          </cell>
          <cell r="H1603">
            <v>43171</v>
          </cell>
          <cell r="I1603">
            <v>43181</v>
          </cell>
        </row>
        <row r="1604">
          <cell r="A1604" t="str">
            <v>PLN17245</v>
          </cell>
          <cell r="E1604" t="str">
            <v>Approved</v>
          </cell>
          <cell r="F1604">
            <v>43066</v>
          </cell>
          <cell r="G1604">
            <v>43049</v>
          </cell>
          <cell r="H1604">
            <v>43049</v>
          </cell>
          <cell r="I1604">
            <v>43066</v>
          </cell>
        </row>
        <row r="1605">
          <cell r="A1605" t="str">
            <v>PLN17246</v>
          </cell>
          <cell r="E1605" t="str">
            <v>Approved</v>
          </cell>
          <cell r="F1605">
            <v>43411</v>
          </cell>
          <cell r="G1605">
            <v>42940</v>
          </cell>
          <cell r="H1605">
            <v>43397</v>
          </cell>
          <cell r="I1605">
            <v>43411</v>
          </cell>
        </row>
        <row r="1606">
          <cell r="A1606" t="str">
            <v>PLN17247</v>
          </cell>
          <cell r="E1606" t="str">
            <v>Approved</v>
          </cell>
          <cell r="F1606">
            <v>43411</v>
          </cell>
          <cell r="G1606">
            <v>42940</v>
          </cell>
          <cell r="H1606">
            <v>43397</v>
          </cell>
          <cell r="I1606">
            <v>43411</v>
          </cell>
        </row>
        <row r="1607">
          <cell r="A1607" t="str">
            <v>PLN17248</v>
          </cell>
          <cell r="E1607" t="str">
            <v>Withdrawn</v>
          </cell>
          <cell r="F1607">
            <v>43090</v>
          </cell>
        </row>
        <row r="1608">
          <cell r="A1608" t="str">
            <v>PLN17249</v>
          </cell>
          <cell r="E1608" t="str">
            <v>Approved</v>
          </cell>
          <cell r="F1608">
            <v>43052</v>
          </cell>
          <cell r="G1608">
            <v>43041</v>
          </cell>
          <cell r="H1608">
            <v>43041</v>
          </cell>
          <cell r="I1608">
            <v>43052</v>
          </cell>
        </row>
        <row r="1609">
          <cell r="A1609" t="str">
            <v>PLN17250</v>
          </cell>
          <cell r="E1609" t="str">
            <v>Approved</v>
          </cell>
          <cell r="F1609">
            <v>43052</v>
          </cell>
          <cell r="G1609">
            <v>43041</v>
          </cell>
          <cell r="H1609">
            <v>43041</v>
          </cell>
          <cell r="I1609">
            <v>43052</v>
          </cell>
        </row>
        <row r="1610">
          <cell r="A1610" t="str">
            <v>PLN17251</v>
          </cell>
          <cell r="E1610" t="str">
            <v>Withdrawn</v>
          </cell>
          <cell r="F1610">
            <v>43060</v>
          </cell>
        </row>
        <row r="1611">
          <cell r="A1611" t="str">
            <v>PLN17252</v>
          </cell>
          <cell r="E1611" t="str">
            <v>Withdrawn</v>
          </cell>
          <cell r="F1611">
            <v>43104</v>
          </cell>
        </row>
        <row r="1612">
          <cell r="A1612" t="str">
            <v>PLN17253</v>
          </cell>
          <cell r="E1612" t="str">
            <v>Approved</v>
          </cell>
          <cell r="F1612">
            <v>42976</v>
          </cell>
          <cell r="G1612">
            <v>42976</v>
          </cell>
          <cell r="H1612">
            <v>42976</v>
          </cell>
          <cell r="I1612">
            <v>42976</v>
          </cell>
        </row>
        <row r="1613">
          <cell r="A1613" t="str">
            <v>PLN17254</v>
          </cell>
          <cell r="E1613" t="str">
            <v>Approved</v>
          </cell>
          <cell r="F1613">
            <v>43382</v>
          </cell>
          <cell r="G1613">
            <v>43331</v>
          </cell>
          <cell r="H1613">
            <v>43367</v>
          </cell>
          <cell r="I1613">
            <v>43382</v>
          </cell>
        </row>
        <row r="1614">
          <cell r="A1614" t="str">
            <v>PLN17256</v>
          </cell>
          <cell r="E1614" t="str">
            <v>Approved</v>
          </cell>
          <cell r="F1614">
            <v>43181</v>
          </cell>
          <cell r="G1614">
            <v>43171</v>
          </cell>
          <cell r="H1614">
            <v>43171</v>
          </cell>
          <cell r="I1614">
            <v>43181</v>
          </cell>
        </row>
        <row r="1615">
          <cell r="A1615" t="str">
            <v>PLN17255</v>
          </cell>
          <cell r="E1615" t="str">
            <v>Approved</v>
          </cell>
          <cell r="F1615">
            <v>43025</v>
          </cell>
          <cell r="G1615">
            <v>43013</v>
          </cell>
          <cell r="H1615">
            <v>43013</v>
          </cell>
          <cell r="I1615">
            <v>43021</v>
          </cell>
        </row>
        <row r="1616">
          <cell r="A1616" t="str">
            <v>PUD06010-PUDF06</v>
          </cell>
          <cell r="E1616" t="str">
            <v>Approved-Pending Appeal</v>
          </cell>
          <cell r="F1616">
            <v>43185</v>
          </cell>
          <cell r="G1616">
            <v>43185</v>
          </cell>
          <cell r="H1616">
            <v>43185</v>
          </cell>
        </row>
        <row r="1617">
          <cell r="A1617" t="str">
            <v>PLN17258</v>
          </cell>
          <cell r="E1617" t="str">
            <v>Approved</v>
          </cell>
          <cell r="F1617">
            <v>43039</v>
          </cell>
          <cell r="G1617">
            <v>42940</v>
          </cell>
          <cell r="H1617">
            <v>43031</v>
          </cell>
          <cell r="I1617">
            <v>43039</v>
          </cell>
        </row>
        <row r="1618">
          <cell r="A1618" t="str">
            <v>PLN17257</v>
          </cell>
          <cell r="E1618" t="str">
            <v>Approved</v>
          </cell>
          <cell r="F1618">
            <v>43277</v>
          </cell>
          <cell r="G1618">
            <v>43209</v>
          </cell>
          <cell r="H1618">
            <v>43270</v>
          </cell>
          <cell r="I1618">
            <v>43277</v>
          </cell>
        </row>
        <row r="1619">
          <cell r="A1619" t="str">
            <v>PLN17261</v>
          </cell>
          <cell r="E1619" t="str">
            <v>Withdrawn</v>
          </cell>
          <cell r="F1619">
            <v>43397</v>
          </cell>
        </row>
        <row r="1620">
          <cell r="A1620" t="str">
            <v>PLN17260</v>
          </cell>
          <cell r="E1620" t="str">
            <v>Approved</v>
          </cell>
          <cell r="F1620">
            <v>43181</v>
          </cell>
          <cell r="G1620">
            <v>43168</v>
          </cell>
          <cell r="H1620">
            <v>43168</v>
          </cell>
          <cell r="I1620">
            <v>43181</v>
          </cell>
        </row>
        <row r="1621">
          <cell r="A1621" t="str">
            <v>PLN17259</v>
          </cell>
          <cell r="E1621" t="str">
            <v>Approved</v>
          </cell>
          <cell r="F1621">
            <v>43172</v>
          </cell>
          <cell r="G1621">
            <v>43161</v>
          </cell>
          <cell r="H1621">
            <v>43161</v>
          </cell>
          <cell r="I1621">
            <v>43172</v>
          </cell>
        </row>
        <row r="1622">
          <cell r="A1622" t="str">
            <v>PLN17263</v>
          </cell>
          <cell r="E1622" t="str">
            <v>Approved</v>
          </cell>
          <cell r="F1622">
            <v>43467</v>
          </cell>
          <cell r="G1622">
            <v>43042</v>
          </cell>
          <cell r="H1622">
            <v>43455</v>
          </cell>
          <cell r="I1622">
            <v>43467</v>
          </cell>
        </row>
        <row r="1623">
          <cell r="A1623" t="str">
            <v>PLN17262</v>
          </cell>
          <cell r="E1623" t="str">
            <v>Approved</v>
          </cell>
          <cell r="F1623">
            <v>43082</v>
          </cell>
          <cell r="G1623">
            <v>43067</v>
          </cell>
          <cell r="H1623">
            <v>43067</v>
          </cell>
          <cell r="I1623">
            <v>43082</v>
          </cell>
        </row>
        <row r="1624">
          <cell r="A1624" t="str">
            <v>PLN17264</v>
          </cell>
          <cell r="E1624" t="str">
            <v>Approved</v>
          </cell>
          <cell r="F1624">
            <v>43315</v>
          </cell>
          <cell r="G1624">
            <v>43305</v>
          </cell>
          <cell r="H1624">
            <v>43305</v>
          </cell>
          <cell r="I1624">
            <v>43315</v>
          </cell>
        </row>
        <row r="1625">
          <cell r="A1625" t="str">
            <v>PLN15306-R01</v>
          </cell>
          <cell r="E1625" t="str">
            <v>Approved</v>
          </cell>
          <cell r="F1625">
            <v>43011</v>
          </cell>
          <cell r="G1625">
            <v>42975</v>
          </cell>
          <cell r="H1625">
            <v>42997</v>
          </cell>
          <cell r="I1625">
            <v>43011</v>
          </cell>
        </row>
        <row r="1626">
          <cell r="A1626" t="str">
            <v>PLN17265</v>
          </cell>
          <cell r="E1626" t="str">
            <v>Approved</v>
          </cell>
          <cell r="F1626">
            <v>43082</v>
          </cell>
          <cell r="G1626">
            <v>42992</v>
          </cell>
          <cell r="H1626">
            <v>42992</v>
          </cell>
          <cell r="I1626">
            <v>42992</v>
          </cell>
        </row>
        <row r="1627">
          <cell r="A1627" t="str">
            <v>PLN17266</v>
          </cell>
          <cell r="E1627" t="str">
            <v>Approved</v>
          </cell>
          <cell r="F1627">
            <v>43032</v>
          </cell>
          <cell r="G1627">
            <v>42985</v>
          </cell>
          <cell r="H1627">
            <v>42985</v>
          </cell>
          <cell r="I1627">
            <v>42985</v>
          </cell>
        </row>
        <row r="1628">
          <cell r="A1628" t="str">
            <v>PLN17267</v>
          </cell>
          <cell r="E1628" t="str">
            <v>Approved</v>
          </cell>
          <cell r="F1628">
            <v>43021</v>
          </cell>
          <cell r="G1628">
            <v>43011</v>
          </cell>
          <cell r="H1628">
            <v>43011</v>
          </cell>
          <cell r="I1628">
            <v>43021</v>
          </cell>
        </row>
        <row r="1629">
          <cell r="A1629" t="str">
            <v>PLN17268</v>
          </cell>
          <cell r="E1629" t="str">
            <v>Approved</v>
          </cell>
          <cell r="F1629">
            <v>43011</v>
          </cell>
          <cell r="G1629">
            <v>42998</v>
          </cell>
          <cell r="H1629">
            <v>42998</v>
          </cell>
          <cell r="I1629">
            <v>43011</v>
          </cell>
        </row>
        <row r="1630">
          <cell r="A1630" t="str">
            <v>PLN17269</v>
          </cell>
          <cell r="E1630" t="str">
            <v>Denied</v>
          </cell>
          <cell r="F1630">
            <v>43144</v>
          </cell>
          <cell r="G1630">
            <v>43131</v>
          </cell>
        </row>
        <row r="1631">
          <cell r="A1631" t="str">
            <v>PLN17270</v>
          </cell>
          <cell r="E1631" t="str">
            <v>Void</v>
          </cell>
          <cell r="F1631">
            <v>42936</v>
          </cell>
        </row>
        <row r="1632">
          <cell r="A1632" t="str">
            <v>PLN17271</v>
          </cell>
          <cell r="E1632" t="str">
            <v>Approved</v>
          </cell>
          <cell r="F1632">
            <v>43201</v>
          </cell>
          <cell r="G1632">
            <v>43192</v>
          </cell>
          <cell r="H1632">
            <v>43192</v>
          </cell>
          <cell r="I1632">
            <v>43201</v>
          </cell>
        </row>
        <row r="1633">
          <cell r="A1633" t="str">
            <v>PLN17272</v>
          </cell>
          <cell r="E1633" t="str">
            <v>Approved</v>
          </cell>
          <cell r="F1633">
            <v>43665</v>
          </cell>
          <cell r="G1633">
            <v>43665</v>
          </cell>
          <cell r="H1633">
            <v>43665</v>
          </cell>
          <cell r="I1633">
            <v>43665</v>
          </cell>
        </row>
        <row r="1634">
          <cell r="A1634" t="str">
            <v>PLN17273</v>
          </cell>
          <cell r="E1634" t="str">
            <v>Approved</v>
          </cell>
          <cell r="F1634">
            <v>43137</v>
          </cell>
          <cell r="G1634">
            <v>42999</v>
          </cell>
          <cell r="H1634">
            <v>43125</v>
          </cell>
          <cell r="I1634">
            <v>43137</v>
          </cell>
        </row>
        <row r="1635">
          <cell r="A1635" t="str">
            <v>PLN17274</v>
          </cell>
          <cell r="E1635" t="str">
            <v>Approved</v>
          </cell>
          <cell r="F1635">
            <v>43207</v>
          </cell>
          <cell r="G1635">
            <v>43196</v>
          </cell>
          <cell r="H1635">
            <v>43196</v>
          </cell>
          <cell r="I1635">
            <v>43207</v>
          </cell>
        </row>
        <row r="1636">
          <cell r="A1636" t="str">
            <v>PLN17275</v>
          </cell>
          <cell r="E1636" t="str">
            <v>Approved</v>
          </cell>
          <cell r="F1636">
            <v>43207</v>
          </cell>
          <cell r="G1636">
            <v>42999</v>
          </cell>
          <cell r="H1636">
            <v>43196</v>
          </cell>
          <cell r="I1636">
            <v>43207</v>
          </cell>
        </row>
        <row r="1637">
          <cell r="A1637" t="str">
            <v>PLN17276</v>
          </cell>
          <cell r="E1637" t="str">
            <v>Approved</v>
          </cell>
          <cell r="F1637">
            <v>43207</v>
          </cell>
          <cell r="G1637">
            <v>43196</v>
          </cell>
          <cell r="H1637">
            <v>43196</v>
          </cell>
          <cell r="I1637">
            <v>43207</v>
          </cell>
        </row>
        <row r="1638">
          <cell r="A1638" t="str">
            <v>PLN17277</v>
          </cell>
          <cell r="E1638" t="str">
            <v>Approved</v>
          </cell>
          <cell r="F1638">
            <v>43207</v>
          </cell>
          <cell r="G1638">
            <v>42999</v>
          </cell>
          <cell r="H1638">
            <v>43196</v>
          </cell>
          <cell r="I1638">
            <v>43207</v>
          </cell>
        </row>
        <row r="1639">
          <cell r="A1639" t="str">
            <v>PLN17278</v>
          </cell>
          <cell r="E1639" t="str">
            <v>Approved</v>
          </cell>
          <cell r="F1639">
            <v>43214</v>
          </cell>
          <cell r="G1639">
            <v>43202</v>
          </cell>
          <cell r="H1639">
            <v>43202</v>
          </cell>
          <cell r="I1639">
            <v>43214</v>
          </cell>
        </row>
        <row r="1640">
          <cell r="A1640" t="str">
            <v>PLN17279</v>
          </cell>
          <cell r="E1640" t="str">
            <v>Approved</v>
          </cell>
          <cell r="F1640">
            <v>43042</v>
          </cell>
          <cell r="G1640">
            <v>43032</v>
          </cell>
          <cell r="H1640">
            <v>43032</v>
          </cell>
          <cell r="I1640">
            <v>43042</v>
          </cell>
        </row>
        <row r="1641">
          <cell r="A1641" t="str">
            <v>PLN17280</v>
          </cell>
          <cell r="E1641" t="str">
            <v>Approved</v>
          </cell>
          <cell r="F1641">
            <v>43066</v>
          </cell>
          <cell r="G1641">
            <v>42950</v>
          </cell>
          <cell r="H1641">
            <v>43055</v>
          </cell>
          <cell r="I1641">
            <v>43066</v>
          </cell>
        </row>
        <row r="1642">
          <cell r="A1642" t="str">
            <v>PLN17281</v>
          </cell>
          <cell r="E1642" t="str">
            <v>Approved</v>
          </cell>
          <cell r="F1642">
            <v>43445</v>
          </cell>
          <cell r="G1642">
            <v>43070</v>
          </cell>
          <cell r="I1642">
            <v>43445</v>
          </cell>
        </row>
        <row r="1643">
          <cell r="A1643" t="str">
            <v>PLN17282</v>
          </cell>
          <cell r="E1643" t="str">
            <v>Approved</v>
          </cell>
          <cell r="F1643">
            <v>43445</v>
          </cell>
          <cell r="G1643">
            <v>43340</v>
          </cell>
          <cell r="H1643">
            <v>43356</v>
          </cell>
          <cell r="I1643">
            <v>43361</v>
          </cell>
        </row>
        <row r="1644">
          <cell r="A1644" t="str">
            <v>PLN17283</v>
          </cell>
          <cell r="E1644" t="str">
            <v>Approved-Pending Appeal</v>
          </cell>
          <cell r="F1644">
            <v>42996</v>
          </cell>
          <cell r="G1644">
            <v>42950</v>
          </cell>
          <cell r="H1644">
            <v>42996</v>
          </cell>
        </row>
        <row r="1645">
          <cell r="A1645" t="str">
            <v>PLN17284</v>
          </cell>
          <cell r="E1645" t="str">
            <v>Withdrawn</v>
          </cell>
          <cell r="F1645">
            <v>43234</v>
          </cell>
        </row>
        <row r="1646">
          <cell r="A1646" t="str">
            <v>PLN17285</v>
          </cell>
          <cell r="E1646" t="str">
            <v>Approved</v>
          </cell>
          <cell r="F1646">
            <v>43052</v>
          </cell>
          <cell r="G1646">
            <v>42972</v>
          </cell>
          <cell r="H1646">
            <v>43046</v>
          </cell>
          <cell r="I1646">
            <v>43052</v>
          </cell>
        </row>
        <row r="1647">
          <cell r="A1647" t="str">
            <v>PLN17286</v>
          </cell>
          <cell r="E1647" t="str">
            <v>Approved</v>
          </cell>
          <cell r="F1647">
            <v>43082</v>
          </cell>
          <cell r="G1647">
            <v>42985</v>
          </cell>
          <cell r="H1647">
            <v>43066</v>
          </cell>
          <cell r="I1647">
            <v>43082</v>
          </cell>
        </row>
        <row r="1648">
          <cell r="A1648" t="str">
            <v>PLN17287</v>
          </cell>
          <cell r="E1648" t="str">
            <v>Void</v>
          </cell>
          <cell r="F1648">
            <v>43117</v>
          </cell>
        </row>
        <row r="1649">
          <cell r="A1649" t="str">
            <v>PLN17288</v>
          </cell>
          <cell r="E1649" t="str">
            <v>Approved</v>
          </cell>
          <cell r="F1649">
            <v>43189</v>
          </cell>
          <cell r="G1649">
            <v>43193</v>
          </cell>
          <cell r="H1649">
            <v>43193</v>
          </cell>
          <cell r="I1649">
            <v>43189</v>
          </cell>
        </row>
        <row r="1650">
          <cell r="A1650" t="str">
            <v>PLN17289</v>
          </cell>
          <cell r="E1650" t="str">
            <v>Approved</v>
          </cell>
          <cell r="F1650">
            <v>43046</v>
          </cell>
          <cell r="G1650">
            <v>43038</v>
          </cell>
          <cell r="H1650">
            <v>43038</v>
          </cell>
          <cell r="I1650">
            <v>43046</v>
          </cell>
        </row>
        <row r="1651">
          <cell r="A1651" t="str">
            <v>PLN17290</v>
          </cell>
          <cell r="E1651" t="str">
            <v>Approved</v>
          </cell>
          <cell r="F1651">
            <v>43200</v>
          </cell>
          <cell r="G1651">
            <v>43192</v>
          </cell>
          <cell r="H1651">
            <v>43192</v>
          </cell>
          <cell r="I1651">
            <v>43200</v>
          </cell>
        </row>
        <row r="1652">
          <cell r="A1652" t="str">
            <v>PLN17291</v>
          </cell>
          <cell r="E1652" t="str">
            <v>Approved</v>
          </cell>
          <cell r="F1652">
            <v>43045</v>
          </cell>
          <cell r="G1652">
            <v>42999</v>
          </cell>
          <cell r="H1652">
            <v>43038</v>
          </cell>
          <cell r="I1652">
            <v>43045</v>
          </cell>
        </row>
        <row r="1653">
          <cell r="A1653" t="str">
            <v>PLN17292</v>
          </cell>
          <cell r="E1653" t="str">
            <v>Approved</v>
          </cell>
          <cell r="F1653">
            <v>43053</v>
          </cell>
          <cell r="G1653">
            <v>43007</v>
          </cell>
          <cell r="H1653">
            <v>43041</v>
          </cell>
          <cell r="I1653">
            <v>43053</v>
          </cell>
        </row>
        <row r="1654">
          <cell r="A1654" t="str">
            <v>PLN17293</v>
          </cell>
          <cell r="E1654" t="str">
            <v>Approved</v>
          </cell>
          <cell r="F1654">
            <v>43053</v>
          </cell>
          <cell r="G1654">
            <v>43007</v>
          </cell>
          <cell r="H1654">
            <v>43041</v>
          </cell>
          <cell r="I1654">
            <v>43053</v>
          </cell>
        </row>
        <row r="1655">
          <cell r="A1655" t="str">
            <v>PLN17294</v>
          </cell>
          <cell r="E1655" t="str">
            <v>Approved</v>
          </cell>
          <cell r="F1655">
            <v>42976</v>
          </cell>
          <cell r="G1655">
            <v>42976</v>
          </cell>
          <cell r="H1655">
            <v>42976</v>
          </cell>
          <cell r="I1655">
            <v>42976</v>
          </cell>
        </row>
        <row r="1656">
          <cell r="A1656" t="str">
            <v>PLN17295</v>
          </cell>
          <cell r="E1656" t="str">
            <v>Approved</v>
          </cell>
          <cell r="F1656">
            <v>43175</v>
          </cell>
          <cell r="G1656">
            <v>43166</v>
          </cell>
          <cell r="H1656">
            <v>43166</v>
          </cell>
          <cell r="I1656">
            <v>43175</v>
          </cell>
        </row>
        <row r="1657">
          <cell r="A1657" t="str">
            <v>PLN17296</v>
          </cell>
          <cell r="E1657" t="str">
            <v>Approved</v>
          </cell>
          <cell r="F1657">
            <v>43214</v>
          </cell>
          <cell r="G1657">
            <v>43206</v>
          </cell>
          <cell r="H1657">
            <v>43206</v>
          </cell>
          <cell r="I1657">
            <v>43214</v>
          </cell>
        </row>
        <row r="1658">
          <cell r="A1658" t="str">
            <v>PLN17297</v>
          </cell>
          <cell r="E1658" t="str">
            <v>Approved</v>
          </cell>
          <cell r="F1658">
            <v>43277</v>
          </cell>
          <cell r="G1658">
            <v>43117</v>
          </cell>
          <cell r="H1658">
            <v>43266</v>
          </cell>
          <cell r="I1658">
            <v>43277</v>
          </cell>
        </row>
        <row r="1659">
          <cell r="A1659" t="str">
            <v>PLN17298</v>
          </cell>
          <cell r="E1659" t="str">
            <v>Approved</v>
          </cell>
          <cell r="F1659">
            <v>43067</v>
          </cell>
          <cell r="G1659">
            <v>43056</v>
          </cell>
          <cell r="H1659">
            <v>43056</v>
          </cell>
          <cell r="I1659">
            <v>43067</v>
          </cell>
        </row>
        <row r="1660">
          <cell r="A1660" t="str">
            <v>PLN17299</v>
          </cell>
          <cell r="E1660" t="str">
            <v>Approved</v>
          </cell>
          <cell r="F1660">
            <v>43059</v>
          </cell>
          <cell r="G1660">
            <v>42972</v>
          </cell>
          <cell r="H1660">
            <v>43055</v>
          </cell>
          <cell r="I1660">
            <v>43059</v>
          </cell>
        </row>
        <row r="1661">
          <cell r="A1661" t="str">
            <v>PUDF07</v>
          </cell>
          <cell r="E1661" t="str">
            <v>Assigned</v>
          </cell>
          <cell r="F1661">
            <v>43000</v>
          </cell>
        </row>
        <row r="1662">
          <cell r="A1662" t="str">
            <v>PLN17300</v>
          </cell>
          <cell r="E1662" t="str">
            <v>Withdrawn</v>
          </cell>
          <cell r="F1662">
            <v>43469</v>
          </cell>
        </row>
        <row r="1663">
          <cell r="A1663" t="str">
            <v>PLN17301</v>
          </cell>
          <cell r="E1663" t="str">
            <v>Approved</v>
          </cell>
          <cell r="F1663">
            <v>43577</v>
          </cell>
          <cell r="G1663">
            <v>42972</v>
          </cell>
          <cell r="H1663">
            <v>43563</v>
          </cell>
          <cell r="I1663">
            <v>43577</v>
          </cell>
        </row>
        <row r="1664">
          <cell r="A1664" t="str">
            <v>PLN17302</v>
          </cell>
          <cell r="E1664" t="str">
            <v>Approved</v>
          </cell>
          <cell r="F1664">
            <v>43067</v>
          </cell>
          <cell r="G1664">
            <v>43059</v>
          </cell>
          <cell r="H1664">
            <v>43059</v>
          </cell>
          <cell r="I1664">
            <v>43067</v>
          </cell>
        </row>
        <row r="1665">
          <cell r="A1665" t="str">
            <v>PLN17304</v>
          </cell>
          <cell r="E1665" t="str">
            <v>Withdrawn</v>
          </cell>
          <cell r="F1665">
            <v>43013</v>
          </cell>
        </row>
        <row r="1666">
          <cell r="A1666" t="str">
            <v>PLN17303</v>
          </cell>
          <cell r="E1666" t="str">
            <v>Approved</v>
          </cell>
          <cell r="F1666">
            <v>43038</v>
          </cell>
          <cell r="G1666">
            <v>43027</v>
          </cell>
          <cell r="H1666">
            <v>43027</v>
          </cell>
          <cell r="I1666">
            <v>43038</v>
          </cell>
        </row>
        <row r="1667">
          <cell r="A1667" t="str">
            <v>PLN17310</v>
          </cell>
          <cell r="E1667" t="str">
            <v>Accepted</v>
          </cell>
          <cell r="F1667">
            <v>42963</v>
          </cell>
        </row>
        <row r="1668">
          <cell r="A1668" t="str">
            <v>PLN17309</v>
          </cell>
          <cell r="E1668" t="str">
            <v>Accepted</v>
          </cell>
          <cell r="F1668">
            <v>42963</v>
          </cell>
        </row>
        <row r="1669">
          <cell r="A1669" t="str">
            <v>PLN17308</v>
          </cell>
          <cell r="E1669" t="str">
            <v>Accepted</v>
          </cell>
          <cell r="F1669">
            <v>42963</v>
          </cell>
        </row>
        <row r="1670">
          <cell r="A1670" t="str">
            <v>PLN17307</v>
          </cell>
          <cell r="E1670" t="str">
            <v>Approved</v>
          </cell>
          <cell r="F1670">
            <v>43110</v>
          </cell>
          <cell r="G1670">
            <v>43110</v>
          </cell>
          <cell r="H1670">
            <v>43110</v>
          </cell>
          <cell r="I1670">
            <v>43110</v>
          </cell>
        </row>
        <row r="1671">
          <cell r="A1671" t="str">
            <v>PLN17306</v>
          </cell>
          <cell r="E1671" t="str">
            <v>Approved</v>
          </cell>
          <cell r="F1671">
            <v>43166</v>
          </cell>
          <cell r="G1671">
            <v>42985</v>
          </cell>
          <cell r="H1671">
            <v>43056</v>
          </cell>
          <cell r="I1671">
            <v>43067</v>
          </cell>
        </row>
        <row r="1672">
          <cell r="A1672" t="str">
            <v>PLN17305</v>
          </cell>
          <cell r="E1672" t="str">
            <v>Approved</v>
          </cell>
          <cell r="F1672">
            <v>43199</v>
          </cell>
          <cell r="G1672">
            <v>43186</v>
          </cell>
          <cell r="H1672">
            <v>43186</v>
          </cell>
          <cell r="I1672">
            <v>43199</v>
          </cell>
        </row>
        <row r="1673">
          <cell r="A1673" t="str">
            <v>PLN17311</v>
          </cell>
          <cell r="E1673" t="str">
            <v>Withdrawn</v>
          </cell>
          <cell r="F1673">
            <v>43080</v>
          </cell>
        </row>
        <row r="1674">
          <cell r="A1674" t="str">
            <v>PLN17312</v>
          </cell>
          <cell r="E1674" t="str">
            <v>Approved</v>
          </cell>
          <cell r="F1674">
            <v>43146</v>
          </cell>
          <cell r="G1674">
            <v>43146</v>
          </cell>
          <cell r="H1674">
            <v>43146</v>
          </cell>
          <cell r="I1674">
            <v>43146</v>
          </cell>
        </row>
        <row r="1675">
          <cell r="A1675" t="str">
            <v>PLN17313</v>
          </cell>
          <cell r="E1675" t="str">
            <v>Approved</v>
          </cell>
          <cell r="F1675">
            <v>42992</v>
          </cell>
          <cell r="G1675">
            <v>42992</v>
          </cell>
          <cell r="H1675">
            <v>42992</v>
          </cell>
          <cell r="I1675">
            <v>42992</v>
          </cell>
        </row>
        <row r="1676">
          <cell r="A1676" t="str">
            <v>PLN17314</v>
          </cell>
          <cell r="E1676" t="str">
            <v>Approved</v>
          </cell>
          <cell r="F1676">
            <v>43157</v>
          </cell>
          <cell r="G1676">
            <v>43138</v>
          </cell>
          <cell r="H1676">
            <v>43138</v>
          </cell>
          <cell r="I1676">
            <v>43157</v>
          </cell>
        </row>
        <row r="1677">
          <cell r="A1677" t="str">
            <v>PLN17315</v>
          </cell>
          <cell r="E1677" t="str">
            <v>Approved</v>
          </cell>
          <cell r="F1677">
            <v>43146</v>
          </cell>
          <cell r="G1677">
            <v>43146</v>
          </cell>
          <cell r="H1677">
            <v>43146</v>
          </cell>
          <cell r="I1677">
            <v>43146</v>
          </cell>
        </row>
        <row r="1678">
          <cell r="A1678" t="str">
            <v>PLN17316</v>
          </cell>
          <cell r="E1678" t="str">
            <v>Approved</v>
          </cell>
          <cell r="F1678">
            <v>43157</v>
          </cell>
          <cell r="G1678">
            <v>43157</v>
          </cell>
          <cell r="H1678">
            <v>43157</v>
          </cell>
          <cell r="I1678">
            <v>43157</v>
          </cell>
        </row>
        <row r="1679">
          <cell r="A1679" t="str">
            <v>PLN17317</v>
          </cell>
          <cell r="E1679" t="str">
            <v>Withdrawn</v>
          </cell>
          <cell r="F1679">
            <v>42971</v>
          </cell>
          <cell r="G1679">
            <v>42965</v>
          </cell>
          <cell r="H1679">
            <v>42965</v>
          </cell>
          <cell r="I1679">
            <v>42965</v>
          </cell>
        </row>
        <row r="1680">
          <cell r="A1680" t="str">
            <v>PLN17318</v>
          </cell>
          <cell r="E1680" t="str">
            <v>Approved</v>
          </cell>
          <cell r="F1680">
            <v>43110</v>
          </cell>
          <cell r="G1680">
            <v>43110</v>
          </cell>
          <cell r="H1680">
            <v>43110</v>
          </cell>
          <cell r="I1680">
            <v>43110</v>
          </cell>
        </row>
        <row r="1681">
          <cell r="A1681" t="str">
            <v>PLN17319</v>
          </cell>
          <cell r="E1681" t="str">
            <v>Accepted</v>
          </cell>
          <cell r="F1681">
            <v>42965</v>
          </cell>
        </row>
        <row r="1682">
          <cell r="A1682" t="str">
            <v>PLN17320</v>
          </cell>
          <cell r="E1682" t="str">
            <v>Approved</v>
          </cell>
          <cell r="F1682">
            <v>43146</v>
          </cell>
          <cell r="G1682">
            <v>43146</v>
          </cell>
          <cell r="H1682">
            <v>43146</v>
          </cell>
          <cell r="I1682">
            <v>43146</v>
          </cell>
        </row>
        <row r="1683">
          <cell r="A1683" t="str">
            <v>PLN17321</v>
          </cell>
          <cell r="E1683" t="str">
            <v>Approved</v>
          </cell>
          <cell r="F1683">
            <v>43087</v>
          </cell>
          <cell r="G1683">
            <v>43087</v>
          </cell>
          <cell r="H1683">
            <v>43087</v>
          </cell>
          <cell r="I1683">
            <v>43087</v>
          </cell>
        </row>
        <row r="1684">
          <cell r="A1684" t="str">
            <v>PLN17322</v>
          </cell>
          <cell r="E1684" t="str">
            <v>Approved</v>
          </cell>
          <cell r="F1684">
            <v>43168</v>
          </cell>
          <cell r="G1684">
            <v>43159</v>
          </cell>
          <cell r="H1684">
            <v>43159</v>
          </cell>
          <cell r="I1684">
            <v>43168</v>
          </cell>
        </row>
        <row r="1685">
          <cell r="A1685" t="str">
            <v>PLN17323</v>
          </cell>
          <cell r="E1685" t="str">
            <v>Approved</v>
          </cell>
          <cell r="F1685">
            <v>43084</v>
          </cell>
          <cell r="G1685">
            <v>43083</v>
          </cell>
          <cell r="H1685">
            <v>43083</v>
          </cell>
          <cell r="I1685">
            <v>43084</v>
          </cell>
        </row>
        <row r="1686">
          <cell r="A1686" t="str">
            <v>PLN14080-R01</v>
          </cell>
          <cell r="E1686" t="str">
            <v>Approved-Pending Appeal</v>
          </cell>
          <cell r="F1686">
            <v>43027</v>
          </cell>
          <cell r="G1686">
            <v>42976</v>
          </cell>
          <cell r="H1686">
            <v>43027</v>
          </cell>
        </row>
        <row r="1687">
          <cell r="A1687" t="str">
            <v>PLN17324</v>
          </cell>
          <cell r="E1687" t="str">
            <v>Approved</v>
          </cell>
          <cell r="F1687">
            <v>43061</v>
          </cell>
          <cell r="G1687">
            <v>43061</v>
          </cell>
          <cell r="H1687">
            <v>43061</v>
          </cell>
          <cell r="I1687">
            <v>43061</v>
          </cell>
        </row>
        <row r="1688">
          <cell r="A1688" t="str">
            <v>PLN17325</v>
          </cell>
          <cell r="E1688" t="str">
            <v>Approved</v>
          </cell>
          <cell r="F1688">
            <v>43067</v>
          </cell>
          <cell r="G1688">
            <v>43056</v>
          </cell>
          <cell r="H1688">
            <v>43056</v>
          </cell>
          <cell r="I1688">
            <v>43067</v>
          </cell>
        </row>
        <row r="1689">
          <cell r="A1689" t="str">
            <v>PLN17328</v>
          </cell>
          <cell r="E1689" t="str">
            <v>Withdrawn</v>
          </cell>
          <cell r="F1689">
            <v>43203</v>
          </cell>
          <cell r="G1689">
            <v>43117</v>
          </cell>
          <cell r="H1689">
            <v>43117</v>
          </cell>
        </row>
        <row r="1690">
          <cell r="A1690" t="str">
            <v>PLN17326</v>
          </cell>
          <cell r="E1690" t="str">
            <v>Approved</v>
          </cell>
          <cell r="F1690">
            <v>43095</v>
          </cell>
          <cell r="G1690">
            <v>43082</v>
          </cell>
          <cell r="H1690">
            <v>43082</v>
          </cell>
          <cell r="I1690">
            <v>43095</v>
          </cell>
        </row>
        <row r="1691">
          <cell r="A1691" t="str">
            <v>PLN17327</v>
          </cell>
          <cell r="E1691" t="str">
            <v>Approved</v>
          </cell>
          <cell r="F1691">
            <v>43252</v>
          </cell>
          <cell r="G1691">
            <v>43182</v>
          </cell>
          <cell r="H1691">
            <v>43241</v>
          </cell>
          <cell r="I1691">
            <v>43252</v>
          </cell>
        </row>
        <row r="1692">
          <cell r="A1692" t="str">
            <v>PLN17329</v>
          </cell>
          <cell r="E1692" t="str">
            <v>Approved</v>
          </cell>
          <cell r="F1692">
            <v>43095</v>
          </cell>
          <cell r="G1692">
            <v>43087</v>
          </cell>
          <cell r="H1692">
            <v>43087</v>
          </cell>
          <cell r="I1692">
            <v>43095</v>
          </cell>
        </row>
        <row r="1693">
          <cell r="A1693" t="str">
            <v>PLN17330</v>
          </cell>
          <cell r="E1693" t="str">
            <v>Approved</v>
          </cell>
          <cell r="F1693">
            <v>43319</v>
          </cell>
          <cell r="G1693">
            <v>43308</v>
          </cell>
          <cell r="H1693">
            <v>43308</v>
          </cell>
          <cell r="I1693">
            <v>43319</v>
          </cell>
        </row>
        <row r="1694">
          <cell r="A1694" t="str">
            <v>PLN17331</v>
          </cell>
          <cell r="E1694" t="str">
            <v>Approved</v>
          </cell>
          <cell r="F1694">
            <v>43082</v>
          </cell>
          <cell r="G1694">
            <v>43070</v>
          </cell>
          <cell r="H1694">
            <v>43070</v>
          </cell>
          <cell r="I1694">
            <v>43082</v>
          </cell>
        </row>
        <row r="1695">
          <cell r="A1695" t="str">
            <v>PLN17332</v>
          </cell>
          <cell r="E1695" t="str">
            <v>Approved</v>
          </cell>
          <cell r="F1695">
            <v>43157</v>
          </cell>
          <cell r="G1695">
            <v>43042</v>
          </cell>
          <cell r="H1695">
            <v>43145</v>
          </cell>
          <cell r="I1695">
            <v>43157</v>
          </cell>
        </row>
        <row r="1696">
          <cell r="A1696" t="str">
            <v>PLN17333</v>
          </cell>
          <cell r="E1696" t="str">
            <v>Approved</v>
          </cell>
          <cell r="F1696">
            <v>43045</v>
          </cell>
          <cell r="G1696">
            <v>43032</v>
          </cell>
          <cell r="H1696">
            <v>43032</v>
          </cell>
          <cell r="I1696">
            <v>43045</v>
          </cell>
        </row>
        <row r="1697">
          <cell r="A1697" t="str">
            <v>PLN17334</v>
          </cell>
          <cell r="E1697" t="str">
            <v>Approved</v>
          </cell>
          <cell r="F1697">
            <v>43171</v>
          </cell>
          <cell r="G1697">
            <v>43027</v>
          </cell>
          <cell r="H1697">
            <v>43028</v>
          </cell>
          <cell r="I1697">
            <v>43171</v>
          </cell>
        </row>
        <row r="1698">
          <cell r="A1698" t="str">
            <v>PLN17335</v>
          </cell>
          <cell r="E1698" t="str">
            <v>Approved</v>
          </cell>
          <cell r="F1698">
            <v>43336</v>
          </cell>
          <cell r="G1698">
            <v>43133</v>
          </cell>
          <cell r="H1698">
            <v>43326</v>
          </cell>
          <cell r="I1698">
            <v>43336</v>
          </cell>
        </row>
        <row r="1699">
          <cell r="A1699" t="str">
            <v>PLN17336</v>
          </cell>
          <cell r="E1699" t="str">
            <v>Withdrawn</v>
          </cell>
          <cell r="F1699">
            <v>43403</v>
          </cell>
        </row>
        <row r="1700">
          <cell r="A1700" t="str">
            <v>PLN17337</v>
          </cell>
          <cell r="E1700" t="str">
            <v>Approved</v>
          </cell>
          <cell r="F1700">
            <v>43049</v>
          </cell>
          <cell r="G1700">
            <v>43041</v>
          </cell>
          <cell r="H1700">
            <v>43041</v>
          </cell>
          <cell r="I1700">
            <v>43049</v>
          </cell>
        </row>
        <row r="1701">
          <cell r="A1701" t="str">
            <v>PLN17338</v>
          </cell>
          <cell r="E1701" t="str">
            <v>Approved</v>
          </cell>
          <cell r="F1701">
            <v>43168</v>
          </cell>
          <cell r="G1701">
            <v>42990</v>
          </cell>
          <cell r="H1701">
            <v>42990</v>
          </cell>
          <cell r="I1701">
            <v>42990</v>
          </cell>
        </row>
        <row r="1702">
          <cell r="A1702" t="str">
            <v>PLN17339</v>
          </cell>
          <cell r="E1702" t="str">
            <v>Approved</v>
          </cell>
          <cell r="F1702">
            <v>43808</v>
          </cell>
          <cell r="G1702">
            <v>42990</v>
          </cell>
          <cell r="H1702">
            <v>42990</v>
          </cell>
          <cell r="I1702">
            <v>42990</v>
          </cell>
        </row>
        <row r="1703">
          <cell r="A1703" t="str">
            <v>PLN17340</v>
          </cell>
          <cell r="E1703" t="str">
            <v>Approved</v>
          </cell>
          <cell r="F1703">
            <v>43039</v>
          </cell>
          <cell r="G1703">
            <v>43032</v>
          </cell>
          <cell r="H1703">
            <v>43032</v>
          </cell>
          <cell r="I1703">
            <v>43039</v>
          </cell>
        </row>
        <row r="1704">
          <cell r="A1704" t="str">
            <v>PLN16395-A01</v>
          </cell>
          <cell r="E1704" t="str">
            <v>Under Review</v>
          </cell>
          <cell r="F1704">
            <v>42979</v>
          </cell>
        </row>
        <row r="1705">
          <cell r="A1705" t="str">
            <v>PLN17341</v>
          </cell>
          <cell r="E1705" t="str">
            <v>Approved</v>
          </cell>
          <cell r="F1705">
            <v>43103</v>
          </cell>
          <cell r="G1705">
            <v>43095</v>
          </cell>
          <cell r="H1705">
            <v>43095</v>
          </cell>
          <cell r="I1705">
            <v>43103</v>
          </cell>
        </row>
        <row r="1706">
          <cell r="A1706" t="str">
            <v>PLN17342</v>
          </cell>
          <cell r="E1706" t="str">
            <v>Approved</v>
          </cell>
          <cell r="F1706">
            <v>43217</v>
          </cell>
          <cell r="G1706">
            <v>43122</v>
          </cell>
          <cell r="H1706">
            <v>43207</v>
          </cell>
          <cell r="I1706">
            <v>43217</v>
          </cell>
        </row>
        <row r="1707">
          <cell r="A1707" t="str">
            <v>PLN17343</v>
          </cell>
          <cell r="E1707" t="str">
            <v>Void</v>
          </cell>
          <cell r="F1707">
            <v>42979</v>
          </cell>
        </row>
        <row r="1708">
          <cell r="A1708" t="str">
            <v>PLN17344</v>
          </cell>
          <cell r="E1708" t="str">
            <v>Approved</v>
          </cell>
          <cell r="F1708">
            <v>43056</v>
          </cell>
          <cell r="G1708">
            <v>43007</v>
          </cell>
          <cell r="H1708">
            <v>43045</v>
          </cell>
          <cell r="I1708">
            <v>43056</v>
          </cell>
        </row>
        <row r="1709">
          <cell r="A1709" t="str">
            <v>PLN17345</v>
          </cell>
          <cell r="E1709" t="str">
            <v>Approved</v>
          </cell>
          <cell r="F1709">
            <v>43046</v>
          </cell>
          <cell r="G1709">
            <v>43035</v>
          </cell>
          <cell r="H1709">
            <v>43035</v>
          </cell>
          <cell r="I1709">
            <v>43046</v>
          </cell>
        </row>
        <row r="1710">
          <cell r="A1710" t="str">
            <v>PUDF08-R01-R01</v>
          </cell>
          <cell r="E1710" t="str">
            <v>Approved</v>
          </cell>
          <cell r="F1710">
            <v>43185</v>
          </cell>
          <cell r="G1710">
            <v>43185</v>
          </cell>
          <cell r="H1710">
            <v>43185</v>
          </cell>
          <cell r="I1710">
            <v>43185</v>
          </cell>
        </row>
        <row r="1711">
          <cell r="A1711" t="str">
            <v>PLN17346</v>
          </cell>
          <cell r="E1711" t="str">
            <v>Withdrawn</v>
          </cell>
          <cell r="F1711">
            <v>43186</v>
          </cell>
        </row>
        <row r="1712">
          <cell r="A1712" t="str">
            <v>PLN17347</v>
          </cell>
          <cell r="E1712" t="str">
            <v>Approved</v>
          </cell>
          <cell r="F1712">
            <v>43137</v>
          </cell>
          <cell r="G1712">
            <v>43066</v>
          </cell>
          <cell r="H1712">
            <v>43124</v>
          </cell>
          <cell r="I1712">
            <v>43137</v>
          </cell>
        </row>
        <row r="1713">
          <cell r="A1713" t="str">
            <v>PLN17348</v>
          </cell>
          <cell r="E1713" t="str">
            <v>Approved</v>
          </cell>
          <cell r="F1713">
            <v>43311</v>
          </cell>
          <cell r="G1713">
            <v>43182</v>
          </cell>
          <cell r="I1713">
            <v>43308</v>
          </cell>
        </row>
        <row r="1714">
          <cell r="A1714" t="str">
            <v>PLN17350</v>
          </cell>
          <cell r="E1714" t="str">
            <v>Approved</v>
          </cell>
          <cell r="F1714">
            <v>43046</v>
          </cell>
          <cell r="G1714">
            <v>43038</v>
          </cell>
          <cell r="H1714">
            <v>43038</v>
          </cell>
          <cell r="I1714">
            <v>43046</v>
          </cell>
        </row>
        <row r="1715">
          <cell r="A1715" t="str">
            <v>PLN17349</v>
          </cell>
          <cell r="E1715" t="str">
            <v>Withdrawn</v>
          </cell>
          <cell r="F1715">
            <v>42991</v>
          </cell>
        </row>
        <row r="1716">
          <cell r="A1716" t="str">
            <v>PLN17353</v>
          </cell>
          <cell r="E1716" t="str">
            <v>Approved</v>
          </cell>
          <cell r="F1716">
            <v>43067</v>
          </cell>
          <cell r="G1716">
            <v>43066</v>
          </cell>
          <cell r="H1716">
            <v>43066</v>
          </cell>
          <cell r="I1716">
            <v>43067</v>
          </cell>
        </row>
        <row r="1717">
          <cell r="A1717" t="str">
            <v>PLN17352</v>
          </cell>
          <cell r="E1717" t="str">
            <v>Approved</v>
          </cell>
          <cell r="F1717">
            <v>43165</v>
          </cell>
          <cell r="G1717">
            <v>43159</v>
          </cell>
          <cell r="H1717">
            <v>43159</v>
          </cell>
          <cell r="I1717">
            <v>43165</v>
          </cell>
        </row>
        <row r="1718">
          <cell r="A1718" t="str">
            <v>PLN17351</v>
          </cell>
          <cell r="E1718" t="str">
            <v>Approved</v>
          </cell>
          <cell r="F1718">
            <v>43067</v>
          </cell>
          <cell r="G1718">
            <v>43066</v>
          </cell>
          <cell r="H1718">
            <v>43066</v>
          </cell>
          <cell r="I1718">
            <v>43067</v>
          </cell>
        </row>
        <row r="1719">
          <cell r="A1719" t="str">
            <v>PLN17354</v>
          </cell>
          <cell r="E1719" t="str">
            <v>Approved</v>
          </cell>
          <cell r="F1719">
            <v>43181</v>
          </cell>
          <cell r="G1719">
            <v>43171</v>
          </cell>
          <cell r="H1719">
            <v>43171</v>
          </cell>
          <cell r="I1719">
            <v>43181</v>
          </cell>
        </row>
        <row r="1720">
          <cell r="A1720" t="str">
            <v>PLN17355</v>
          </cell>
          <cell r="E1720" t="str">
            <v>Approved</v>
          </cell>
          <cell r="F1720">
            <v>43165</v>
          </cell>
          <cell r="G1720">
            <v>43157</v>
          </cell>
          <cell r="H1720">
            <v>43157</v>
          </cell>
          <cell r="I1720">
            <v>43165</v>
          </cell>
        </row>
        <row r="1721">
          <cell r="A1721" t="str">
            <v>PLN17356</v>
          </cell>
          <cell r="E1721" t="str">
            <v>Approved</v>
          </cell>
          <cell r="F1721">
            <v>43082</v>
          </cell>
          <cell r="G1721">
            <v>43067</v>
          </cell>
          <cell r="H1721">
            <v>43067</v>
          </cell>
          <cell r="I1721">
            <v>43082</v>
          </cell>
        </row>
        <row r="1722">
          <cell r="A1722" t="str">
            <v>PLN16130-R01</v>
          </cell>
          <cell r="E1722" t="str">
            <v>Approved</v>
          </cell>
          <cell r="F1722">
            <v>43116</v>
          </cell>
          <cell r="G1722">
            <v>43105</v>
          </cell>
          <cell r="H1722">
            <v>43105</v>
          </cell>
          <cell r="I1722">
            <v>43116</v>
          </cell>
        </row>
        <row r="1723">
          <cell r="A1723" t="str">
            <v>PLN17357</v>
          </cell>
          <cell r="E1723" t="str">
            <v>Approved</v>
          </cell>
          <cell r="F1723">
            <v>43259</v>
          </cell>
          <cell r="G1723">
            <v>43182</v>
          </cell>
          <cell r="H1723">
            <v>43250</v>
          </cell>
        </row>
        <row r="1724">
          <cell r="A1724" t="str">
            <v>PLN17358</v>
          </cell>
          <cell r="E1724" t="str">
            <v>Withdrawn</v>
          </cell>
          <cell r="F1724">
            <v>43004</v>
          </cell>
          <cell r="G1724">
            <v>43004</v>
          </cell>
        </row>
        <row r="1725">
          <cell r="A1725" t="str">
            <v>PLN17359</v>
          </cell>
          <cell r="E1725" t="str">
            <v>Approved</v>
          </cell>
          <cell r="F1725">
            <v>43165</v>
          </cell>
          <cell r="G1725">
            <v>43159</v>
          </cell>
          <cell r="H1725">
            <v>43159</v>
          </cell>
          <cell r="I1725">
            <v>43165</v>
          </cell>
        </row>
        <row r="1726">
          <cell r="A1726" t="str">
            <v>PLN17360</v>
          </cell>
          <cell r="E1726" t="str">
            <v>Accepted</v>
          </cell>
          <cell r="F1726">
            <v>42991</v>
          </cell>
        </row>
        <row r="1727">
          <cell r="A1727" t="str">
            <v>PLN17361</v>
          </cell>
          <cell r="E1727" t="str">
            <v>Approved</v>
          </cell>
          <cell r="F1727">
            <v>43067</v>
          </cell>
          <cell r="G1727">
            <v>43066</v>
          </cell>
          <cell r="H1727">
            <v>43066</v>
          </cell>
          <cell r="I1727">
            <v>43067</v>
          </cell>
        </row>
        <row r="1728">
          <cell r="A1728" t="str">
            <v>PLN17362</v>
          </cell>
          <cell r="E1728" t="str">
            <v>Approved</v>
          </cell>
          <cell r="F1728">
            <v>43507</v>
          </cell>
          <cell r="G1728">
            <v>43395</v>
          </cell>
          <cell r="H1728">
            <v>43494</v>
          </cell>
          <cell r="I1728">
            <v>43507</v>
          </cell>
        </row>
        <row r="1729">
          <cell r="A1729" t="str">
            <v>PLN17363</v>
          </cell>
          <cell r="E1729" t="str">
            <v>Approved</v>
          </cell>
          <cell r="F1729">
            <v>43333</v>
          </cell>
          <cell r="G1729">
            <v>43103</v>
          </cell>
          <cell r="H1729">
            <v>43322</v>
          </cell>
          <cell r="I1729">
            <v>43333</v>
          </cell>
        </row>
        <row r="1730">
          <cell r="A1730" t="str">
            <v>PLN17364</v>
          </cell>
          <cell r="E1730" t="str">
            <v>Approved</v>
          </cell>
          <cell r="F1730">
            <v>43284</v>
          </cell>
          <cell r="G1730">
            <v>43277</v>
          </cell>
          <cell r="H1730">
            <v>43277</v>
          </cell>
          <cell r="I1730">
            <v>43284</v>
          </cell>
        </row>
        <row r="1731">
          <cell r="A1731" t="str">
            <v>PLN17365</v>
          </cell>
          <cell r="E1731" t="str">
            <v>Approved</v>
          </cell>
          <cell r="F1731">
            <v>43067</v>
          </cell>
          <cell r="G1731">
            <v>42997</v>
          </cell>
          <cell r="H1731">
            <v>43059</v>
          </cell>
          <cell r="I1731">
            <v>43067</v>
          </cell>
        </row>
        <row r="1732">
          <cell r="A1732" t="str">
            <v>PLN17366</v>
          </cell>
          <cell r="E1732" t="str">
            <v>Approved</v>
          </cell>
          <cell r="F1732">
            <v>43172</v>
          </cell>
          <cell r="G1732">
            <v>43104</v>
          </cell>
          <cell r="H1732">
            <v>43161</v>
          </cell>
          <cell r="I1732">
            <v>43172</v>
          </cell>
        </row>
        <row r="1733">
          <cell r="A1733" t="str">
            <v>PLN17367</v>
          </cell>
          <cell r="E1733" t="str">
            <v>Approved</v>
          </cell>
          <cell r="F1733">
            <v>43434</v>
          </cell>
          <cell r="G1733">
            <v>43371</v>
          </cell>
          <cell r="H1733">
            <v>43424</v>
          </cell>
          <cell r="I1733">
            <v>43434</v>
          </cell>
        </row>
        <row r="1734">
          <cell r="A1734" t="str">
            <v>PLN17368</v>
          </cell>
          <cell r="E1734" t="str">
            <v>Approved</v>
          </cell>
          <cell r="F1734">
            <v>43159</v>
          </cell>
          <cell r="G1734">
            <v>43021</v>
          </cell>
          <cell r="H1734">
            <v>43151</v>
          </cell>
          <cell r="I1734">
            <v>43159</v>
          </cell>
        </row>
        <row r="1735">
          <cell r="A1735" t="str">
            <v>PLN17369</v>
          </cell>
          <cell r="E1735" t="str">
            <v>Approved</v>
          </cell>
          <cell r="F1735">
            <v>43045</v>
          </cell>
          <cell r="G1735">
            <v>43035</v>
          </cell>
          <cell r="H1735">
            <v>43035</v>
          </cell>
          <cell r="I1735">
            <v>43045</v>
          </cell>
        </row>
        <row r="1736">
          <cell r="A1736" t="str">
            <v>PLN17370</v>
          </cell>
          <cell r="E1736" t="str">
            <v>Under Review</v>
          </cell>
          <cell r="F1736">
            <v>43213</v>
          </cell>
          <cell r="G1736">
            <v>43213</v>
          </cell>
        </row>
        <row r="1737">
          <cell r="A1737" t="str">
            <v>PLN17371</v>
          </cell>
          <cell r="E1737" t="str">
            <v>Approved</v>
          </cell>
          <cell r="F1737">
            <v>43116</v>
          </cell>
          <cell r="G1737">
            <v>43103</v>
          </cell>
          <cell r="H1737">
            <v>43103</v>
          </cell>
          <cell r="I1737">
            <v>43116</v>
          </cell>
        </row>
        <row r="1738">
          <cell r="A1738" t="str">
            <v>PLN17372</v>
          </cell>
          <cell r="E1738" t="str">
            <v>Approved</v>
          </cell>
          <cell r="F1738">
            <v>43270</v>
          </cell>
          <cell r="G1738">
            <v>43026</v>
          </cell>
          <cell r="H1738">
            <v>43266</v>
          </cell>
          <cell r="I1738">
            <v>43270</v>
          </cell>
        </row>
        <row r="1739">
          <cell r="A1739" t="str">
            <v>PLN17373</v>
          </cell>
          <cell r="E1739" t="str">
            <v>Approved</v>
          </cell>
          <cell r="F1739">
            <v>43039</v>
          </cell>
          <cell r="G1739">
            <v>43039</v>
          </cell>
          <cell r="H1739">
            <v>43039</v>
          </cell>
          <cell r="I1739">
            <v>43039</v>
          </cell>
        </row>
        <row r="1740">
          <cell r="A1740" t="str">
            <v>PLN17374</v>
          </cell>
          <cell r="E1740" t="str">
            <v>Under Review</v>
          </cell>
          <cell r="F1740">
            <v>43391</v>
          </cell>
          <cell r="G1740">
            <v>43391</v>
          </cell>
        </row>
        <row r="1741">
          <cell r="A1741" t="str">
            <v>PLN17375</v>
          </cell>
          <cell r="E1741" t="str">
            <v>Approved</v>
          </cell>
          <cell r="F1741">
            <v>43116</v>
          </cell>
          <cell r="G1741">
            <v>43116</v>
          </cell>
          <cell r="H1741">
            <v>43116</v>
          </cell>
          <cell r="I1741">
            <v>43116</v>
          </cell>
        </row>
        <row r="1742">
          <cell r="A1742" t="str">
            <v>PLN17376</v>
          </cell>
          <cell r="E1742" t="str">
            <v>Approved</v>
          </cell>
          <cell r="F1742">
            <v>43082</v>
          </cell>
          <cell r="G1742">
            <v>43067</v>
          </cell>
          <cell r="H1742">
            <v>43067</v>
          </cell>
          <cell r="I1742">
            <v>43082</v>
          </cell>
        </row>
        <row r="1743">
          <cell r="A1743" t="str">
            <v>PLN16040-R01</v>
          </cell>
          <cell r="E1743" t="str">
            <v>Approved</v>
          </cell>
          <cell r="F1743">
            <v>43052</v>
          </cell>
          <cell r="G1743">
            <v>42997</v>
          </cell>
          <cell r="H1743">
            <v>43041</v>
          </cell>
          <cell r="I1743">
            <v>43052</v>
          </cell>
        </row>
        <row r="1744">
          <cell r="A1744" t="str">
            <v>PLN17377</v>
          </cell>
          <cell r="E1744" t="str">
            <v>Approved</v>
          </cell>
          <cell r="F1744">
            <v>43307</v>
          </cell>
          <cell r="G1744">
            <v>43273</v>
          </cell>
          <cell r="H1744">
            <v>43300</v>
          </cell>
          <cell r="I1744">
            <v>43307</v>
          </cell>
        </row>
        <row r="1745">
          <cell r="A1745" t="str">
            <v>PLN17378</v>
          </cell>
          <cell r="E1745" t="str">
            <v>Approved</v>
          </cell>
          <cell r="F1745">
            <v>43361</v>
          </cell>
          <cell r="G1745">
            <v>43301</v>
          </cell>
          <cell r="H1745">
            <v>43349</v>
          </cell>
          <cell r="I1745">
            <v>43361</v>
          </cell>
        </row>
        <row r="1746">
          <cell r="A1746" t="str">
            <v>PUD06010-PUDF07-PUDF01</v>
          </cell>
          <cell r="E1746" t="str">
            <v>Assigned</v>
          </cell>
          <cell r="F1746">
            <v>43565</v>
          </cell>
        </row>
        <row r="1747">
          <cell r="A1747" t="str">
            <v>PUD06010-PUDF07</v>
          </cell>
          <cell r="E1747" t="str">
            <v>Approved-Pending Appeal</v>
          </cell>
          <cell r="F1747">
            <v>43185</v>
          </cell>
          <cell r="G1747">
            <v>43185</v>
          </cell>
          <cell r="H1747">
            <v>43185</v>
          </cell>
        </row>
        <row r="1748">
          <cell r="A1748" t="str">
            <v>PUD06010-PUDF08</v>
          </cell>
          <cell r="E1748" t="str">
            <v>Approved</v>
          </cell>
          <cell r="F1748">
            <v>43200</v>
          </cell>
          <cell r="G1748">
            <v>43200</v>
          </cell>
          <cell r="H1748">
            <v>43200</v>
          </cell>
          <cell r="I1748">
            <v>43200</v>
          </cell>
        </row>
        <row r="1749">
          <cell r="A1749" t="str">
            <v>PLN17379</v>
          </cell>
          <cell r="E1749" t="str">
            <v>Approved</v>
          </cell>
          <cell r="F1749">
            <v>43137</v>
          </cell>
          <cell r="G1749">
            <v>43070</v>
          </cell>
          <cell r="H1749">
            <v>43124</v>
          </cell>
          <cell r="I1749">
            <v>43137</v>
          </cell>
        </row>
        <row r="1750">
          <cell r="A1750" t="str">
            <v>PLN17380</v>
          </cell>
          <cell r="E1750" t="str">
            <v>Approved</v>
          </cell>
          <cell r="F1750">
            <v>43151</v>
          </cell>
          <cell r="G1750">
            <v>43020</v>
          </cell>
          <cell r="H1750">
            <v>43138</v>
          </cell>
          <cell r="I1750">
            <v>43151</v>
          </cell>
        </row>
        <row r="1751">
          <cell r="A1751" t="str">
            <v>PLN17381</v>
          </cell>
          <cell r="E1751" t="str">
            <v>Approved</v>
          </cell>
          <cell r="F1751">
            <v>43000</v>
          </cell>
        </row>
        <row r="1752">
          <cell r="A1752" t="str">
            <v>PLN17382</v>
          </cell>
          <cell r="E1752" t="str">
            <v>Approved</v>
          </cell>
          <cell r="F1752">
            <v>43053</v>
          </cell>
          <cell r="G1752">
            <v>43042</v>
          </cell>
          <cell r="H1752">
            <v>43042</v>
          </cell>
          <cell r="I1752">
            <v>43053</v>
          </cell>
        </row>
        <row r="1753">
          <cell r="A1753" t="str">
            <v>PLN17383</v>
          </cell>
          <cell r="E1753" t="str">
            <v>Approved</v>
          </cell>
          <cell r="F1753">
            <v>43067</v>
          </cell>
          <cell r="G1753">
            <v>43056</v>
          </cell>
          <cell r="H1753">
            <v>43056</v>
          </cell>
          <cell r="I1753">
            <v>43067</v>
          </cell>
        </row>
        <row r="1754">
          <cell r="A1754" t="str">
            <v>PLN17384</v>
          </cell>
          <cell r="E1754" t="str">
            <v>Approved</v>
          </cell>
          <cell r="F1754">
            <v>43123</v>
          </cell>
          <cell r="G1754">
            <v>43003</v>
          </cell>
        </row>
        <row r="1755">
          <cell r="A1755" t="str">
            <v>PLN17385</v>
          </cell>
          <cell r="E1755" t="str">
            <v>Approved</v>
          </cell>
          <cell r="F1755">
            <v>43116</v>
          </cell>
          <cell r="G1755">
            <v>43103</v>
          </cell>
          <cell r="H1755">
            <v>43103</v>
          </cell>
          <cell r="I1755">
            <v>43116</v>
          </cell>
        </row>
        <row r="1756">
          <cell r="A1756" t="str">
            <v>PLN17386</v>
          </cell>
          <cell r="E1756" t="str">
            <v>Approved</v>
          </cell>
          <cell r="F1756">
            <v>43298</v>
          </cell>
          <cell r="G1756">
            <v>43039</v>
          </cell>
          <cell r="H1756">
            <v>43290</v>
          </cell>
          <cell r="I1756">
            <v>43298</v>
          </cell>
        </row>
        <row r="1757">
          <cell r="A1757" t="str">
            <v>PLN17387</v>
          </cell>
          <cell r="E1757" t="str">
            <v>Approved</v>
          </cell>
          <cell r="F1757">
            <v>43158</v>
          </cell>
          <cell r="G1757">
            <v>43138</v>
          </cell>
          <cell r="H1757">
            <v>43138</v>
          </cell>
          <cell r="I1757">
            <v>43158</v>
          </cell>
        </row>
        <row r="1758">
          <cell r="A1758" t="str">
            <v>PLN17388</v>
          </cell>
          <cell r="E1758" t="str">
            <v>Approved</v>
          </cell>
          <cell r="F1758">
            <v>43144</v>
          </cell>
          <cell r="G1758">
            <v>43131</v>
          </cell>
          <cell r="H1758">
            <v>43131</v>
          </cell>
          <cell r="I1758">
            <v>43144</v>
          </cell>
        </row>
        <row r="1759">
          <cell r="A1759" t="str">
            <v>PLN17389</v>
          </cell>
          <cell r="E1759" t="str">
            <v>Approved</v>
          </cell>
          <cell r="F1759">
            <v>43489</v>
          </cell>
          <cell r="G1759">
            <v>43081</v>
          </cell>
          <cell r="H1759">
            <v>43175</v>
          </cell>
          <cell r="I1759">
            <v>43489</v>
          </cell>
        </row>
        <row r="1760">
          <cell r="A1760" t="str">
            <v>PLN17390</v>
          </cell>
          <cell r="E1760" t="str">
            <v>Accepted</v>
          </cell>
          <cell r="F1760">
            <v>43004</v>
          </cell>
        </row>
        <row r="1761">
          <cell r="A1761" t="str">
            <v>PLN17391</v>
          </cell>
          <cell r="E1761" t="str">
            <v>Accepted</v>
          </cell>
          <cell r="F1761">
            <v>43004</v>
          </cell>
        </row>
        <row r="1762">
          <cell r="A1762" t="str">
            <v>PLN17392</v>
          </cell>
          <cell r="E1762" t="str">
            <v>Accepted</v>
          </cell>
          <cell r="F1762">
            <v>43004</v>
          </cell>
        </row>
        <row r="1763">
          <cell r="A1763" t="str">
            <v>PLN17393</v>
          </cell>
          <cell r="E1763" t="str">
            <v>Approved</v>
          </cell>
          <cell r="F1763">
            <v>43269</v>
          </cell>
          <cell r="G1763">
            <v>43105</v>
          </cell>
          <cell r="H1763">
            <v>43257</v>
          </cell>
          <cell r="I1763">
            <v>43269</v>
          </cell>
        </row>
        <row r="1764">
          <cell r="A1764" t="str">
            <v>PLN17394</v>
          </cell>
          <cell r="E1764" t="str">
            <v>Approved</v>
          </cell>
          <cell r="F1764">
            <v>43269</v>
          </cell>
          <cell r="G1764">
            <v>43034</v>
          </cell>
          <cell r="H1764">
            <v>43257</v>
          </cell>
          <cell r="I1764">
            <v>43269</v>
          </cell>
        </row>
        <row r="1765">
          <cell r="A1765" t="str">
            <v>PLN17395</v>
          </cell>
          <cell r="E1765" t="str">
            <v>Accepted</v>
          </cell>
          <cell r="F1765">
            <v>43005</v>
          </cell>
        </row>
        <row r="1766">
          <cell r="A1766" t="str">
            <v>PLN17396</v>
          </cell>
          <cell r="E1766" t="str">
            <v>Accepted</v>
          </cell>
          <cell r="F1766">
            <v>43005</v>
          </cell>
        </row>
        <row r="1767">
          <cell r="A1767" t="str">
            <v>PLN17397</v>
          </cell>
          <cell r="E1767" t="str">
            <v>Accepted</v>
          </cell>
          <cell r="F1767">
            <v>43005</v>
          </cell>
        </row>
        <row r="1768">
          <cell r="A1768" t="str">
            <v>PLN17398</v>
          </cell>
          <cell r="E1768" t="str">
            <v>Approved-Pending Appeal</v>
          </cell>
          <cell r="F1768">
            <v>43455</v>
          </cell>
          <cell r="G1768">
            <v>43455</v>
          </cell>
          <cell r="H1768">
            <v>43455</v>
          </cell>
        </row>
        <row r="1769">
          <cell r="A1769" t="str">
            <v>PLN17399</v>
          </cell>
          <cell r="E1769" t="str">
            <v>Withdrawn</v>
          </cell>
          <cell r="F1769">
            <v>43159</v>
          </cell>
        </row>
        <row r="1770">
          <cell r="A1770" t="str">
            <v>PLN17402</v>
          </cell>
          <cell r="E1770" t="str">
            <v>Approved</v>
          </cell>
          <cell r="F1770">
            <v>43081</v>
          </cell>
          <cell r="G1770">
            <v>43066</v>
          </cell>
          <cell r="H1770">
            <v>43066</v>
          </cell>
          <cell r="I1770">
            <v>43081</v>
          </cell>
        </row>
        <row r="1771">
          <cell r="A1771" t="str">
            <v>PLN17401</v>
          </cell>
          <cell r="E1771" t="str">
            <v>Approved</v>
          </cell>
          <cell r="F1771">
            <v>43629</v>
          </cell>
          <cell r="G1771">
            <v>43038</v>
          </cell>
          <cell r="H1771">
            <v>43629</v>
          </cell>
          <cell r="I1771">
            <v>43629</v>
          </cell>
        </row>
        <row r="1772">
          <cell r="A1772" t="str">
            <v>PLN17400</v>
          </cell>
          <cell r="E1772" t="str">
            <v>Withdrawn</v>
          </cell>
          <cell r="F1772">
            <v>43320</v>
          </cell>
        </row>
        <row r="1773">
          <cell r="A1773" t="str">
            <v>PLN17403</v>
          </cell>
          <cell r="E1773" t="str">
            <v>Approved</v>
          </cell>
          <cell r="F1773">
            <v>43186</v>
          </cell>
          <cell r="G1773">
            <v>43122</v>
          </cell>
          <cell r="H1773">
            <v>43181</v>
          </cell>
          <cell r="I1773">
            <v>43186</v>
          </cell>
        </row>
        <row r="1774">
          <cell r="A1774" t="str">
            <v>PLN17404</v>
          </cell>
          <cell r="E1774" t="str">
            <v>Approved</v>
          </cell>
          <cell r="F1774">
            <v>43187</v>
          </cell>
          <cell r="G1774">
            <v>43187</v>
          </cell>
          <cell r="H1774">
            <v>43187</v>
          </cell>
          <cell r="I1774">
            <v>43187</v>
          </cell>
        </row>
        <row r="1775">
          <cell r="A1775" t="str">
            <v>PLN17405</v>
          </cell>
          <cell r="E1775" t="str">
            <v>Approved</v>
          </cell>
          <cell r="F1775">
            <v>43308</v>
          </cell>
          <cell r="G1775">
            <v>43300</v>
          </cell>
          <cell r="H1775">
            <v>43300</v>
          </cell>
          <cell r="I1775">
            <v>43308</v>
          </cell>
        </row>
        <row r="1776">
          <cell r="A1776" t="str">
            <v>PLN17406</v>
          </cell>
          <cell r="E1776" t="str">
            <v>Approved</v>
          </cell>
          <cell r="F1776">
            <v>43157</v>
          </cell>
          <cell r="G1776">
            <v>43039</v>
          </cell>
          <cell r="H1776">
            <v>43138</v>
          </cell>
          <cell r="I1776">
            <v>43157</v>
          </cell>
        </row>
        <row r="1777">
          <cell r="A1777" t="str">
            <v>PLN17407</v>
          </cell>
          <cell r="E1777" t="str">
            <v>Approved</v>
          </cell>
          <cell r="F1777">
            <v>43137</v>
          </cell>
          <cell r="G1777">
            <v>43124</v>
          </cell>
          <cell r="H1777">
            <v>43124</v>
          </cell>
          <cell r="I1777">
            <v>43137</v>
          </cell>
        </row>
        <row r="1778">
          <cell r="A1778" t="str">
            <v>PLN17408</v>
          </cell>
          <cell r="E1778" t="str">
            <v>Under Review</v>
          </cell>
          <cell r="F1778">
            <v>43171</v>
          </cell>
          <cell r="G1778">
            <v>43171</v>
          </cell>
        </row>
        <row r="1779">
          <cell r="A1779" t="str">
            <v>PLN17409</v>
          </cell>
          <cell r="E1779" t="str">
            <v>Approved</v>
          </cell>
          <cell r="F1779">
            <v>43116</v>
          </cell>
          <cell r="G1779">
            <v>43105</v>
          </cell>
          <cell r="H1779">
            <v>43105</v>
          </cell>
          <cell r="I1779">
            <v>43116</v>
          </cell>
        </row>
        <row r="1780">
          <cell r="A1780" t="str">
            <v>PLN17410</v>
          </cell>
          <cell r="E1780" t="str">
            <v>Approved</v>
          </cell>
          <cell r="F1780">
            <v>43137</v>
          </cell>
          <cell r="G1780">
            <v>43034</v>
          </cell>
          <cell r="H1780">
            <v>43124</v>
          </cell>
          <cell r="I1780">
            <v>43137</v>
          </cell>
        </row>
        <row r="1781">
          <cell r="A1781" t="str">
            <v>PLN17411</v>
          </cell>
          <cell r="E1781" t="str">
            <v>Approved</v>
          </cell>
          <cell r="F1781">
            <v>43172</v>
          </cell>
          <cell r="G1781">
            <v>43161</v>
          </cell>
          <cell r="H1781">
            <v>43161</v>
          </cell>
          <cell r="I1781">
            <v>43172</v>
          </cell>
        </row>
        <row r="1782">
          <cell r="A1782" t="str">
            <v>PLN17412</v>
          </cell>
          <cell r="E1782" t="str">
            <v>Approved</v>
          </cell>
          <cell r="F1782">
            <v>43119</v>
          </cell>
          <cell r="G1782">
            <v>43110</v>
          </cell>
          <cell r="H1782">
            <v>43110</v>
          </cell>
          <cell r="I1782">
            <v>43119</v>
          </cell>
        </row>
        <row r="1783">
          <cell r="A1783" t="str">
            <v>PLN17413</v>
          </cell>
          <cell r="E1783" t="str">
            <v>Approved</v>
          </cell>
          <cell r="F1783">
            <v>43139</v>
          </cell>
          <cell r="G1783">
            <v>43124</v>
          </cell>
          <cell r="H1783">
            <v>43124</v>
          </cell>
          <cell r="I1783">
            <v>43139</v>
          </cell>
        </row>
        <row r="1784">
          <cell r="A1784" t="str">
            <v>PLN17414</v>
          </cell>
          <cell r="E1784" t="str">
            <v>Under Review</v>
          </cell>
          <cell r="F1784">
            <v>43250</v>
          </cell>
          <cell r="G1784">
            <v>43250</v>
          </cell>
        </row>
        <row r="1785">
          <cell r="A1785" t="str">
            <v>PLN17415</v>
          </cell>
          <cell r="E1785" t="str">
            <v>Approved</v>
          </cell>
          <cell r="F1785">
            <v>43418</v>
          </cell>
          <cell r="G1785">
            <v>43110</v>
          </cell>
          <cell r="H1785">
            <v>43406</v>
          </cell>
          <cell r="I1785">
            <v>43418</v>
          </cell>
        </row>
        <row r="1786">
          <cell r="A1786" t="str">
            <v>PLN17416</v>
          </cell>
          <cell r="E1786" t="str">
            <v>Approved</v>
          </cell>
          <cell r="F1786">
            <v>43417</v>
          </cell>
          <cell r="G1786">
            <v>43182</v>
          </cell>
          <cell r="H1786">
            <v>43403</v>
          </cell>
          <cell r="I1786">
            <v>43417</v>
          </cell>
        </row>
        <row r="1787">
          <cell r="A1787" t="str">
            <v>PLN17417</v>
          </cell>
          <cell r="E1787" t="str">
            <v>Withdrawn</v>
          </cell>
          <cell r="F1787">
            <v>43137</v>
          </cell>
        </row>
        <row r="1788">
          <cell r="A1788" t="str">
            <v>PLN17418</v>
          </cell>
          <cell r="E1788" t="str">
            <v>Approved</v>
          </cell>
          <cell r="F1788">
            <v>43250</v>
          </cell>
          <cell r="G1788">
            <v>43238</v>
          </cell>
          <cell r="H1788">
            <v>43238</v>
          </cell>
          <cell r="I1788">
            <v>43250</v>
          </cell>
        </row>
        <row r="1789">
          <cell r="A1789" t="str">
            <v>PLN17419</v>
          </cell>
          <cell r="E1789" t="str">
            <v>Approved</v>
          </cell>
          <cell r="F1789">
            <v>43307</v>
          </cell>
          <cell r="G1789">
            <v>43165</v>
          </cell>
          <cell r="H1789">
            <v>43297</v>
          </cell>
          <cell r="I1789">
            <v>43307</v>
          </cell>
        </row>
        <row r="1790">
          <cell r="A1790" t="str">
            <v>PLN17420</v>
          </cell>
          <cell r="E1790" t="str">
            <v>Approved</v>
          </cell>
          <cell r="F1790">
            <v>43067</v>
          </cell>
          <cell r="G1790">
            <v>43056</v>
          </cell>
          <cell r="H1790">
            <v>43056</v>
          </cell>
          <cell r="I1790">
            <v>43067</v>
          </cell>
        </row>
        <row r="1791">
          <cell r="A1791" t="str">
            <v>PUD13170-PUDF03</v>
          </cell>
          <cell r="E1791" t="str">
            <v>Approved-Pending Appeal</v>
          </cell>
          <cell r="F1791">
            <v>43180</v>
          </cell>
          <cell r="G1791">
            <v>43031</v>
          </cell>
          <cell r="H1791">
            <v>43180</v>
          </cell>
        </row>
        <row r="1792">
          <cell r="A1792" t="str">
            <v>PLN17421</v>
          </cell>
          <cell r="E1792" t="str">
            <v>Approved</v>
          </cell>
          <cell r="F1792">
            <v>43888</v>
          </cell>
          <cell r="G1792">
            <v>43158</v>
          </cell>
          <cell r="H1792">
            <v>43158</v>
          </cell>
          <cell r="I1792">
            <v>43888</v>
          </cell>
        </row>
        <row r="1793">
          <cell r="A1793" t="str">
            <v>PLN17422</v>
          </cell>
          <cell r="E1793" t="str">
            <v>Approved</v>
          </cell>
          <cell r="F1793">
            <v>43124</v>
          </cell>
          <cell r="G1793">
            <v>43124</v>
          </cell>
          <cell r="H1793">
            <v>43124</v>
          </cell>
          <cell r="I1793">
            <v>43124</v>
          </cell>
        </row>
        <row r="1794">
          <cell r="A1794" t="str">
            <v>PLN17423</v>
          </cell>
          <cell r="E1794" t="str">
            <v>Approved</v>
          </cell>
          <cell r="F1794">
            <v>43171</v>
          </cell>
          <cell r="G1794">
            <v>43161</v>
          </cell>
          <cell r="H1794">
            <v>43161</v>
          </cell>
          <cell r="I1794">
            <v>43171</v>
          </cell>
        </row>
        <row r="1795">
          <cell r="A1795" t="str">
            <v>PLN17424</v>
          </cell>
          <cell r="E1795" t="str">
            <v>Withdrawn</v>
          </cell>
          <cell r="F1795">
            <v>43255</v>
          </cell>
        </row>
        <row r="1796">
          <cell r="A1796" t="str">
            <v>PLN17425</v>
          </cell>
          <cell r="E1796" t="str">
            <v>Approved</v>
          </cell>
          <cell r="F1796">
            <v>43200</v>
          </cell>
          <cell r="G1796">
            <v>43059</v>
          </cell>
          <cell r="H1796">
            <v>43188</v>
          </cell>
          <cell r="I1796">
            <v>43200</v>
          </cell>
        </row>
        <row r="1797">
          <cell r="A1797" t="str">
            <v>PLN17427</v>
          </cell>
          <cell r="E1797" t="str">
            <v>Approved</v>
          </cell>
          <cell r="F1797">
            <v>44126</v>
          </cell>
          <cell r="G1797">
            <v>44056</v>
          </cell>
          <cell r="H1797">
            <v>44116</v>
          </cell>
          <cell r="I1797">
            <v>44126</v>
          </cell>
        </row>
        <row r="1798">
          <cell r="A1798" t="str">
            <v>PLN17426</v>
          </cell>
          <cell r="E1798" t="str">
            <v>Withdrawn</v>
          </cell>
          <cell r="F1798">
            <v>43531</v>
          </cell>
        </row>
        <row r="1799">
          <cell r="A1799" t="str">
            <v>PLN17428</v>
          </cell>
          <cell r="E1799" t="str">
            <v>Approved</v>
          </cell>
          <cell r="F1799">
            <v>43710</v>
          </cell>
          <cell r="G1799">
            <v>43581</v>
          </cell>
          <cell r="H1799">
            <v>43698</v>
          </cell>
          <cell r="I1799">
            <v>43710</v>
          </cell>
        </row>
        <row r="1800">
          <cell r="A1800" t="str">
            <v>PLN17429</v>
          </cell>
          <cell r="E1800" t="str">
            <v>Approved</v>
          </cell>
          <cell r="F1800">
            <v>43348</v>
          </cell>
          <cell r="G1800">
            <v>43306</v>
          </cell>
          <cell r="H1800">
            <v>43335</v>
          </cell>
          <cell r="I1800">
            <v>43348</v>
          </cell>
        </row>
        <row r="1801">
          <cell r="A1801" t="str">
            <v>PLN17430</v>
          </cell>
          <cell r="E1801" t="str">
            <v>Denied</v>
          </cell>
          <cell r="F1801">
            <v>43213</v>
          </cell>
          <cell r="G1801">
            <v>43133</v>
          </cell>
        </row>
        <row r="1802">
          <cell r="A1802" t="str">
            <v>PLN17431</v>
          </cell>
          <cell r="E1802" t="str">
            <v>Approved</v>
          </cell>
          <cell r="F1802">
            <v>43157</v>
          </cell>
          <cell r="G1802">
            <v>43138</v>
          </cell>
          <cell r="H1802">
            <v>43138</v>
          </cell>
          <cell r="I1802">
            <v>43157</v>
          </cell>
        </row>
        <row r="1803">
          <cell r="A1803" t="str">
            <v>PLN17432</v>
          </cell>
          <cell r="E1803" t="str">
            <v>Approved</v>
          </cell>
          <cell r="F1803">
            <v>43087</v>
          </cell>
          <cell r="G1803">
            <v>43087</v>
          </cell>
          <cell r="H1803">
            <v>43087</v>
          </cell>
          <cell r="I1803">
            <v>43087</v>
          </cell>
        </row>
        <row r="1804">
          <cell r="A1804" t="str">
            <v>PLN17433</v>
          </cell>
          <cell r="E1804" t="str">
            <v>Approved</v>
          </cell>
          <cell r="F1804">
            <v>43229</v>
          </cell>
          <cell r="G1804">
            <v>43215</v>
          </cell>
          <cell r="H1804">
            <v>43215</v>
          </cell>
          <cell r="I1804">
            <v>43229</v>
          </cell>
        </row>
        <row r="1805">
          <cell r="A1805" t="str">
            <v>PLN17434</v>
          </cell>
          <cell r="E1805" t="str">
            <v>Approved</v>
          </cell>
          <cell r="F1805">
            <v>43087</v>
          </cell>
          <cell r="G1805">
            <v>43087</v>
          </cell>
          <cell r="H1805">
            <v>43087</v>
          </cell>
          <cell r="I1805">
            <v>43087</v>
          </cell>
        </row>
        <row r="1806">
          <cell r="A1806" t="str">
            <v>PLN17435</v>
          </cell>
          <cell r="E1806" t="str">
            <v>Withdrawn</v>
          </cell>
          <cell r="F1806">
            <v>43221</v>
          </cell>
        </row>
        <row r="1807">
          <cell r="A1807" t="str">
            <v>PLN17436</v>
          </cell>
          <cell r="E1807" t="str">
            <v>Approved</v>
          </cell>
          <cell r="F1807">
            <v>43333</v>
          </cell>
          <cell r="G1807">
            <v>43276</v>
          </cell>
          <cell r="H1807">
            <v>43322</v>
          </cell>
          <cell r="I1807">
            <v>43333</v>
          </cell>
        </row>
        <row r="1808">
          <cell r="A1808" t="str">
            <v>PLN18300</v>
          </cell>
          <cell r="E1808" t="str">
            <v>Approved</v>
          </cell>
          <cell r="F1808">
            <v>43501</v>
          </cell>
          <cell r="G1808">
            <v>43406</v>
          </cell>
          <cell r="H1808">
            <v>43488</v>
          </cell>
          <cell r="I1808">
            <v>43501</v>
          </cell>
        </row>
        <row r="1809">
          <cell r="A1809" t="str">
            <v>PLN17437</v>
          </cell>
          <cell r="E1809" t="str">
            <v>Under Review</v>
          </cell>
          <cell r="F1809">
            <v>43805</v>
          </cell>
          <cell r="G1809">
            <v>43805</v>
          </cell>
        </row>
        <row r="1810">
          <cell r="A1810" t="str">
            <v>PLN17438</v>
          </cell>
          <cell r="E1810" t="str">
            <v>Withdrawn</v>
          </cell>
          <cell r="F1810">
            <v>44166</v>
          </cell>
          <cell r="G1810">
            <v>43280</v>
          </cell>
        </row>
        <row r="1811">
          <cell r="A1811" t="str">
            <v>PLN17439</v>
          </cell>
          <cell r="E1811" t="str">
            <v>Approved</v>
          </cell>
          <cell r="F1811">
            <v>43221</v>
          </cell>
          <cell r="G1811">
            <v>43213</v>
          </cell>
          <cell r="H1811">
            <v>43213</v>
          </cell>
          <cell r="I1811">
            <v>43221</v>
          </cell>
        </row>
        <row r="1812">
          <cell r="A1812" t="str">
            <v>PLN17440</v>
          </cell>
          <cell r="E1812" t="str">
            <v>Withdrawn</v>
          </cell>
          <cell r="F1812">
            <v>43605</v>
          </cell>
        </row>
        <row r="1813">
          <cell r="A1813" t="str">
            <v>PLN17441</v>
          </cell>
          <cell r="E1813" t="str">
            <v>Approved</v>
          </cell>
          <cell r="F1813">
            <v>43087</v>
          </cell>
          <cell r="G1813">
            <v>43087</v>
          </cell>
          <cell r="H1813">
            <v>43087</v>
          </cell>
          <cell r="I1813">
            <v>43087</v>
          </cell>
        </row>
        <row r="1814">
          <cell r="A1814" t="str">
            <v>PLN17442</v>
          </cell>
          <cell r="E1814" t="str">
            <v>Approved</v>
          </cell>
          <cell r="F1814">
            <v>43083</v>
          </cell>
          <cell r="G1814">
            <v>43083</v>
          </cell>
          <cell r="H1814">
            <v>43083</v>
          </cell>
          <cell r="I1814">
            <v>43083</v>
          </cell>
        </row>
        <row r="1815">
          <cell r="A1815" t="str">
            <v>PLN17443</v>
          </cell>
          <cell r="E1815" t="str">
            <v>Approved</v>
          </cell>
          <cell r="F1815">
            <v>43083</v>
          </cell>
          <cell r="G1815">
            <v>43083</v>
          </cell>
          <cell r="H1815">
            <v>43083</v>
          </cell>
          <cell r="I1815">
            <v>43083</v>
          </cell>
        </row>
        <row r="1816">
          <cell r="A1816" t="str">
            <v>PLN17444</v>
          </cell>
          <cell r="E1816" t="str">
            <v>Approved</v>
          </cell>
          <cell r="F1816">
            <v>43083</v>
          </cell>
          <cell r="G1816">
            <v>43083</v>
          </cell>
          <cell r="H1816">
            <v>43083</v>
          </cell>
          <cell r="I1816">
            <v>43083</v>
          </cell>
        </row>
        <row r="1817">
          <cell r="A1817" t="str">
            <v>PLN17445</v>
          </cell>
          <cell r="E1817" t="str">
            <v>Approved</v>
          </cell>
          <cell r="F1817">
            <v>43083</v>
          </cell>
          <cell r="G1817">
            <v>43083</v>
          </cell>
          <cell r="H1817">
            <v>43083</v>
          </cell>
          <cell r="I1817">
            <v>43083</v>
          </cell>
        </row>
        <row r="1818">
          <cell r="A1818" t="str">
            <v>PLN17446</v>
          </cell>
          <cell r="E1818" t="str">
            <v>Approved</v>
          </cell>
          <cell r="F1818">
            <v>43087</v>
          </cell>
          <cell r="G1818">
            <v>43087</v>
          </cell>
          <cell r="H1818">
            <v>43087</v>
          </cell>
          <cell r="I1818">
            <v>43087</v>
          </cell>
        </row>
        <row r="1819">
          <cell r="A1819" t="str">
            <v>PLN17447</v>
          </cell>
          <cell r="E1819" t="str">
            <v>Approved</v>
          </cell>
          <cell r="F1819">
            <v>43087</v>
          </cell>
          <cell r="G1819">
            <v>43087</v>
          </cell>
          <cell r="H1819">
            <v>43087</v>
          </cell>
          <cell r="I1819">
            <v>43087</v>
          </cell>
        </row>
        <row r="1820">
          <cell r="A1820" t="str">
            <v>PLN17448</v>
          </cell>
          <cell r="E1820" t="str">
            <v>Approved</v>
          </cell>
          <cell r="F1820">
            <v>43116</v>
          </cell>
          <cell r="G1820">
            <v>43083</v>
          </cell>
          <cell r="H1820">
            <v>43083</v>
          </cell>
          <cell r="I1820">
            <v>43116</v>
          </cell>
        </row>
        <row r="1821">
          <cell r="A1821" t="str">
            <v>PLN17438-ER01</v>
          </cell>
          <cell r="E1821" t="str">
            <v>Under Review</v>
          </cell>
          <cell r="F1821">
            <v>43041</v>
          </cell>
        </row>
        <row r="1822">
          <cell r="A1822" t="str">
            <v>PLN17449</v>
          </cell>
          <cell r="E1822" t="str">
            <v>Approved</v>
          </cell>
          <cell r="F1822">
            <v>43083</v>
          </cell>
          <cell r="G1822">
            <v>43083</v>
          </cell>
          <cell r="H1822">
            <v>43083</v>
          </cell>
          <cell r="I1822">
            <v>43083</v>
          </cell>
        </row>
        <row r="1823">
          <cell r="A1823" t="str">
            <v>PLN17450</v>
          </cell>
          <cell r="E1823" t="str">
            <v>Approved</v>
          </cell>
          <cell r="F1823">
            <v>43080</v>
          </cell>
          <cell r="G1823">
            <v>43116</v>
          </cell>
          <cell r="H1823">
            <v>43116</v>
          </cell>
          <cell r="I1823">
            <v>43080</v>
          </cell>
        </row>
        <row r="1824">
          <cell r="A1824" t="str">
            <v>PLN17456</v>
          </cell>
          <cell r="E1824" t="str">
            <v>Approved</v>
          </cell>
          <cell r="F1824">
            <v>43277</v>
          </cell>
          <cell r="G1824">
            <v>43192</v>
          </cell>
          <cell r="H1824">
            <v>43269</v>
          </cell>
          <cell r="I1824">
            <v>43277</v>
          </cell>
        </row>
        <row r="1825">
          <cell r="A1825" t="str">
            <v>PLN17455</v>
          </cell>
          <cell r="E1825" t="str">
            <v>Approved</v>
          </cell>
          <cell r="F1825">
            <v>43242</v>
          </cell>
          <cell r="G1825">
            <v>43209</v>
          </cell>
          <cell r="H1825">
            <v>43235</v>
          </cell>
          <cell r="I1825">
            <v>43242</v>
          </cell>
        </row>
        <row r="1826">
          <cell r="A1826" t="str">
            <v>PLN17454</v>
          </cell>
          <cell r="E1826" t="str">
            <v>Approved</v>
          </cell>
          <cell r="F1826">
            <v>43136</v>
          </cell>
        </row>
        <row r="1827">
          <cell r="A1827" t="str">
            <v>PLN17453</v>
          </cell>
          <cell r="E1827" t="str">
            <v>Approved</v>
          </cell>
          <cell r="F1827">
            <v>43083</v>
          </cell>
          <cell r="G1827">
            <v>43083</v>
          </cell>
          <cell r="H1827">
            <v>43083</v>
          </cell>
          <cell r="I1827">
            <v>43083</v>
          </cell>
        </row>
        <row r="1828">
          <cell r="A1828" t="str">
            <v>PLN17452</v>
          </cell>
          <cell r="E1828" t="str">
            <v>Approved</v>
          </cell>
          <cell r="F1828">
            <v>43087</v>
          </cell>
          <cell r="G1828">
            <v>43087</v>
          </cell>
          <cell r="H1828">
            <v>43087</v>
          </cell>
          <cell r="I1828">
            <v>43087</v>
          </cell>
        </row>
        <row r="1829">
          <cell r="A1829" t="str">
            <v>PLN17451</v>
          </cell>
          <cell r="E1829" t="str">
            <v>Approved</v>
          </cell>
          <cell r="F1829">
            <v>43083</v>
          </cell>
          <cell r="G1829">
            <v>43083</v>
          </cell>
          <cell r="H1829">
            <v>43083</v>
          </cell>
          <cell r="I1829">
            <v>43083</v>
          </cell>
        </row>
        <row r="1830">
          <cell r="A1830" t="str">
            <v>PLN17457</v>
          </cell>
          <cell r="E1830" t="str">
            <v>Approved</v>
          </cell>
          <cell r="F1830">
            <v>43186</v>
          </cell>
          <cell r="G1830">
            <v>43175</v>
          </cell>
          <cell r="H1830">
            <v>43175</v>
          </cell>
          <cell r="I1830">
            <v>43186</v>
          </cell>
        </row>
        <row r="1831">
          <cell r="A1831" t="str">
            <v>PLN17458</v>
          </cell>
          <cell r="E1831" t="str">
            <v>Approved</v>
          </cell>
          <cell r="F1831">
            <v>43269</v>
          </cell>
          <cell r="G1831">
            <v>43172</v>
          </cell>
          <cell r="H1831">
            <v>43257</v>
          </cell>
          <cell r="I1831">
            <v>43269</v>
          </cell>
        </row>
        <row r="1832">
          <cell r="A1832" t="str">
            <v>PLN17459</v>
          </cell>
          <cell r="E1832" t="str">
            <v>Approved</v>
          </cell>
          <cell r="F1832">
            <v>43165</v>
          </cell>
          <cell r="G1832">
            <v>43157</v>
          </cell>
          <cell r="H1832">
            <v>43157</v>
          </cell>
          <cell r="I1832">
            <v>43165</v>
          </cell>
        </row>
        <row r="1833">
          <cell r="A1833" t="str">
            <v>PLN17460</v>
          </cell>
          <cell r="E1833" t="str">
            <v>Approved</v>
          </cell>
          <cell r="F1833">
            <v>43123</v>
          </cell>
          <cell r="G1833">
            <v>43117</v>
          </cell>
          <cell r="H1833">
            <v>43117</v>
          </cell>
          <cell r="I1833">
            <v>43123</v>
          </cell>
        </row>
        <row r="1834">
          <cell r="A1834" t="str">
            <v>PLN17461</v>
          </cell>
          <cell r="E1834" t="str">
            <v>Approved</v>
          </cell>
          <cell r="F1834">
            <v>43123</v>
          </cell>
          <cell r="G1834">
            <v>43117</v>
          </cell>
          <cell r="H1834">
            <v>43117</v>
          </cell>
          <cell r="I1834">
            <v>43123</v>
          </cell>
        </row>
        <row r="1835">
          <cell r="A1835" t="str">
            <v>PLN17462</v>
          </cell>
          <cell r="E1835" t="str">
            <v>Approved</v>
          </cell>
          <cell r="F1835">
            <v>43123</v>
          </cell>
          <cell r="G1835">
            <v>43117</v>
          </cell>
          <cell r="H1835">
            <v>43117</v>
          </cell>
          <cell r="I1835">
            <v>43123</v>
          </cell>
        </row>
        <row r="1836">
          <cell r="A1836" t="str">
            <v>PLN17463</v>
          </cell>
          <cell r="E1836" t="str">
            <v>Approved</v>
          </cell>
          <cell r="F1836">
            <v>43123</v>
          </cell>
          <cell r="G1836">
            <v>43117</v>
          </cell>
          <cell r="H1836">
            <v>43117</v>
          </cell>
          <cell r="I1836">
            <v>43123</v>
          </cell>
        </row>
        <row r="1837">
          <cell r="A1837" t="str">
            <v>PLN17464</v>
          </cell>
          <cell r="E1837" t="str">
            <v>Approved</v>
          </cell>
          <cell r="F1837">
            <v>43166</v>
          </cell>
          <cell r="G1837">
            <v>43158</v>
          </cell>
          <cell r="H1837">
            <v>43158</v>
          </cell>
          <cell r="I1837">
            <v>43166</v>
          </cell>
        </row>
        <row r="1838">
          <cell r="A1838" t="str">
            <v>PLN17465</v>
          </cell>
          <cell r="E1838" t="str">
            <v>Approved</v>
          </cell>
          <cell r="F1838">
            <v>43221</v>
          </cell>
          <cell r="G1838">
            <v>43213</v>
          </cell>
          <cell r="H1838">
            <v>43213</v>
          </cell>
          <cell r="I1838">
            <v>43221</v>
          </cell>
        </row>
        <row r="1839">
          <cell r="A1839" t="str">
            <v>PLN17466</v>
          </cell>
          <cell r="E1839" t="str">
            <v>Approved</v>
          </cell>
          <cell r="F1839">
            <v>43221</v>
          </cell>
          <cell r="G1839">
            <v>43213</v>
          </cell>
          <cell r="H1839">
            <v>43213</v>
          </cell>
          <cell r="I1839">
            <v>43221</v>
          </cell>
        </row>
        <row r="1840">
          <cell r="A1840" t="str">
            <v>PLN17467</v>
          </cell>
          <cell r="E1840" t="str">
            <v>Approved</v>
          </cell>
          <cell r="F1840">
            <v>43242</v>
          </cell>
          <cell r="G1840">
            <v>43122</v>
          </cell>
          <cell r="H1840">
            <v>43235</v>
          </cell>
          <cell r="I1840">
            <v>43242</v>
          </cell>
        </row>
        <row r="1841">
          <cell r="A1841" t="str">
            <v>PLN17468</v>
          </cell>
          <cell r="E1841" t="str">
            <v>Approved</v>
          </cell>
          <cell r="F1841">
            <v>43200</v>
          </cell>
          <cell r="G1841">
            <v>43188</v>
          </cell>
          <cell r="H1841">
            <v>43188</v>
          </cell>
          <cell r="I1841">
            <v>43200</v>
          </cell>
        </row>
        <row r="1842">
          <cell r="A1842" t="str">
            <v>PLN17469</v>
          </cell>
          <cell r="E1842" t="str">
            <v>Incomplete</v>
          </cell>
          <cell r="F1842">
            <v>43335</v>
          </cell>
        </row>
        <row r="1843">
          <cell r="A1843" t="str">
            <v>PLN17470</v>
          </cell>
          <cell r="E1843" t="str">
            <v>Approved</v>
          </cell>
          <cell r="F1843">
            <v>43460</v>
          </cell>
          <cell r="G1843">
            <v>43378</v>
          </cell>
          <cell r="H1843">
            <v>43447</v>
          </cell>
          <cell r="I1843">
            <v>43460</v>
          </cell>
        </row>
        <row r="1844">
          <cell r="A1844" t="str">
            <v>PLN17471</v>
          </cell>
          <cell r="E1844" t="str">
            <v>Approved</v>
          </cell>
          <cell r="F1844">
            <v>43157</v>
          </cell>
          <cell r="G1844">
            <v>43145</v>
          </cell>
          <cell r="H1844">
            <v>43145</v>
          </cell>
          <cell r="I1844">
            <v>43157</v>
          </cell>
        </row>
        <row r="1845">
          <cell r="A1845" t="str">
            <v>PLN17472</v>
          </cell>
          <cell r="E1845" t="str">
            <v>Approved</v>
          </cell>
          <cell r="F1845">
            <v>43116</v>
          </cell>
          <cell r="G1845">
            <v>43105</v>
          </cell>
          <cell r="H1845">
            <v>43105</v>
          </cell>
          <cell r="I1845">
            <v>43116</v>
          </cell>
        </row>
        <row r="1846">
          <cell r="A1846" t="str">
            <v>PLN17473</v>
          </cell>
          <cell r="E1846" t="str">
            <v>Approved</v>
          </cell>
          <cell r="F1846">
            <v>43119</v>
          </cell>
          <cell r="G1846">
            <v>43110</v>
          </cell>
          <cell r="H1846">
            <v>43110</v>
          </cell>
          <cell r="I1846">
            <v>43119</v>
          </cell>
        </row>
        <row r="1847">
          <cell r="A1847" t="str">
            <v>PLN17474</v>
          </cell>
          <cell r="E1847" t="str">
            <v>Approved</v>
          </cell>
          <cell r="F1847">
            <v>43119</v>
          </cell>
          <cell r="G1847">
            <v>43110</v>
          </cell>
          <cell r="H1847">
            <v>43110</v>
          </cell>
          <cell r="I1847">
            <v>43119</v>
          </cell>
        </row>
        <row r="1848">
          <cell r="A1848" t="str">
            <v>PLN15048-A01</v>
          </cell>
          <cell r="E1848" t="str">
            <v>Withdrawn</v>
          </cell>
          <cell r="F1848">
            <v>43178</v>
          </cell>
        </row>
        <row r="1849">
          <cell r="A1849" t="str">
            <v>PLN15048-ER01-A01</v>
          </cell>
          <cell r="E1849" t="str">
            <v>Void</v>
          </cell>
          <cell r="F1849">
            <v>43060</v>
          </cell>
        </row>
        <row r="1850">
          <cell r="A1850" t="str">
            <v>PLN17475</v>
          </cell>
          <cell r="E1850" t="str">
            <v>Approved</v>
          </cell>
          <cell r="F1850">
            <v>43165</v>
          </cell>
          <cell r="G1850">
            <v>43157</v>
          </cell>
          <cell r="H1850">
            <v>43157</v>
          </cell>
          <cell r="I1850">
            <v>43165</v>
          </cell>
        </row>
        <row r="1851">
          <cell r="A1851" t="str">
            <v>PLN17476</v>
          </cell>
          <cell r="E1851" t="str">
            <v>Approved</v>
          </cell>
          <cell r="F1851">
            <v>43137</v>
          </cell>
          <cell r="G1851">
            <v>43131</v>
          </cell>
          <cell r="H1851">
            <v>43131</v>
          </cell>
          <cell r="I1851">
            <v>43137</v>
          </cell>
        </row>
        <row r="1852">
          <cell r="A1852" t="str">
            <v>PLN17479</v>
          </cell>
          <cell r="E1852" t="str">
            <v>Approved</v>
          </cell>
          <cell r="F1852">
            <v>43118</v>
          </cell>
          <cell r="G1852">
            <v>43110</v>
          </cell>
          <cell r="H1852">
            <v>43110</v>
          </cell>
          <cell r="I1852">
            <v>43118</v>
          </cell>
        </row>
        <row r="1853">
          <cell r="A1853" t="str">
            <v>PLN17480</v>
          </cell>
          <cell r="E1853" t="str">
            <v>Approved</v>
          </cell>
          <cell r="F1853">
            <v>43229</v>
          </cell>
          <cell r="G1853">
            <v>43215</v>
          </cell>
          <cell r="H1853">
            <v>43215</v>
          </cell>
          <cell r="I1853">
            <v>43229</v>
          </cell>
        </row>
        <row r="1854">
          <cell r="A1854" t="str">
            <v>PLN17481</v>
          </cell>
          <cell r="E1854" t="str">
            <v>Approved</v>
          </cell>
          <cell r="F1854">
            <v>43181</v>
          </cell>
          <cell r="G1854">
            <v>43168</v>
          </cell>
          <cell r="H1854">
            <v>43168</v>
          </cell>
          <cell r="I1854">
            <v>43181</v>
          </cell>
        </row>
        <row r="1855">
          <cell r="A1855" t="str">
            <v>PLN17477</v>
          </cell>
          <cell r="E1855" t="str">
            <v>Approved</v>
          </cell>
          <cell r="F1855">
            <v>43185</v>
          </cell>
          <cell r="G1855">
            <v>43175</v>
          </cell>
          <cell r="H1855">
            <v>43175</v>
          </cell>
          <cell r="I1855">
            <v>43185</v>
          </cell>
        </row>
        <row r="1856">
          <cell r="A1856" t="str">
            <v>PLN17478</v>
          </cell>
          <cell r="E1856" t="str">
            <v>Approved</v>
          </cell>
          <cell r="F1856">
            <v>43157</v>
          </cell>
          <cell r="G1856">
            <v>43138</v>
          </cell>
          <cell r="H1856">
            <v>43138</v>
          </cell>
          <cell r="I1856">
            <v>43157</v>
          </cell>
        </row>
        <row r="1857">
          <cell r="A1857" t="str">
            <v>PLN17482</v>
          </cell>
          <cell r="E1857" t="str">
            <v>Approved</v>
          </cell>
          <cell r="F1857">
            <v>43181</v>
          </cell>
          <cell r="G1857">
            <v>43133</v>
          </cell>
          <cell r="H1857">
            <v>43171</v>
          </cell>
          <cell r="I1857">
            <v>43181</v>
          </cell>
        </row>
        <row r="1858">
          <cell r="A1858" t="str">
            <v>PLN17142-R01</v>
          </cell>
          <cell r="E1858" t="str">
            <v>Approved</v>
          </cell>
          <cell r="F1858">
            <v>43165</v>
          </cell>
          <cell r="G1858">
            <v>43157</v>
          </cell>
          <cell r="H1858">
            <v>43157</v>
          </cell>
          <cell r="I1858">
            <v>43165</v>
          </cell>
        </row>
        <row r="1859">
          <cell r="A1859" t="str">
            <v>PLN17483</v>
          </cell>
          <cell r="E1859" t="str">
            <v>Approved</v>
          </cell>
          <cell r="F1859">
            <v>43201</v>
          </cell>
          <cell r="G1859">
            <v>43105</v>
          </cell>
          <cell r="H1859">
            <v>43192</v>
          </cell>
          <cell r="I1859">
            <v>43201</v>
          </cell>
        </row>
        <row r="1860">
          <cell r="A1860" t="str">
            <v>PLN17484</v>
          </cell>
          <cell r="E1860" t="str">
            <v>Approved</v>
          </cell>
          <cell r="F1860">
            <v>43312</v>
          </cell>
          <cell r="G1860">
            <v>43306</v>
          </cell>
          <cell r="H1860">
            <v>43306</v>
          </cell>
          <cell r="I1860">
            <v>43312</v>
          </cell>
        </row>
        <row r="1861">
          <cell r="A1861" t="str">
            <v>PLN17485</v>
          </cell>
          <cell r="E1861" t="str">
            <v>Approved</v>
          </cell>
          <cell r="F1861">
            <v>43200</v>
          </cell>
          <cell r="G1861">
            <v>43188</v>
          </cell>
          <cell r="H1861">
            <v>43188</v>
          </cell>
          <cell r="I1861">
            <v>43200</v>
          </cell>
        </row>
        <row r="1862">
          <cell r="A1862" t="str">
            <v>PLN17486</v>
          </cell>
          <cell r="E1862" t="str">
            <v>Approved</v>
          </cell>
          <cell r="F1862">
            <v>43129</v>
          </cell>
          <cell r="G1862">
            <v>43117</v>
          </cell>
          <cell r="H1862">
            <v>43117</v>
          </cell>
          <cell r="I1862">
            <v>43129</v>
          </cell>
        </row>
        <row r="1863">
          <cell r="A1863" t="str">
            <v>PLN17487</v>
          </cell>
          <cell r="E1863" t="str">
            <v>Approved</v>
          </cell>
          <cell r="F1863">
            <v>43229</v>
          </cell>
          <cell r="G1863">
            <v>43182</v>
          </cell>
          <cell r="H1863">
            <v>43215</v>
          </cell>
          <cell r="I1863">
            <v>43229</v>
          </cell>
        </row>
        <row r="1864">
          <cell r="A1864" t="str">
            <v>PLN16440-PUDF02</v>
          </cell>
          <cell r="E1864" t="str">
            <v>Approved</v>
          </cell>
          <cell r="F1864">
            <v>43312</v>
          </cell>
          <cell r="G1864">
            <v>43083</v>
          </cell>
          <cell r="H1864">
            <v>43299</v>
          </cell>
          <cell r="I1864">
            <v>43312</v>
          </cell>
        </row>
        <row r="1865">
          <cell r="A1865" t="str">
            <v>PLN17488</v>
          </cell>
          <cell r="E1865" t="str">
            <v>Approved</v>
          </cell>
          <cell r="F1865">
            <v>43234</v>
          </cell>
          <cell r="G1865">
            <v>43221</v>
          </cell>
          <cell r="H1865">
            <v>43221</v>
          </cell>
          <cell r="I1865">
            <v>43234</v>
          </cell>
        </row>
        <row r="1866">
          <cell r="A1866" t="str">
            <v>PLN17489</v>
          </cell>
          <cell r="E1866" t="str">
            <v>Withdrawn</v>
          </cell>
          <cell r="F1866">
            <v>43370</v>
          </cell>
        </row>
        <row r="1867">
          <cell r="A1867" t="str">
            <v>PLN17490</v>
          </cell>
          <cell r="E1867" t="str">
            <v>Approved</v>
          </cell>
          <cell r="F1867">
            <v>43497</v>
          </cell>
          <cell r="G1867">
            <v>43452</v>
          </cell>
          <cell r="H1867">
            <v>43483</v>
          </cell>
          <cell r="I1867">
            <v>43497</v>
          </cell>
        </row>
        <row r="1868">
          <cell r="A1868" t="str">
            <v>PLN17491</v>
          </cell>
          <cell r="E1868" t="str">
            <v>Withdrawn</v>
          </cell>
          <cell r="F1868">
            <v>43231</v>
          </cell>
        </row>
        <row r="1869">
          <cell r="A1869" t="str">
            <v>PLN17492</v>
          </cell>
          <cell r="E1869" t="str">
            <v>Approved</v>
          </cell>
          <cell r="F1869">
            <v>43297</v>
          </cell>
          <cell r="G1869">
            <v>43290</v>
          </cell>
          <cell r="H1869">
            <v>43290</v>
          </cell>
          <cell r="I1869">
            <v>43297</v>
          </cell>
        </row>
        <row r="1870">
          <cell r="A1870" t="str">
            <v>PLN17493</v>
          </cell>
          <cell r="E1870" t="str">
            <v>Approved</v>
          </cell>
          <cell r="F1870">
            <v>43165</v>
          </cell>
          <cell r="G1870">
            <v>43157</v>
          </cell>
          <cell r="H1870">
            <v>43157</v>
          </cell>
          <cell r="I1870">
            <v>43165</v>
          </cell>
        </row>
        <row r="1871">
          <cell r="A1871" t="str">
            <v>PLN17494</v>
          </cell>
          <cell r="E1871" t="str">
            <v>Approved</v>
          </cell>
          <cell r="F1871">
            <v>43269</v>
          </cell>
          <cell r="G1871">
            <v>43160</v>
          </cell>
          <cell r="H1871">
            <v>43257</v>
          </cell>
          <cell r="I1871">
            <v>43269</v>
          </cell>
        </row>
        <row r="1872">
          <cell r="A1872" t="str">
            <v>PLN17495</v>
          </cell>
          <cell r="E1872" t="str">
            <v>Approved</v>
          </cell>
          <cell r="F1872">
            <v>43167</v>
          </cell>
          <cell r="G1872">
            <v>43157</v>
          </cell>
          <cell r="H1872">
            <v>43157</v>
          </cell>
          <cell r="I1872">
            <v>43167</v>
          </cell>
        </row>
        <row r="1873">
          <cell r="A1873" t="str">
            <v>PLN17496</v>
          </cell>
          <cell r="E1873" t="str">
            <v>Approved</v>
          </cell>
          <cell r="F1873">
            <v>43181</v>
          </cell>
          <cell r="G1873">
            <v>43154</v>
          </cell>
          <cell r="H1873">
            <v>43175</v>
          </cell>
          <cell r="I1873">
            <v>43181</v>
          </cell>
        </row>
        <row r="1874">
          <cell r="A1874" t="str">
            <v>PLN17509</v>
          </cell>
          <cell r="E1874" t="str">
            <v>Approved</v>
          </cell>
          <cell r="F1874">
            <v>43221</v>
          </cell>
          <cell r="G1874">
            <v>43175</v>
          </cell>
          <cell r="H1874">
            <v>43213</v>
          </cell>
          <cell r="I1874">
            <v>43221</v>
          </cell>
        </row>
        <row r="1875">
          <cell r="A1875" t="str">
            <v>PLN17508</v>
          </cell>
          <cell r="E1875" t="str">
            <v>Approved</v>
          </cell>
          <cell r="F1875">
            <v>43221</v>
          </cell>
          <cell r="G1875">
            <v>43175</v>
          </cell>
          <cell r="H1875">
            <v>43213</v>
          </cell>
          <cell r="I1875">
            <v>43221</v>
          </cell>
        </row>
        <row r="1876">
          <cell r="A1876" t="str">
            <v>PLN17507</v>
          </cell>
          <cell r="E1876" t="str">
            <v>Approved</v>
          </cell>
          <cell r="F1876">
            <v>43157</v>
          </cell>
          <cell r="G1876">
            <v>43157</v>
          </cell>
          <cell r="H1876">
            <v>43157</v>
          </cell>
          <cell r="I1876">
            <v>43157</v>
          </cell>
        </row>
        <row r="1877">
          <cell r="A1877" t="str">
            <v>PLN17506</v>
          </cell>
          <cell r="E1877" t="str">
            <v>Approved</v>
          </cell>
          <cell r="F1877">
            <v>43157</v>
          </cell>
          <cell r="G1877">
            <v>43157</v>
          </cell>
          <cell r="H1877">
            <v>43157</v>
          </cell>
          <cell r="I1877">
            <v>43157</v>
          </cell>
        </row>
        <row r="1878">
          <cell r="A1878" t="str">
            <v>PLN17505</v>
          </cell>
          <cell r="E1878" t="str">
            <v>Withdrawn</v>
          </cell>
          <cell r="F1878">
            <v>43889</v>
          </cell>
        </row>
        <row r="1879">
          <cell r="A1879" t="str">
            <v>PLN17504</v>
          </cell>
          <cell r="E1879" t="str">
            <v>Withdrawn</v>
          </cell>
          <cell r="F1879">
            <v>43889</v>
          </cell>
        </row>
        <row r="1880">
          <cell r="A1880" t="str">
            <v>PLN17503</v>
          </cell>
          <cell r="E1880" t="str">
            <v>Approved</v>
          </cell>
          <cell r="F1880">
            <v>43157</v>
          </cell>
          <cell r="G1880">
            <v>43157</v>
          </cell>
          <cell r="H1880">
            <v>43157</v>
          </cell>
          <cell r="I1880">
            <v>43157</v>
          </cell>
        </row>
        <row r="1881">
          <cell r="A1881" t="str">
            <v>PLN17502</v>
          </cell>
          <cell r="E1881" t="str">
            <v>Approved-Pending Appeal</v>
          </cell>
          <cell r="F1881">
            <v>43411</v>
          </cell>
          <cell r="G1881">
            <v>43417</v>
          </cell>
          <cell r="H1881">
            <v>43411</v>
          </cell>
        </row>
        <row r="1882">
          <cell r="A1882" t="str">
            <v>PLN17501</v>
          </cell>
          <cell r="E1882" t="str">
            <v>Approved</v>
          </cell>
          <cell r="F1882">
            <v>43137</v>
          </cell>
          <cell r="G1882">
            <v>43131</v>
          </cell>
          <cell r="H1882">
            <v>43131</v>
          </cell>
          <cell r="I1882">
            <v>43137</v>
          </cell>
        </row>
        <row r="1883">
          <cell r="A1883" t="str">
            <v>PLN17500</v>
          </cell>
          <cell r="E1883" t="str">
            <v>Approved</v>
          </cell>
          <cell r="F1883">
            <v>43445</v>
          </cell>
          <cell r="G1883">
            <v>43439</v>
          </cell>
          <cell r="H1883">
            <v>43439</v>
          </cell>
          <cell r="I1883">
            <v>43445</v>
          </cell>
        </row>
        <row r="1884">
          <cell r="A1884" t="str">
            <v>PLN17499</v>
          </cell>
          <cell r="E1884" t="str">
            <v>Approved</v>
          </cell>
          <cell r="F1884">
            <v>43452</v>
          </cell>
          <cell r="G1884">
            <v>43133</v>
          </cell>
          <cell r="H1884">
            <v>43439</v>
          </cell>
          <cell r="I1884">
            <v>43452</v>
          </cell>
        </row>
        <row r="1885">
          <cell r="A1885" t="str">
            <v>PLN17498</v>
          </cell>
          <cell r="E1885" t="str">
            <v>Withdrawn</v>
          </cell>
          <cell r="F1885">
            <v>43129</v>
          </cell>
        </row>
        <row r="1886">
          <cell r="A1886" t="str">
            <v>PLN17497</v>
          </cell>
          <cell r="E1886" t="str">
            <v>Approved</v>
          </cell>
          <cell r="F1886">
            <v>43157</v>
          </cell>
          <cell r="G1886">
            <v>43151</v>
          </cell>
          <cell r="H1886">
            <v>43151</v>
          </cell>
          <cell r="I1886">
            <v>43157</v>
          </cell>
        </row>
        <row r="1887">
          <cell r="A1887" t="str">
            <v>PLN17510</v>
          </cell>
          <cell r="E1887" t="str">
            <v>Approved</v>
          </cell>
          <cell r="F1887">
            <v>43445</v>
          </cell>
          <cell r="G1887">
            <v>43439</v>
          </cell>
          <cell r="H1887">
            <v>43439</v>
          </cell>
          <cell r="I1887">
            <v>43445</v>
          </cell>
        </row>
        <row r="1888">
          <cell r="A1888" t="str">
            <v>PLN17511</v>
          </cell>
          <cell r="E1888" t="str">
            <v>Approved</v>
          </cell>
          <cell r="F1888">
            <v>43137</v>
          </cell>
          <cell r="G1888">
            <v>43126</v>
          </cell>
          <cell r="H1888">
            <v>43131</v>
          </cell>
          <cell r="I1888">
            <v>43137</v>
          </cell>
        </row>
        <row r="1889">
          <cell r="A1889" t="str">
            <v>PLN17512</v>
          </cell>
          <cell r="E1889" t="str">
            <v>Approved</v>
          </cell>
          <cell r="F1889">
            <v>43137</v>
          </cell>
          <cell r="G1889">
            <v>43131</v>
          </cell>
          <cell r="H1889">
            <v>43131</v>
          </cell>
          <cell r="I1889">
            <v>43137</v>
          </cell>
        </row>
        <row r="1890">
          <cell r="A1890" t="str">
            <v>PLN17513</v>
          </cell>
          <cell r="E1890" t="str">
            <v>Approved</v>
          </cell>
          <cell r="F1890">
            <v>43146</v>
          </cell>
          <cell r="G1890">
            <v>43146</v>
          </cell>
          <cell r="H1890">
            <v>43146</v>
          </cell>
          <cell r="I1890">
            <v>43146</v>
          </cell>
        </row>
        <row r="1891">
          <cell r="A1891" t="str">
            <v>PLN17527</v>
          </cell>
          <cell r="E1891" t="str">
            <v>Approved</v>
          </cell>
          <cell r="F1891">
            <v>43193</v>
          </cell>
          <cell r="G1891">
            <v>43187</v>
          </cell>
          <cell r="H1891">
            <v>43187</v>
          </cell>
          <cell r="I1891">
            <v>43193</v>
          </cell>
        </row>
        <row r="1892">
          <cell r="A1892" t="str">
            <v>PLN17526</v>
          </cell>
          <cell r="E1892" t="str">
            <v>Approved</v>
          </cell>
          <cell r="F1892">
            <v>43193</v>
          </cell>
          <cell r="G1892">
            <v>43187</v>
          </cell>
          <cell r="H1892">
            <v>43187</v>
          </cell>
          <cell r="I1892">
            <v>43193</v>
          </cell>
        </row>
        <row r="1893">
          <cell r="A1893" t="str">
            <v>PLN17525</v>
          </cell>
          <cell r="E1893" t="str">
            <v>Approved</v>
          </cell>
          <cell r="F1893">
            <v>43193</v>
          </cell>
          <cell r="G1893">
            <v>43182</v>
          </cell>
          <cell r="H1893">
            <v>43182</v>
          </cell>
          <cell r="I1893">
            <v>43193</v>
          </cell>
        </row>
        <row r="1894">
          <cell r="A1894" t="str">
            <v>PLN17524</v>
          </cell>
          <cell r="E1894" t="str">
            <v>Approved</v>
          </cell>
          <cell r="F1894">
            <v>43193</v>
          </cell>
          <cell r="G1894">
            <v>43182</v>
          </cell>
          <cell r="H1894">
            <v>43182</v>
          </cell>
          <cell r="I1894">
            <v>43193</v>
          </cell>
        </row>
        <row r="1895">
          <cell r="A1895" t="str">
            <v>PLN17523</v>
          </cell>
          <cell r="E1895" t="str">
            <v>Approved</v>
          </cell>
          <cell r="F1895">
            <v>43193</v>
          </cell>
          <cell r="G1895">
            <v>43182</v>
          </cell>
          <cell r="H1895">
            <v>43182</v>
          </cell>
          <cell r="I1895">
            <v>43193</v>
          </cell>
        </row>
        <row r="1896">
          <cell r="A1896" t="str">
            <v>PLN17522</v>
          </cell>
          <cell r="E1896" t="str">
            <v>Approved</v>
          </cell>
          <cell r="F1896">
            <v>43193</v>
          </cell>
          <cell r="G1896">
            <v>43182</v>
          </cell>
          <cell r="H1896">
            <v>43182</v>
          </cell>
          <cell r="I1896">
            <v>43193</v>
          </cell>
        </row>
        <row r="1897">
          <cell r="A1897" t="str">
            <v>PLN17521</v>
          </cell>
          <cell r="E1897" t="str">
            <v>Approved</v>
          </cell>
          <cell r="F1897">
            <v>43445</v>
          </cell>
          <cell r="G1897">
            <v>43445</v>
          </cell>
          <cell r="H1897">
            <v>43445</v>
          </cell>
          <cell r="I1897">
            <v>43445</v>
          </cell>
        </row>
        <row r="1898">
          <cell r="A1898" t="str">
            <v>PLN17520</v>
          </cell>
          <cell r="E1898" t="str">
            <v>Approved</v>
          </cell>
          <cell r="F1898">
            <v>43164</v>
          </cell>
          <cell r="G1898">
            <v>43152</v>
          </cell>
          <cell r="H1898">
            <v>43152</v>
          </cell>
          <cell r="I1898">
            <v>43164</v>
          </cell>
        </row>
        <row r="1899">
          <cell r="A1899" t="str">
            <v>PLN17519</v>
          </cell>
          <cell r="E1899" t="str">
            <v>Approved</v>
          </cell>
          <cell r="F1899">
            <v>43181</v>
          </cell>
          <cell r="G1899">
            <v>43171</v>
          </cell>
          <cell r="H1899">
            <v>43171</v>
          </cell>
          <cell r="I1899">
            <v>43181</v>
          </cell>
        </row>
        <row r="1900">
          <cell r="A1900" t="str">
            <v>PLN17514</v>
          </cell>
          <cell r="E1900" t="str">
            <v>Approved</v>
          </cell>
          <cell r="F1900">
            <v>43452</v>
          </cell>
          <cell r="G1900">
            <v>43439</v>
          </cell>
          <cell r="H1900">
            <v>43439</v>
          </cell>
          <cell r="I1900">
            <v>43452</v>
          </cell>
        </row>
        <row r="1901">
          <cell r="A1901" t="str">
            <v>PLN17515</v>
          </cell>
          <cell r="E1901" t="str">
            <v>Withdrawn</v>
          </cell>
          <cell r="F1901">
            <v>43889</v>
          </cell>
        </row>
        <row r="1902">
          <cell r="A1902" t="str">
            <v>PLN17516</v>
          </cell>
          <cell r="E1902" t="str">
            <v>Incomplete</v>
          </cell>
          <cell r="F1902">
            <v>43146</v>
          </cell>
        </row>
        <row r="1903">
          <cell r="A1903" t="str">
            <v>PLN17518</v>
          </cell>
          <cell r="E1903" t="str">
            <v>Approved</v>
          </cell>
          <cell r="F1903">
            <v>43452</v>
          </cell>
          <cell r="G1903">
            <v>43152</v>
          </cell>
          <cell r="H1903">
            <v>43439</v>
          </cell>
          <cell r="I1903">
            <v>43452</v>
          </cell>
        </row>
        <row r="1904">
          <cell r="A1904" t="str">
            <v>PLN17517</v>
          </cell>
          <cell r="E1904" t="str">
            <v>Approved</v>
          </cell>
          <cell r="F1904">
            <v>43172</v>
          </cell>
          <cell r="G1904">
            <v>43157</v>
          </cell>
          <cell r="H1904">
            <v>43157</v>
          </cell>
          <cell r="I1904">
            <v>43172</v>
          </cell>
        </row>
        <row r="1905">
          <cell r="A1905" t="str">
            <v>PLN18009</v>
          </cell>
          <cell r="E1905" t="str">
            <v>Accepted</v>
          </cell>
          <cell r="F1905">
            <v>43102</v>
          </cell>
        </row>
        <row r="1906">
          <cell r="A1906" t="str">
            <v>PLN18008</v>
          </cell>
          <cell r="E1906" t="str">
            <v>Approved</v>
          </cell>
          <cell r="F1906">
            <v>43277</v>
          </cell>
          <cell r="G1906">
            <v>43269</v>
          </cell>
          <cell r="H1906">
            <v>43269</v>
          </cell>
          <cell r="I1906">
            <v>43277</v>
          </cell>
        </row>
        <row r="1907">
          <cell r="A1907" t="str">
            <v>PLN18007</v>
          </cell>
          <cell r="E1907" t="str">
            <v>Approved</v>
          </cell>
          <cell r="F1907">
            <v>43137</v>
          </cell>
          <cell r="G1907">
            <v>43131</v>
          </cell>
          <cell r="H1907">
            <v>43131</v>
          </cell>
          <cell r="I1907">
            <v>43137</v>
          </cell>
        </row>
        <row r="1908">
          <cell r="A1908" t="str">
            <v>PLN18006</v>
          </cell>
          <cell r="E1908" t="str">
            <v>Approved</v>
          </cell>
          <cell r="F1908">
            <v>43137</v>
          </cell>
          <cell r="G1908">
            <v>43131</v>
          </cell>
          <cell r="H1908">
            <v>43131</v>
          </cell>
          <cell r="I1908">
            <v>43137</v>
          </cell>
        </row>
        <row r="1909">
          <cell r="A1909" t="str">
            <v>PLN18005</v>
          </cell>
          <cell r="E1909" t="str">
            <v>Approved</v>
          </cell>
          <cell r="F1909">
            <v>43137</v>
          </cell>
          <cell r="G1909">
            <v>43131</v>
          </cell>
          <cell r="H1909">
            <v>43131</v>
          </cell>
          <cell r="I1909">
            <v>43137</v>
          </cell>
        </row>
        <row r="1910">
          <cell r="A1910" t="str">
            <v>PLN18004</v>
          </cell>
          <cell r="E1910" t="str">
            <v>Approved</v>
          </cell>
          <cell r="F1910">
            <v>43137</v>
          </cell>
          <cell r="G1910">
            <v>43131</v>
          </cell>
          <cell r="H1910">
            <v>43131</v>
          </cell>
          <cell r="I1910">
            <v>43137</v>
          </cell>
        </row>
        <row r="1911">
          <cell r="A1911" t="str">
            <v>PLN18003</v>
          </cell>
          <cell r="E1911" t="str">
            <v>Approved</v>
          </cell>
          <cell r="F1911">
            <v>43137</v>
          </cell>
          <cell r="G1911">
            <v>43131</v>
          </cell>
          <cell r="H1911">
            <v>43131</v>
          </cell>
          <cell r="I1911">
            <v>43137</v>
          </cell>
        </row>
        <row r="1912">
          <cell r="A1912" t="str">
            <v>PLN18002</v>
          </cell>
          <cell r="E1912" t="str">
            <v>Approved</v>
          </cell>
          <cell r="F1912">
            <v>43137</v>
          </cell>
          <cell r="G1912">
            <v>43131</v>
          </cell>
          <cell r="H1912">
            <v>43131</v>
          </cell>
          <cell r="I1912">
            <v>43137</v>
          </cell>
        </row>
        <row r="1913">
          <cell r="A1913" t="str">
            <v>PLN18001</v>
          </cell>
          <cell r="E1913" t="str">
            <v>Approved</v>
          </cell>
          <cell r="F1913">
            <v>43137</v>
          </cell>
          <cell r="G1913">
            <v>43131</v>
          </cell>
          <cell r="H1913">
            <v>43131</v>
          </cell>
          <cell r="I1913">
            <v>43137</v>
          </cell>
        </row>
        <row r="1914">
          <cell r="A1914" t="str">
            <v>PLN16258-R01-R01</v>
          </cell>
          <cell r="E1914" t="str">
            <v>Void</v>
          </cell>
          <cell r="F1914">
            <v>43110</v>
          </cell>
        </row>
        <row r="1915">
          <cell r="A1915" t="str">
            <v>PLN18012</v>
          </cell>
          <cell r="E1915" t="str">
            <v>Approved</v>
          </cell>
          <cell r="F1915">
            <v>43460</v>
          </cell>
          <cell r="G1915">
            <v>43294</v>
          </cell>
          <cell r="H1915">
            <v>43444</v>
          </cell>
          <cell r="I1915">
            <v>43460</v>
          </cell>
        </row>
        <row r="1916">
          <cell r="A1916" t="str">
            <v>PLN18011</v>
          </cell>
          <cell r="E1916" t="str">
            <v>Approved</v>
          </cell>
          <cell r="F1916">
            <v>43423</v>
          </cell>
          <cell r="G1916">
            <v>43417</v>
          </cell>
          <cell r="H1916">
            <v>43411</v>
          </cell>
          <cell r="I1916">
            <v>43423</v>
          </cell>
        </row>
        <row r="1917">
          <cell r="A1917" t="str">
            <v>PLN18010</v>
          </cell>
          <cell r="E1917" t="str">
            <v>Approved</v>
          </cell>
          <cell r="F1917">
            <v>43252</v>
          </cell>
          <cell r="G1917">
            <v>43182</v>
          </cell>
          <cell r="H1917">
            <v>43242</v>
          </cell>
          <cell r="I1917">
            <v>43252</v>
          </cell>
        </row>
        <row r="1918">
          <cell r="A1918" t="str">
            <v>PLN18013</v>
          </cell>
          <cell r="E1918" t="str">
            <v>Approved</v>
          </cell>
          <cell r="F1918">
            <v>43319</v>
          </cell>
          <cell r="G1918">
            <v>43311</v>
          </cell>
          <cell r="H1918">
            <v>43311</v>
          </cell>
          <cell r="I1918">
            <v>43319</v>
          </cell>
        </row>
        <row r="1919">
          <cell r="A1919" t="str">
            <v>PLN18015</v>
          </cell>
          <cell r="E1919" t="str">
            <v>Approved</v>
          </cell>
          <cell r="F1919">
            <v>43319</v>
          </cell>
          <cell r="G1919">
            <v>43312</v>
          </cell>
          <cell r="H1919">
            <v>43312</v>
          </cell>
          <cell r="I1919">
            <v>43319</v>
          </cell>
        </row>
        <row r="1920">
          <cell r="A1920" t="str">
            <v>PLN18014</v>
          </cell>
          <cell r="E1920" t="str">
            <v>Approved</v>
          </cell>
          <cell r="F1920">
            <v>43157</v>
          </cell>
          <cell r="G1920">
            <v>43144</v>
          </cell>
          <cell r="H1920">
            <v>43144</v>
          </cell>
          <cell r="I1920">
            <v>43157</v>
          </cell>
        </row>
        <row r="1921">
          <cell r="A1921" t="str">
            <v>PLN18020</v>
          </cell>
          <cell r="E1921" t="str">
            <v>Approved</v>
          </cell>
          <cell r="F1921">
            <v>43312</v>
          </cell>
          <cell r="G1921">
            <v>43311</v>
          </cell>
          <cell r="H1921">
            <v>43311</v>
          </cell>
          <cell r="I1921">
            <v>43312</v>
          </cell>
        </row>
        <row r="1922">
          <cell r="A1922" t="str">
            <v>PLN18019</v>
          </cell>
          <cell r="E1922" t="str">
            <v>Withdrawn</v>
          </cell>
          <cell r="F1922">
            <v>43822</v>
          </cell>
        </row>
        <row r="1923">
          <cell r="A1923" t="str">
            <v>PLN18018</v>
          </cell>
          <cell r="E1923" t="str">
            <v>Approved</v>
          </cell>
          <cell r="F1923">
            <v>43229</v>
          </cell>
          <cell r="G1923">
            <v>43143</v>
          </cell>
          <cell r="H1923">
            <v>43215</v>
          </cell>
          <cell r="I1923">
            <v>43229</v>
          </cell>
        </row>
        <row r="1924">
          <cell r="A1924" t="str">
            <v>PLN18017</v>
          </cell>
          <cell r="E1924" t="str">
            <v>Denied</v>
          </cell>
          <cell r="F1924">
            <v>43490</v>
          </cell>
        </row>
        <row r="1925">
          <cell r="A1925" t="str">
            <v>PLN18016</v>
          </cell>
          <cell r="E1925" t="str">
            <v>Approved</v>
          </cell>
          <cell r="F1925">
            <v>43418</v>
          </cell>
          <cell r="G1925">
            <v>43385</v>
          </cell>
          <cell r="H1925">
            <v>43406</v>
          </cell>
          <cell r="I1925">
            <v>43418</v>
          </cell>
        </row>
        <row r="1926">
          <cell r="A1926" t="str">
            <v>PLN18022</v>
          </cell>
          <cell r="E1926" t="str">
            <v>Approved</v>
          </cell>
          <cell r="F1926">
            <v>43312</v>
          </cell>
          <cell r="G1926">
            <v>43311</v>
          </cell>
          <cell r="H1926">
            <v>43311</v>
          </cell>
          <cell r="I1926">
            <v>43312</v>
          </cell>
        </row>
        <row r="1927">
          <cell r="A1927" t="str">
            <v>PLN18021</v>
          </cell>
          <cell r="E1927" t="str">
            <v>Approved</v>
          </cell>
          <cell r="F1927">
            <v>43185</v>
          </cell>
          <cell r="G1927">
            <v>43140</v>
          </cell>
          <cell r="H1927">
            <v>43175</v>
          </cell>
          <cell r="I1927">
            <v>43185</v>
          </cell>
        </row>
        <row r="1928">
          <cell r="A1928" t="str">
            <v>PLN18026</v>
          </cell>
          <cell r="E1928" t="str">
            <v>Approved</v>
          </cell>
          <cell r="F1928">
            <v>43193</v>
          </cell>
          <cell r="G1928">
            <v>43189</v>
          </cell>
          <cell r="H1928">
            <v>43189</v>
          </cell>
          <cell r="I1928">
            <v>43193</v>
          </cell>
        </row>
        <row r="1929">
          <cell r="A1929" t="str">
            <v>PLN18025</v>
          </cell>
          <cell r="E1929" t="str">
            <v>Approved</v>
          </cell>
          <cell r="F1929">
            <v>44008</v>
          </cell>
          <cell r="G1929">
            <v>43892</v>
          </cell>
          <cell r="H1929">
            <v>43998</v>
          </cell>
          <cell r="I1929">
            <v>44008</v>
          </cell>
        </row>
        <row r="1930">
          <cell r="A1930" t="str">
            <v>PLN18024</v>
          </cell>
          <cell r="E1930" t="str">
            <v>Void</v>
          </cell>
          <cell r="F1930">
            <v>43350</v>
          </cell>
        </row>
        <row r="1931">
          <cell r="A1931" t="str">
            <v>PLN18023</v>
          </cell>
          <cell r="E1931" t="str">
            <v>Approved</v>
          </cell>
          <cell r="F1931">
            <v>43375</v>
          </cell>
          <cell r="G1931">
            <v>43300</v>
          </cell>
          <cell r="H1931">
            <v>43362</v>
          </cell>
          <cell r="I1931">
            <v>43375</v>
          </cell>
        </row>
        <row r="1932">
          <cell r="A1932" t="str">
            <v>PLN16258-R02</v>
          </cell>
          <cell r="E1932" t="str">
            <v>Approved</v>
          </cell>
          <cell r="F1932">
            <v>43166</v>
          </cell>
          <cell r="G1932">
            <v>43144</v>
          </cell>
          <cell r="H1932">
            <v>43152</v>
          </cell>
          <cell r="I1932">
            <v>43166</v>
          </cell>
        </row>
        <row r="1933">
          <cell r="A1933" t="str">
            <v>PLN16193-R01</v>
          </cell>
          <cell r="E1933" t="str">
            <v>Approved</v>
          </cell>
          <cell r="F1933">
            <v>43291</v>
          </cell>
          <cell r="G1933">
            <v>43153</v>
          </cell>
          <cell r="H1933">
            <v>43280</v>
          </cell>
          <cell r="I1933">
            <v>43291</v>
          </cell>
        </row>
        <row r="1934">
          <cell r="A1934" t="str">
            <v>PLN15047-R01</v>
          </cell>
          <cell r="E1934" t="str">
            <v>Accepted</v>
          </cell>
          <cell r="F1934">
            <v>43111</v>
          </cell>
        </row>
        <row r="1935">
          <cell r="A1935" t="str">
            <v>PLN18029</v>
          </cell>
          <cell r="E1935" t="str">
            <v>Accepted</v>
          </cell>
          <cell r="F1935">
            <v>43112</v>
          </cell>
        </row>
        <row r="1936">
          <cell r="A1936" t="str">
            <v>PLN18028</v>
          </cell>
          <cell r="E1936" t="str">
            <v>Approved</v>
          </cell>
          <cell r="F1936">
            <v>43312</v>
          </cell>
          <cell r="G1936">
            <v>43311</v>
          </cell>
          <cell r="H1936">
            <v>43311</v>
          </cell>
          <cell r="I1936">
            <v>43312</v>
          </cell>
        </row>
        <row r="1937">
          <cell r="A1937" t="str">
            <v>PLN18027</v>
          </cell>
          <cell r="E1937" t="str">
            <v>Approved</v>
          </cell>
          <cell r="F1937">
            <v>43270</v>
          </cell>
          <cell r="G1937">
            <v>43266</v>
          </cell>
          <cell r="H1937">
            <v>43266</v>
          </cell>
          <cell r="I1937">
            <v>43270</v>
          </cell>
        </row>
        <row r="1938">
          <cell r="A1938" t="str">
            <v>PLN18030</v>
          </cell>
          <cell r="E1938" t="str">
            <v>Withdrawn</v>
          </cell>
          <cell r="F1938">
            <v>44019</v>
          </cell>
          <cell r="G1938">
            <v>43336</v>
          </cell>
        </row>
        <row r="1939">
          <cell r="A1939" t="str">
            <v>PLN18033</v>
          </cell>
          <cell r="E1939" t="str">
            <v>Approved</v>
          </cell>
          <cell r="F1939">
            <v>43193</v>
          </cell>
          <cell r="G1939">
            <v>43187</v>
          </cell>
          <cell r="H1939">
            <v>43187</v>
          </cell>
          <cell r="I1939">
            <v>43193</v>
          </cell>
        </row>
        <row r="1940">
          <cell r="A1940" t="str">
            <v>PLN18032</v>
          </cell>
          <cell r="E1940" t="str">
            <v>Approved</v>
          </cell>
          <cell r="F1940">
            <v>43291</v>
          </cell>
          <cell r="G1940">
            <v>43221</v>
          </cell>
          <cell r="H1940">
            <v>43280</v>
          </cell>
          <cell r="I1940">
            <v>43291</v>
          </cell>
        </row>
        <row r="1941">
          <cell r="A1941" t="str">
            <v>PLN18031</v>
          </cell>
          <cell r="E1941" t="str">
            <v>Approved</v>
          </cell>
          <cell r="F1941">
            <v>43193</v>
          </cell>
          <cell r="G1941">
            <v>43158</v>
          </cell>
          <cell r="H1941">
            <v>43187</v>
          </cell>
          <cell r="I1941">
            <v>43193</v>
          </cell>
        </row>
        <row r="1942">
          <cell r="A1942" t="str">
            <v>PUD99215-R01-PUDF01-R02</v>
          </cell>
          <cell r="F1942">
            <v>43117.418564814812</v>
          </cell>
        </row>
        <row r="1943">
          <cell r="A1943" t="str">
            <v>PLN18035</v>
          </cell>
          <cell r="E1943" t="str">
            <v>Approved</v>
          </cell>
          <cell r="F1943">
            <v>43266</v>
          </cell>
          <cell r="G1943">
            <v>43145</v>
          </cell>
          <cell r="H1943">
            <v>43256</v>
          </cell>
          <cell r="I1943">
            <v>43266</v>
          </cell>
        </row>
        <row r="1944">
          <cell r="A1944" t="str">
            <v>PLN18034</v>
          </cell>
          <cell r="E1944" t="str">
            <v>Approved</v>
          </cell>
          <cell r="F1944">
            <v>43326</v>
          </cell>
          <cell r="G1944">
            <v>43266</v>
          </cell>
          <cell r="H1944">
            <v>43319</v>
          </cell>
          <cell r="I1944">
            <v>43326</v>
          </cell>
        </row>
        <row r="1945">
          <cell r="A1945" t="str">
            <v>PUD06010-R02</v>
          </cell>
          <cell r="E1945" t="str">
            <v>Accepted</v>
          </cell>
          <cell r="F1945">
            <v>43119</v>
          </cell>
        </row>
        <row r="1946">
          <cell r="A1946" t="str">
            <v>PLN18036-ER01</v>
          </cell>
          <cell r="E1946" t="str">
            <v>Filed</v>
          </cell>
          <cell r="F1946">
            <v>43119.357245370367</v>
          </cell>
        </row>
        <row r="1947">
          <cell r="A1947" t="str">
            <v>PLN18036</v>
          </cell>
          <cell r="E1947" t="str">
            <v>Assigned</v>
          </cell>
          <cell r="F1947">
            <v>43119</v>
          </cell>
        </row>
        <row r="1948">
          <cell r="A1948" t="str">
            <v>PUD06010-R02-PUDF01</v>
          </cell>
          <cell r="E1948" t="str">
            <v>Accepted</v>
          </cell>
          <cell r="F1948">
            <v>43119</v>
          </cell>
        </row>
        <row r="1949">
          <cell r="A1949" t="str">
            <v>PUD06010-R02-ER01</v>
          </cell>
          <cell r="E1949" t="str">
            <v>Under Review</v>
          </cell>
          <cell r="F1949">
            <v>43360</v>
          </cell>
        </row>
        <row r="1950">
          <cell r="A1950" t="str">
            <v>PLN18041</v>
          </cell>
          <cell r="E1950" t="str">
            <v>Approved</v>
          </cell>
          <cell r="F1950">
            <v>43193</v>
          </cell>
          <cell r="G1950">
            <v>43187</v>
          </cell>
          <cell r="H1950">
            <v>43187</v>
          </cell>
          <cell r="I1950">
            <v>43193</v>
          </cell>
        </row>
        <row r="1951">
          <cell r="A1951" t="str">
            <v>PLN18040</v>
          </cell>
          <cell r="E1951" t="str">
            <v>Approved</v>
          </cell>
          <cell r="F1951">
            <v>43221</v>
          </cell>
          <cell r="G1951">
            <v>43175</v>
          </cell>
          <cell r="H1951">
            <v>43213</v>
          </cell>
          <cell r="I1951">
            <v>43221</v>
          </cell>
        </row>
        <row r="1952">
          <cell r="A1952" t="str">
            <v>PLN18039</v>
          </cell>
          <cell r="E1952" t="str">
            <v>Approved</v>
          </cell>
          <cell r="F1952">
            <v>43193</v>
          </cell>
          <cell r="G1952">
            <v>43187</v>
          </cell>
          <cell r="H1952">
            <v>43187</v>
          </cell>
          <cell r="I1952">
            <v>43193</v>
          </cell>
        </row>
        <row r="1953">
          <cell r="A1953" t="str">
            <v>PLN18038</v>
          </cell>
          <cell r="E1953" t="str">
            <v>Withdrawn</v>
          </cell>
          <cell r="F1953">
            <v>43822</v>
          </cell>
        </row>
        <row r="1954">
          <cell r="A1954" t="str">
            <v>PLN18037</v>
          </cell>
          <cell r="E1954" t="str">
            <v>Withdrawn</v>
          </cell>
          <cell r="F1954">
            <v>43147</v>
          </cell>
        </row>
        <row r="1955">
          <cell r="A1955" t="str">
            <v>PLN17328-A01</v>
          </cell>
          <cell r="E1955" t="str">
            <v>Withdrawn</v>
          </cell>
          <cell r="F1955">
            <v>43445</v>
          </cell>
        </row>
        <row r="1956">
          <cell r="A1956" t="str">
            <v>PLN18051</v>
          </cell>
          <cell r="E1956" t="str">
            <v>Approved</v>
          </cell>
          <cell r="F1956">
            <v>43209</v>
          </cell>
          <cell r="G1956">
            <v>43199</v>
          </cell>
          <cell r="H1956">
            <v>43199</v>
          </cell>
          <cell r="I1956">
            <v>43209</v>
          </cell>
        </row>
        <row r="1957">
          <cell r="A1957" t="str">
            <v>PLN18050</v>
          </cell>
          <cell r="E1957" t="str">
            <v>Approved</v>
          </cell>
          <cell r="F1957">
            <v>43209</v>
          </cell>
          <cell r="G1957">
            <v>43199</v>
          </cell>
          <cell r="H1957">
            <v>43199</v>
          </cell>
          <cell r="I1957">
            <v>43209</v>
          </cell>
        </row>
        <row r="1958">
          <cell r="A1958" t="str">
            <v>PLN18049</v>
          </cell>
          <cell r="E1958" t="str">
            <v>Approved</v>
          </cell>
          <cell r="F1958">
            <v>43207</v>
          </cell>
          <cell r="G1958">
            <v>43199</v>
          </cell>
          <cell r="H1958">
            <v>43199</v>
          </cell>
          <cell r="I1958">
            <v>43207</v>
          </cell>
        </row>
        <row r="1959">
          <cell r="A1959" t="str">
            <v>PLN18048</v>
          </cell>
          <cell r="E1959" t="str">
            <v>Approved</v>
          </cell>
          <cell r="F1959">
            <v>43269</v>
          </cell>
          <cell r="G1959">
            <v>43154</v>
          </cell>
          <cell r="H1959">
            <v>43259</v>
          </cell>
          <cell r="I1959">
            <v>43269</v>
          </cell>
        </row>
        <row r="1960">
          <cell r="A1960" t="str">
            <v>PLN18047</v>
          </cell>
          <cell r="E1960" t="str">
            <v>Incomplete</v>
          </cell>
          <cell r="F1960">
            <v>43238</v>
          </cell>
        </row>
        <row r="1961">
          <cell r="A1961" t="str">
            <v>PLN18046</v>
          </cell>
          <cell r="E1961" t="str">
            <v>Approved</v>
          </cell>
          <cell r="F1961">
            <v>43181</v>
          </cell>
          <cell r="G1961">
            <v>43154</v>
          </cell>
          <cell r="H1961">
            <v>43175</v>
          </cell>
          <cell r="I1961">
            <v>43181</v>
          </cell>
        </row>
        <row r="1962">
          <cell r="A1962" t="str">
            <v>PLN18045</v>
          </cell>
          <cell r="E1962" t="str">
            <v>Approved</v>
          </cell>
          <cell r="F1962">
            <v>43536</v>
          </cell>
          <cell r="G1962">
            <v>43469</v>
          </cell>
          <cell r="H1962">
            <v>43524</v>
          </cell>
          <cell r="I1962">
            <v>43536</v>
          </cell>
        </row>
        <row r="1963">
          <cell r="A1963" t="str">
            <v>PLN18044</v>
          </cell>
          <cell r="E1963" t="str">
            <v>Approved</v>
          </cell>
          <cell r="F1963">
            <v>43181</v>
          </cell>
          <cell r="G1963">
            <v>43154</v>
          </cell>
          <cell r="H1963">
            <v>43175</v>
          </cell>
          <cell r="I1963">
            <v>43181</v>
          </cell>
        </row>
        <row r="1964">
          <cell r="A1964" t="str">
            <v>PLN18043</v>
          </cell>
          <cell r="E1964" t="str">
            <v>Approved</v>
          </cell>
          <cell r="F1964">
            <v>43181</v>
          </cell>
          <cell r="G1964">
            <v>43171</v>
          </cell>
          <cell r="H1964">
            <v>43171</v>
          </cell>
          <cell r="I1964">
            <v>43181</v>
          </cell>
        </row>
        <row r="1965">
          <cell r="A1965" t="str">
            <v>PLN18042</v>
          </cell>
          <cell r="E1965" t="str">
            <v>Accepted</v>
          </cell>
          <cell r="F1965">
            <v>43123</v>
          </cell>
        </row>
        <row r="1966">
          <cell r="A1966" t="str">
            <v>PLN18052</v>
          </cell>
          <cell r="E1966" t="str">
            <v>Withdrawn</v>
          </cell>
          <cell r="F1966">
            <v>43889</v>
          </cell>
        </row>
        <row r="1967">
          <cell r="A1967" t="str">
            <v>PLN18053</v>
          </cell>
          <cell r="E1967" t="str">
            <v>Accepted</v>
          </cell>
          <cell r="F1967">
            <v>43123</v>
          </cell>
        </row>
        <row r="1968">
          <cell r="A1968" t="str">
            <v>PLN18054</v>
          </cell>
          <cell r="E1968" t="str">
            <v>Approved</v>
          </cell>
          <cell r="F1968">
            <v>43396</v>
          </cell>
          <cell r="G1968">
            <v>43153</v>
          </cell>
          <cell r="H1968">
            <v>43383</v>
          </cell>
          <cell r="I1968">
            <v>43396</v>
          </cell>
        </row>
        <row r="1969">
          <cell r="A1969" t="str">
            <v>PLN18055</v>
          </cell>
          <cell r="E1969" t="str">
            <v>Approved</v>
          </cell>
          <cell r="F1969">
            <v>43222</v>
          </cell>
          <cell r="G1969">
            <v>43167</v>
          </cell>
          <cell r="H1969">
            <v>43167</v>
          </cell>
          <cell r="I1969">
            <v>43222</v>
          </cell>
        </row>
        <row r="1970">
          <cell r="A1970" t="str">
            <v>PLN18056</v>
          </cell>
          <cell r="E1970" t="str">
            <v>Approved</v>
          </cell>
          <cell r="F1970">
            <v>43234</v>
          </cell>
          <cell r="G1970">
            <v>43222</v>
          </cell>
          <cell r="H1970">
            <v>43222</v>
          </cell>
          <cell r="I1970">
            <v>43234</v>
          </cell>
        </row>
        <row r="1971">
          <cell r="A1971" t="str">
            <v>PLN18057</v>
          </cell>
          <cell r="E1971" t="str">
            <v>Accepted</v>
          </cell>
          <cell r="F1971">
            <v>43126</v>
          </cell>
        </row>
        <row r="1972">
          <cell r="A1972" t="str">
            <v>PLN18058</v>
          </cell>
          <cell r="E1972" t="str">
            <v>Approved</v>
          </cell>
          <cell r="F1972">
            <v>43186</v>
          </cell>
          <cell r="G1972">
            <v>43181</v>
          </cell>
          <cell r="H1972">
            <v>43181</v>
          </cell>
          <cell r="I1972">
            <v>43186</v>
          </cell>
        </row>
        <row r="1973">
          <cell r="A1973" t="str">
            <v>PLN18059</v>
          </cell>
          <cell r="E1973" t="str">
            <v>Approved</v>
          </cell>
          <cell r="F1973">
            <v>43167</v>
          </cell>
          <cell r="G1973">
            <v>43167</v>
          </cell>
          <cell r="H1973">
            <v>43167</v>
          </cell>
          <cell r="I1973">
            <v>43167</v>
          </cell>
        </row>
        <row r="1974">
          <cell r="A1974" t="str">
            <v>PLN18060</v>
          </cell>
          <cell r="E1974" t="str">
            <v>Withdrawn</v>
          </cell>
          <cell r="F1974">
            <v>43138</v>
          </cell>
        </row>
        <row r="1975">
          <cell r="A1975" t="str">
            <v>PLN18061</v>
          </cell>
          <cell r="E1975" t="str">
            <v>Approved</v>
          </cell>
          <cell r="F1975">
            <v>43259</v>
          </cell>
          <cell r="G1975">
            <v>43250</v>
          </cell>
          <cell r="H1975">
            <v>43250</v>
          </cell>
          <cell r="I1975">
            <v>43259</v>
          </cell>
        </row>
        <row r="1976">
          <cell r="A1976" t="str">
            <v>PLN18065</v>
          </cell>
          <cell r="E1976" t="str">
            <v>Approved</v>
          </cell>
          <cell r="F1976">
            <v>43181</v>
          </cell>
          <cell r="G1976">
            <v>43172</v>
          </cell>
          <cell r="H1976">
            <v>43172</v>
          </cell>
          <cell r="I1976">
            <v>43181</v>
          </cell>
        </row>
        <row r="1977">
          <cell r="A1977" t="str">
            <v>PLN18066</v>
          </cell>
          <cell r="E1977" t="str">
            <v>Withdrawn</v>
          </cell>
          <cell r="F1977">
            <v>43908</v>
          </cell>
        </row>
        <row r="1978">
          <cell r="A1978" t="str">
            <v>PLN18067</v>
          </cell>
          <cell r="E1978" t="str">
            <v>Approved</v>
          </cell>
          <cell r="F1978">
            <v>43270</v>
          </cell>
          <cell r="G1978">
            <v>43270</v>
          </cell>
          <cell r="H1978">
            <v>43270</v>
          </cell>
          <cell r="I1978">
            <v>43270</v>
          </cell>
        </row>
        <row r="1979">
          <cell r="A1979" t="str">
            <v>PLN18068</v>
          </cell>
          <cell r="E1979" t="str">
            <v>Incomplete</v>
          </cell>
          <cell r="F1979">
            <v>43193</v>
          </cell>
        </row>
        <row r="1980">
          <cell r="A1980" t="str">
            <v>PLN18069</v>
          </cell>
          <cell r="E1980" t="str">
            <v>Approved</v>
          </cell>
          <cell r="F1980">
            <v>43340</v>
          </cell>
          <cell r="G1980">
            <v>43263</v>
          </cell>
          <cell r="H1980">
            <v>43328</v>
          </cell>
          <cell r="I1980">
            <v>43340</v>
          </cell>
        </row>
        <row r="1981">
          <cell r="A1981" t="str">
            <v>PLN18070</v>
          </cell>
          <cell r="E1981" t="str">
            <v>Approved</v>
          </cell>
          <cell r="F1981">
            <v>43200</v>
          </cell>
          <cell r="G1981">
            <v>43188</v>
          </cell>
          <cell r="H1981">
            <v>43188</v>
          </cell>
          <cell r="I1981">
            <v>43200</v>
          </cell>
        </row>
        <row r="1982">
          <cell r="A1982" t="str">
            <v>PLN18071</v>
          </cell>
          <cell r="E1982" t="str">
            <v>Approved</v>
          </cell>
          <cell r="F1982">
            <v>43181</v>
          </cell>
          <cell r="G1982">
            <v>43172</v>
          </cell>
          <cell r="H1982">
            <v>43172</v>
          </cell>
          <cell r="I1982">
            <v>43181</v>
          </cell>
        </row>
        <row r="1983">
          <cell r="A1983" t="str">
            <v>PLN18072</v>
          </cell>
          <cell r="E1983" t="str">
            <v>Withdrawn</v>
          </cell>
          <cell r="F1983">
            <v>43889</v>
          </cell>
        </row>
        <row r="1984">
          <cell r="A1984" t="str">
            <v>PLN18073</v>
          </cell>
          <cell r="E1984" t="str">
            <v>Approved</v>
          </cell>
          <cell r="F1984">
            <v>43507</v>
          </cell>
          <cell r="G1984">
            <v>43469</v>
          </cell>
          <cell r="H1984">
            <v>43495</v>
          </cell>
          <cell r="I1984">
            <v>43507</v>
          </cell>
        </row>
        <row r="1985">
          <cell r="A1985" t="str">
            <v>PLN18074</v>
          </cell>
          <cell r="E1985" t="str">
            <v>Incomplete</v>
          </cell>
          <cell r="F1985">
            <v>43158</v>
          </cell>
        </row>
        <row r="1986">
          <cell r="A1986" t="str">
            <v>PLN18075</v>
          </cell>
          <cell r="E1986" t="str">
            <v>Approved</v>
          </cell>
          <cell r="F1986">
            <v>43319</v>
          </cell>
          <cell r="G1986">
            <v>43227</v>
          </cell>
          <cell r="H1986">
            <v>43308</v>
          </cell>
          <cell r="I1986">
            <v>43319</v>
          </cell>
        </row>
        <row r="1987">
          <cell r="A1987" t="str">
            <v>PLN18076</v>
          </cell>
          <cell r="E1987" t="str">
            <v>Withdrawn</v>
          </cell>
          <cell r="F1987">
            <v>43341</v>
          </cell>
          <cell r="G1987">
            <v>43217</v>
          </cell>
        </row>
        <row r="1988">
          <cell r="A1988" t="str">
            <v>PLN18077</v>
          </cell>
          <cell r="E1988" t="str">
            <v>Approved</v>
          </cell>
          <cell r="F1988">
            <v>43181</v>
          </cell>
          <cell r="G1988">
            <v>43167</v>
          </cell>
          <cell r="H1988">
            <v>43167</v>
          </cell>
          <cell r="I1988">
            <v>43181</v>
          </cell>
        </row>
        <row r="1989">
          <cell r="A1989" t="str">
            <v>PLN18078</v>
          </cell>
          <cell r="E1989" t="str">
            <v>Approved</v>
          </cell>
          <cell r="F1989">
            <v>43542</v>
          </cell>
          <cell r="G1989">
            <v>43294</v>
          </cell>
          <cell r="H1989">
            <v>43529</v>
          </cell>
          <cell r="I1989">
            <v>43542</v>
          </cell>
        </row>
        <row r="1990">
          <cell r="A1990" t="str">
            <v>PLN18079</v>
          </cell>
          <cell r="E1990" t="str">
            <v>Approved</v>
          </cell>
          <cell r="F1990">
            <v>43629</v>
          </cell>
          <cell r="G1990">
            <v>43560</v>
          </cell>
          <cell r="H1990">
            <v>43619</v>
          </cell>
          <cell r="I1990">
            <v>43629</v>
          </cell>
        </row>
        <row r="1991">
          <cell r="A1991" t="str">
            <v>PLN18080</v>
          </cell>
          <cell r="E1991" t="str">
            <v>Approved</v>
          </cell>
          <cell r="F1991">
            <v>43277</v>
          </cell>
          <cell r="G1991">
            <v>43266</v>
          </cell>
          <cell r="H1991">
            <v>43266</v>
          </cell>
          <cell r="I1991">
            <v>43277</v>
          </cell>
        </row>
        <row r="1992">
          <cell r="A1992" t="str">
            <v>PLN18081</v>
          </cell>
          <cell r="E1992" t="str">
            <v>Withdrawn</v>
          </cell>
          <cell r="F1992">
            <v>43343</v>
          </cell>
        </row>
        <row r="1993">
          <cell r="A1993" t="str">
            <v>PLN18082</v>
          </cell>
          <cell r="E1993" t="str">
            <v>Approved</v>
          </cell>
          <cell r="F1993">
            <v>43319</v>
          </cell>
          <cell r="G1993">
            <v>43312</v>
          </cell>
          <cell r="H1993">
            <v>43312</v>
          </cell>
          <cell r="I1993">
            <v>43319</v>
          </cell>
        </row>
        <row r="1994">
          <cell r="A1994" t="str">
            <v>PLN18083</v>
          </cell>
          <cell r="E1994" t="str">
            <v>Approved</v>
          </cell>
          <cell r="F1994">
            <v>43381</v>
          </cell>
          <cell r="G1994">
            <v>43350</v>
          </cell>
          <cell r="H1994">
            <v>43371</v>
          </cell>
          <cell r="I1994">
            <v>43381</v>
          </cell>
        </row>
        <row r="1995">
          <cell r="A1995" t="str">
            <v>PLN18084</v>
          </cell>
          <cell r="E1995" t="str">
            <v>Approved</v>
          </cell>
          <cell r="F1995">
            <v>43431</v>
          </cell>
          <cell r="G1995">
            <v>43363</v>
          </cell>
          <cell r="H1995">
            <v>43420</v>
          </cell>
          <cell r="I1995">
            <v>43431</v>
          </cell>
        </row>
        <row r="1996">
          <cell r="A1996" t="str">
            <v>PLN18085</v>
          </cell>
          <cell r="E1996" t="str">
            <v>Approved</v>
          </cell>
          <cell r="F1996">
            <v>43229</v>
          </cell>
          <cell r="G1996">
            <v>43215</v>
          </cell>
          <cell r="H1996">
            <v>43215</v>
          </cell>
          <cell r="I1996">
            <v>43229</v>
          </cell>
        </row>
        <row r="1997">
          <cell r="A1997" t="str">
            <v>PLN18086</v>
          </cell>
          <cell r="E1997" t="str">
            <v>Approved</v>
          </cell>
          <cell r="F1997">
            <v>43255</v>
          </cell>
          <cell r="G1997">
            <v>43181</v>
          </cell>
          <cell r="H1997">
            <v>43243</v>
          </cell>
          <cell r="I1997">
            <v>43255</v>
          </cell>
        </row>
        <row r="1998">
          <cell r="A1998" t="str">
            <v>PLN18087</v>
          </cell>
          <cell r="E1998" t="str">
            <v>Withdrawn</v>
          </cell>
          <cell r="F1998">
            <v>43440</v>
          </cell>
          <cell r="G1998">
            <v>43370</v>
          </cell>
        </row>
        <row r="1999">
          <cell r="A1999" t="str">
            <v>PLN20043</v>
          </cell>
          <cell r="E1999" t="str">
            <v>Accepted</v>
          </cell>
          <cell r="F1999">
            <v>43893</v>
          </cell>
        </row>
        <row r="2000">
          <cell r="A2000" t="str">
            <v>PLN18089</v>
          </cell>
          <cell r="E2000" t="str">
            <v>Approved</v>
          </cell>
          <cell r="F2000">
            <v>43460</v>
          </cell>
          <cell r="G2000">
            <v>43210</v>
          </cell>
          <cell r="H2000">
            <v>43447</v>
          </cell>
          <cell r="I2000">
            <v>43460</v>
          </cell>
        </row>
        <row r="2001">
          <cell r="A2001" t="str">
            <v>PLN18090</v>
          </cell>
          <cell r="E2001" t="str">
            <v>Approved</v>
          </cell>
          <cell r="F2001">
            <v>43229</v>
          </cell>
          <cell r="G2001">
            <v>43221</v>
          </cell>
          <cell r="H2001">
            <v>43221</v>
          </cell>
          <cell r="I2001">
            <v>43229</v>
          </cell>
        </row>
        <row r="2002">
          <cell r="A2002" t="str">
            <v>PUDF08166-R01</v>
          </cell>
          <cell r="E2002" t="str">
            <v>Approved</v>
          </cell>
          <cell r="F2002">
            <v>43326</v>
          </cell>
          <cell r="G2002">
            <v>43305</v>
          </cell>
          <cell r="H2002">
            <v>43313</v>
          </cell>
          <cell r="I2002">
            <v>43326</v>
          </cell>
        </row>
        <row r="2003">
          <cell r="A2003" t="str">
            <v>PLN15179-R01</v>
          </cell>
          <cell r="E2003" t="str">
            <v>Approved</v>
          </cell>
          <cell r="F2003">
            <v>43767</v>
          </cell>
          <cell r="G2003">
            <v>43277</v>
          </cell>
          <cell r="H2003">
            <v>43277</v>
          </cell>
          <cell r="I2003">
            <v>43767</v>
          </cell>
        </row>
        <row r="2004">
          <cell r="A2004" t="str">
            <v>PLN18097</v>
          </cell>
          <cell r="E2004" t="str">
            <v>Approved</v>
          </cell>
          <cell r="F2004">
            <v>43286</v>
          </cell>
          <cell r="G2004">
            <v>43280</v>
          </cell>
          <cell r="H2004">
            <v>43280</v>
          </cell>
          <cell r="I2004">
            <v>43286</v>
          </cell>
        </row>
        <row r="2005">
          <cell r="A2005" t="str">
            <v>PLN18096</v>
          </cell>
          <cell r="E2005" t="str">
            <v>Assigned</v>
          </cell>
          <cell r="F2005">
            <v>43154</v>
          </cell>
        </row>
        <row r="2006">
          <cell r="A2006" t="str">
            <v>PLN18095</v>
          </cell>
          <cell r="E2006" t="str">
            <v>Approved</v>
          </cell>
          <cell r="F2006">
            <v>43325</v>
          </cell>
          <cell r="G2006">
            <v>43145</v>
          </cell>
          <cell r="H2006">
            <v>43313</v>
          </cell>
          <cell r="I2006">
            <v>43325</v>
          </cell>
        </row>
        <row r="2007">
          <cell r="A2007" t="str">
            <v>PLN18094</v>
          </cell>
          <cell r="E2007" t="str">
            <v>Approved</v>
          </cell>
          <cell r="F2007">
            <v>43325</v>
          </cell>
          <cell r="G2007">
            <v>43145</v>
          </cell>
          <cell r="H2007">
            <v>43313</v>
          </cell>
          <cell r="I2007">
            <v>43325</v>
          </cell>
        </row>
        <row r="2008">
          <cell r="A2008" t="str">
            <v>PLN18093</v>
          </cell>
          <cell r="E2008" t="str">
            <v>Approved</v>
          </cell>
          <cell r="F2008">
            <v>43325</v>
          </cell>
          <cell r="G2008">
            <v>43145</v>
          </cell>
          <cell r="H2008">
            <v>43314</v>
          </cell>
          <cell r="I2008">
            <v>43325</v>
          </cell>
        </row>
        <row r="2009">
          <cell r="A2009" t="str">
            <v>PLN18092</v>
          </cell>
          <cell r="E2009" t="str">
            <v>Approved</v>
          </cell>
          <cell r="F2009">
            <v>43286</v>
          </cell>
          <cell r="G2009">
            <v>43280</v>
          </cell>
          <cell r="H2009">
            <v>43280</v>
          </cell>
          <cell r="I2009">
            <v>43286</v>
          </cell>
        </row>
        <row r="2010">
          <cell r="A2010" t="str">
            <v>PLN18091</v>
          </cell>
          <cell r="E2010" t="str">
            <v>Approved</v>
          </cell>
          <cell r="F2010">
            <v>43423</v>
          </cell>
          <cell r="G2010">
            <v>43417</v>
          </cell>
          <cell r="H2010">
            <v>43411</v>
          </cell>
          <cell r="I2010">
            <v>43423</v>
          </cell>
        </row>
        <row r="2011">
          <cell r="A2011" t="str">
            <v>PLN18098</v>
          </cell>
          <cell r="E2011" t="str">
            <v>Approved</v>
          </cell>
          <cell r="F2011">
            <v>43375</v>
          </cell>
          <cell r="G2011">
            <v>43322</v>
          </cell>
          <cell r="H2011">
            <v>43362</v>
          </cell>
          <cell r="I2011">
            <v>43375</v>
          </cell>
        </row>
        <row r="2012">
          <cell r="A2012" t="str">
            <v>PLN18099</v>
          </cell>
          <cell r="E2012" t="str">
            <v>Approved</v>
          </cell>
          <cell r="F2012">
            <v>43312</v>
          </cell>
          <cell r="G2012">
            <v>43311</v>
          </cell>
          <cell r="H2012">
            <v>43311</v>
          </cell>
          <cell r="I2012">
            <v>43312</v>
          </cell>
        </row>
        <row r="2013">
          <cell r="A2013" t="str">
            <v>PLN17268-R01</v>
          </cell>
          <cell r="E2013" t="str">
            <v>Withdrawn</v>
          </cell>
          <cell r="F2013">
            <v>43214</v>
          </cell>
        </row>
        <row r="2014">
          <cell r="A2014" t="str">
            <v>PLN14303-A01</v>
          </cell>
          <cell r="E2014" t="str">
            <v>Denied</v>
          </cell>
          <cell r="F2014">
            <v>43818</v>
          </cell>
        </row>
        <row r="2015">
          <cell r="A2015" t="str">
            <v>PLN14303-A02</v>
          </cell>
          <cell r="E2015" t="str">
            <v>Approved</v>
          </cell>
          <cell r="F2015">
            <v>43818</v>
          </cell>
        </row>
        <row r="2016">
          <cell r="A2016" t="str">
            <v>PLN18100</v>
          </cell>
          <cell r="E2016" t="str">
            <v>Incomplete</v>
          </cell>
          <cell r="F2016">
            <v>43151</v>
          </cell>
        </row>
        <row r="2017">
          <cell r="A2017" t="str">
            <v>PLN18103</v>
          </cell>
          <cell r="E2017" t="str">
            <v>Approved</v>
          </cell>
          <cell r="F2017">
            <v>43221</v>
          </cell>
          <cell r="G2017">
            <v>43213</v>
          </cell>
          <cell r="H2017">
            <v>43213</v>
          </cell>
          <cell r="I2017">
            <v>43221</v>
          </cell>
        </row>
        <row r="2018">
          <cell r="A2018" t="str">
            <v>PLN18102</v>
          </cell>
          <cell r="E2018" t="str">
            <v>Approved</v>
          </cell>
          <cell r="F2018">
            <v>43214</v>
          </cell>
          <cell r="G2018">
            <v>43214</v>
          </cell>
          <cell r="H2018">
            <v>43214</v>
          </cell>
          <cell r="I2018">
            <v>43214</v>
          </cell>
        </row>
        <row r="2019">
          <cell r="A2019" t="str">
            <v>PLN18101</v>
          </cell>
          <cell r="E2019" t="str">
            <v>Approved</v>
          </cell>
          <cell r="F2019">
            <v>43214</v>
          </cell>
          <cell r="G2019">
            <v>43214</v>
          </cell>
          <cell r="H2019">
            <v>43214</v>
          </cell>
          <cell r="I2019">
            <v>43214</v>
          </cell>
        </row>
        <row r="2020">
          <cell r="A2020" t="str">
            <v>PLN18104</v>
          </cell>
          <cell r="E2020" t="str">
            <v>Approved</v>
          </cell>
          <cell r="F2020">
            <v>43221</v>
          </cell>
          <cell r="G2020">
            <v>43213</v>
          </cell>
          <cell r="H2020">
            <v>43213</v>
          </cell>
          <cell r="I2020">
            <v>43221</v>
          </cell>
        </row>
        <row r="2021">
          <cell r="A2021" t="str">
            <v>PLN18105</v>
          </cell>
          <cell r="E2021" t="str">
            <v>Approved</v>
          </cell>
          <cell r="F2021">
            <v>43221</v>
          </cell>
          <cell r="G2021">
            <v>43213</v>
          </cell>
          <cell r="H2021">
            <v>43213</v>
          </cell>
          <cell r="I2021">
            <v>43221</v>
          </cell>
        </row>
        <row r="2022">
          <cell r="A2022" t="str">
            <v>PLN18106</v>
          </cell>
          <cell r="E2022" t="str">
            <v>Approved</v>
          </cell>
          <cell r="F2022">
            <v>43221</v>
          </cell>
          <cell r="G2022">
            <v>43213</v>
          </cell>
          <cell r="H2022">
            <v>43213</v>
          </cell>
          <cell r="I2022">
            <v>43221</v>
          </cell>
        </row>
        <row r="2023">
          <cell r="A2023" t="str">
            <v>PLN18107</v>
          </cell>
          <cell r="E2023" t="str">
            <v>Approved</v>
          </cell>
          <cell r="F2023">
            <v>43255</v>
          </cell>
          <cell r="G2023">
            <v>43180</v>
          </cell>
          <cell r="H2023">
            <v>43243</v>
          </cell>
          <cell r="I2023">
            <v>43255</v>
          </cell>
        </row>
        <row r="2024">
          <cell r="A2024" t="str">
            <v>PLN18108</v>
          </cell>
          <cell r="E2024" t="str">
            <v>Approved</v>
          </cell>
          <cell r="F2024">
            <v>43195</v>
          </cell>
          <cell r="G2024">
            <v>43195</v>
          </cell>
          <cell r="H2024">
            <v>43195</v>
          </cell>
          <cell r="I2024">
            <v>43195</v>
          </cell>
        </row>
        <row r="2025">
          <cell r="A2025" t="str">
            <v>PLN18109</v>
          </cell>
          <cell r="E2025" t="str">
            <v>Assigned</v>
          </cell>
          <cell r="F2025">
            <v>43174</v>
          </cell>
        </row>
        <row r="2026">
          <cell r="A2026" t="str">
            <v>PLN18110</v>
          </cell>
          <cell r="E2026" t="str">
            <v>Approved</v>
          </cell>
          <cell r="F2026">
            <v>43221</v>
          </cell>
          <cell r="G2026">
            <v>43176</v>
          </cell>
          <cell r="H2026">
            <v>43213</v>
          </cell>
          <cell r="I2026">
            <v>43221</v>
          </cell>
        </row>
        <row r="2027">
          <cell r="A2027" t="str">
            <v>PLN18111</v>
          </cell>
          <cell r="E2027" t="str">
            <v>Approved</v>
          </cell>
          <cell r="F2027">
            <v>43214</v>
          </cell>
          <cell r="G2027">
            <v>43206</v>
          </cell>
          <cell r="H2027">
            <v>43206</v>
          </cell>
          <cell r="I2027">
            <v>43214</v>
          </cell>
        </row>
        <row r="2028">
          <cell r="A2028" t="str">
            <v>PLN18112</v>
          </cell>
          <cell r="E2028" t="str">
            <v>Approved</v>
          </cell>
          <cell r="F2028">
            <v>43221</v>
          </cell>
          <cell r="G2028">
            <v>43206</v>
          </cell>
          <cell r="H2028">
            <v>43206</v>
          </cell>
          <cell r="I2028">
            <v>43221</v>
          </cell>
        </row>
        <row r="2029">
          <cell r="A2029" t="str">
            <v>PLN18113</v>
          </cell>
          <cell r="E2029" t="str">
            <v>Approved</v>
          </cell>
          <cell r="F2029">
            <v>43418</v>
          </cell>
          <cell r="G2029">
            <v>43404</v>
          </cell>
          <cell r="H2029">
            <v>43409</v>
          </cell>
          <cell r="I2029">
            <v>43418</v>
          </cell>
        </row>
        <row r="2030">
          <cell r="A2030" t="str">
            <v>PLN18114</v>
          </cell>
          <cell r="E2030" t="str">
            <v>Approved</v>
          </cell>
          <cell r="F2030">
            <v>43214</v>
          </cell>
          <cell r="G2030">
            <v>43214</v>
          </cell>
          <cell r="H2030">
            <v>43214</v>
          </cell>
          <cell r="I2030">
            <v>43214</v>
          </cell>
        </row>
        <row r="2031">
          <cell r="A2031" t="str">
            <v>PLN18115</v>
          </cell>
          <cell r="E2031" t="str">
            <v>Extended</v>
          </cell>
          <cell r="F2031">
            <v>44221</v>
          </cell>
          <cell r="G2031">
            <v>43180</v>
          </cell>
          <cell r="H2031">
            <v>43481</v>
          </cell>
          <cell r="I2031">
            <v>43494</v>
          </cell>
        </row>
        <row r="2032">
          <cell r="A2032" t="str">
            <v>PLN18116</v>
          </cell>
          <cell r="E2032" t="str">
            <v>Withdrawn</v>
          </cell>
          <cell r="F2032">
            <v>43889</v>
          </cell>
        </row>
        <row r="2033">
          <cell r="A2033" t="str">
            <v>PLN18117</v>
          </cell>
          <cell r="E2033" t="str">
            <v>Accepted</v>
          </cell>
          <cell r="F2033">
            <v>43161</v>
          </cell>
        </row>
        <row r="2034">
          <cell r="A2034" t="str">
            <v>PLN18118</v>
          </cell>
          <cell r="E2034" t="str">
            <v>Approved</v>
          </cell>
          <cell r="F2034">
            <v>43326</v>
          </cell>
          <cell r="G2034">
            <v>43259</v>
          </cell>
          <cell r="H2034">
            <v>43314</v>
          </cell>
          <cell r="I2034">
            <v>43326</v>
          </cell>
        </row>
        <row r="2035">
          <cell r="A2035" t="str">
            <v>PLN18120</v>
          </cell>
          <cell r="E2035" t="str">
            <v>Approved</v>
          </cell>
          <cell r="F2035">
            <v>43340</v>
          </cell>
          <cell r="G2035">
            <v>43297</v>
          </cell>
          <cell r="H2035">
            <v>43329</v>
          </cell>
          <cell r="I2035">
            <v>43340</v>
          </cell>
        </row>
        <row r="2036">
          <cell r="A2036" t="str">
            <v>PLN18119</v>
          </cell>
          <cell r="E2036" t="str">
            <v>Approved</v>
          </cell>
          <cell r="F2036">
            <v>43286</v>
          </cell>
          <cell r="G2036">
            <v>43280</v>
          </cell>
          <cell r="H2036">
            <v>43280</v>
          </cell>
          <cell r="I2036">
            <v>43286</v>
          </cell>
        </row>
        <row r="2037">
          <cell r="A2037" t="str">
            <v>PLN18121</v>
          </cell>
          <cell r="E2037" t="str">
            <v>Withdrawn</v>
          </cell>
          <cell r="F2037">
            <v>43291</v>
          </cell>
        </row>
        <row r="2038">
          <cell r="A2038" t="str">
            <v>PLN18122</v>
          </cell>
          <cell r="E2038" t="str">
            <v>Accepted</v>
          </cell>
          <cell r="F2038">
            <v>43164</v>
          </cell>
        </row>
        <row r="2039">
          <cell r="A2039" t="str">
            <v>PLN18123</v>
          </cell>
          <cell r="E2039" t="str">
            <v>Approved</v>
          </cell>
          <cell r="F2039">
            <v>43326</v>
          </cell>
          <cell r="G2039">
            <v>43319</v>
          </cell>
          <cell r="H2039">
            <v>43319</v>
          </cell>
          <cell r="I2039">
            <v>43326</v>
          </cell>
        </row>
        <row r="2040">
          <cell r="A2040" t="str">
            <v>PLN18124</v>
          </cell>
          <cell r="E2040" t="str">
            <v>Approved</v>
          </cell>
          <cell r="F2040">
            <v>43270</v>
          </cell>
          <cell r="G2040">
            <v>43266</v>
          </cell>
          <cell r="H2040">
            <v>43266</v>
          </cell>
          <cell r="I2040">
            <v>43270</v>
          </cell>
        </row>
        <row r="2041">
          <cell r="A2041" t="str">
            <v>PLN18125</v>
          </cell>
          <cell r="E2041" t="str">
            <v>Approved</v>
          </cell>
          <cell r="F2041">
            <v>43270</v>
          </cell>
          <cell r="G2041">
            <v>43266</v>
          </cell>
          <cell r="H2041">
            <v>43266</v>
          </cell>
          <cell r="I2041">
            <v>43270</v>
          </cell>
        </row>
        <row r="2042">
          <cell r="A2042" t="str">
            <v>PLN18126</v>
          </cell>
          <cell r="E2042" t="str">
            <v>Approved</v>
          </cell>
          <cell r="F2042">
            <v>43480</v>
          </cell>
          <cell r="G2042">
            <v>43454</v>
          </cell>
          <cell r="H2042">
            <v>43472</v>
          </cell>
          <cell r="I2042">
            <v>43480</v>
          </cell>
        </row>
        <row r="2043">
          <cell r="A2043" t="str">
            <v>PLN18127</v>
          </cell>
          <cell r="E2043" t="str">
            <v>Accepted</v>
          </cell>
          <cell r="F2043">
            <v>43166</v>
          </cell>
        </row>
        <row r="2044">
          <cell r="A2044" t="str">
            <v>PLN18128</v>
          </cell>
          <cell r="E2044" t="str">
            <v>Approved</v>
          </cell>
          <cell r="F2044">
            <v>43321</v>
          </cell>
          <cell r="G2044">
            <v>43311</v>
          </cell>
          <cell r="H2044">
            <v>43311</v>
          </cell>
          <cell r="I2044">
            <v>43321</v>
          </cell>
        </row>
        <row r="2045">
          <cell r="A2045" t="str">
            <v>PLN18129</v>
          </cell>
          <cell r="E2045" t="str">
            <v>Approved</v>
          </cell>
          <cell r="F2045">
            <v>43270</v>
          </cell>
          <cell r="G2045">
            <v>43266</v>
          </cell>
          <cell r="H2045">
            <v>43266</v>
          </cell>
          <cell r="I2045">
            <v>43270</v>
          </cell>
        </row>
        <row r="2046">
          <cell r="A2046" t="str">
            <v>PLN18130</v>
          </cell>
          <cell r="E2046" t="str">
            <v>Approved</v>
          </cell>
          <cell r="F2046">
            <v>43231</v>
          </cell>
          <cell r="G2046">
            <v>43221</v>
          </cell>
          <cell r="H2046">
            <v>43221</v>
          </cell>
          <cell r="I2046">
            <v>43231</v>
          </cell>
        </row>
        <row r="2047">
          <cell r="A2047" t="str">
            <v>PLN18131</v>
          </cell>
          <cell r="E2047" t="str">
            <v>Under Review</v>
          </cell>
          <cell r="F2047">
            <v>43197</v>
          </cell>
          <cell r="G2047">
            <v>43197</v>
          </cell>
        </row>
        <row r="2048">
          <cell r="A2048" t="str">
            <v>PLN18132</v>
          </cell>
          <cell r="E2048" t="str">
            <v>Approved</v>
          </cell>
          <cell r="F2048">
            <v>43312</v>
          </cell>
          <cell r="G2048">
            <v>43306</v>
          </cell>
          <cell r="H2048">
            <v>43306</v>
          </cell>
          <cell r="I2048">
            <v>43312</v>
          </cell>
        </row>
        <row r="2049">
          <cell r="A2049" t="str">
            <v>PLN18133</v>
          </cell>
          <cell r="E2049" t="str">
            <v>Approved</v>
          </cell>
          <cell r="F2049">
            <v>43399</v>
          </cell>
          <cell r="G2049">
            <v>43339</v>
          </cell>
          <cell r="H2049">
            <v>43388</v>
          </cell>
          <cell r="I2049">
            <v>43399</v>
          </cell>
        </row>
        <row r="2050">
          <cell r="A2050" t="str">
            <v>PLN18134</v>
          </cell>
          <cell r="E2050" t="str">
            <v>Approved</v>
          </cell>
          <cell r="F2050">
            <v>43269</v>
          </cell>
          <cell r="G2050">
            <v>43224</v>
          </cell>
          <cell r="H2050">
            <v>43270</v>
          </cell>
          <cell r="I2050">
            <v>43269</v>
          </cell>
        </row>
        <row r="2051">
          <cell r="A2051" t="str">
            <v>PLN18137</v>
          </cell>
          <cell r="E2051" t="str">
            <v>Withdrawn</v>
          </cell>
          <cell r="F2051">
            <v>43895</v>
          </cell>
        </row>
        <row r="2052">
          <cell r="A2052" t="str">
            <v>PLN18136</v>
          </cell>
          <cell r="E2052" t="str">
            <v>Approved</v>
          </cell>
          <cell r="F2052">
            <v>43762</v>
          </cell>
          <cell r="G2052">
            <v>43684</v>
          </cell>
          <cell r="H2052">
            <v>43748</v>
          </cell>
          <cell r="I2052">
            <v>43762</v>
          </cell>
        </row>
        <row r="2053">
          <cell r="A2053" t="str">
            <v>PLN18135</v>
          </cell>
          <cell r="E2053" t="str">
            <v>Approved</v>
          </cell>
          <cell r="F2053">
            <v>43340</v>
          </cell>
          <cell r="G2053">
            <v>43266</v>
          </cell>
          <cell r="H2053">
            <v>43328</v>
          </cell>
          <cell r="I2053">
            <v>43340</v>
          </cell>
        </row>
        <row r="2054">
          <cell r="A2054" t="str">
            <v>PLN18139</v>
          </cell>
          <cell r="E2054" t="str">
            <v>Approved</v>
          </cell>
          <cell r="F2054">
            <v>43487</v>
          </cell>
          <cell r="G2054">
            <v>43424</v>
          </cell>
          <cell r="H2054">
            <v>43473</v>
          </cell>
          <cell r="I2054">
            <v>43487</v>
          </cell>
        </row>
        <row r="2055">
          <cell r="A2055" t="str">
            <v>PLN18138</v>
          </cell>
          <cell r="E2055" t="str">
            <v>Approved</v>
          </cell>
          <cell r="F2055">
            <v>43340</v>
          </cell>
          <cell r="G2055">
            <v>43238</v>
          </cell>
          <cell r="H2055">
            <v>43329</v>
          </cell>
          <cell r="I2055">
            <v>43340</v>
          </cell>
        </row>
        <row r="2056">
          <cell r="A2056" t="str">
            <v>PLN18142</v>
          </cell>
          <cell r="E2056" t="str">
            <v>Approved</v>
          </cell>
          <cell r="F2056">
            <v>43326</v>
          </cell>
          <cell r="G2056">
            <v>43305</v>
          </cell>
          <cell r="H2056">
            <v>43313</v>
          </cell>
          <cell r="I2056">
            <v>43326</v>
          </cell>
        </row>
        <row r="2057">
          <cell r="A2057" t="str">
            <v>PLN18141</v>
          </cell>
          <cell r="E2057" t="str">
            <v>Approved</v>
          </cell>
          <cell r="F2057">
            <v>43284</v>
          </cell>
          <cell r="G2057">
            <v>43273</v>
          </cell>
          <cell r="H2057">
            <v>43273</v>
          </cell>
          <cell r="I2057">
            <v>43284</v>
          </cell>
        </row>
        <row r="2058">
          <cell r="A2058" t="str">
            <v>PLN18140</v>
          </cell>
          <cell r="E2058" t="str">
            <v>Approved</v>
          </cell>
          <cell r="F2058">
            <v>43263</v>
          </cell>
          <cell r="G2058">
            <v>43255</v>
          </cell>
          <cell r="H2058">
            <v>43255</v>
          </cell>
          <cell r="I2058">
            <v>43263</v>
          </cell>
        </row>
        <row r="2059">
          <cell r="A2059" t="str">
            <v>PLN18147</v>
          </cell>
          <cell r="E2059" t="str">
            <v>Approved</v>
          </cell>
          <cell r="F2059">
            <v>43425</v>
          </cell>
          <cell r="G2059">
            <v>43336</v>
          </cell>
          <cell r="H2059">
            <v>43413</v>
          </cell>
          <cell r="I2059">
            <v>43425</v>
          </cell>
        </row>
        <row r="2060">
          <cell r="A2060" t="str">
            <v>PLN18146</v>
          </cell>
          <cell r="E2060" t="str">
            <v>Approved</v>
          </cell>
          <cell r="F2060">
            <v>43425</v>
          </cell>
          <cell r="G2060">
            <v>43336</v>
          </cell>
          <cell r="H2060">
            <v>43413</v>
          </cell>
          <cell r="I2060">
            <v>43425</v>
          </cell>
        </row>
        <row r="2061">
          <cell r="A2061" t="str">
            <v>PLN18145</v>
          </cell>
          <cell r="E2061" t="str">
            <v>Approved</v>
          </cell>
          <cell r="F2061">
            <v>43425</v>
          </cell>
          <cell r="G2061">
            <v>43336</v>
          </cell>
          <cell r="H2061">
            <v>43413</v>
          </cell>
          <cell r="I2061">
            <v>43425</v>
          </cell>
        </row>
        <row r="2062">
          <cell r="A2062" t="str">
            <v>PLN18144</v>
          </cell>
          <cell r="E2062" t="str">
            <v>Withdrawn</v>
          </cell>
          <cell r="F2062">
            <v>43550</v>
          </cell>
        </row>
        <row r="2063">
          <cell r="A2063" t="str">
            <v>PLN18143</v>
          </cell>
          <cell r="E2063" t="str">
            <v>Approved</v>
          </cell>
          <cell r="F2063">
            <v>43283</v>
          </cell>
          <cell r="G2063">
            <v>43272</v>
          </cell>
          <cell r="H2063">
            <v>43272</v>
          </cell>
          <cell r="I2063">
            <v>43283</v>
          </cell>
        </row>
        <row r="2064">
          <cell r="A2064" t="str">
            <v>PUD06010-R03</v>
          </cell>
          <cell r="E2064" t="str">
            <v>Void</v>
          </cell>
          <cell r="F2064">
            <v>43368</v>
          </cell>
        </row>
        <row r="2065">
          <cell r="A2065" t="str">
            <v>PLN18148</v>
          </cell>
          <cell r="E2065" t="str">
            <v>Approved</v>
          </cell>
          <cell r="F2065">
            <v>43360</v>
          </cell>
          <cell r="G2065">
            <v>43328</v>
          </cell>
          <cell r="H2065">
            <v>43347</v>
          </cell>
          <cell r="I2065">
            <v>43360</v>
          </cell>
        </row>
        <row r="2066">
          <cell r="A2066" t="str">
            <v>PUD06010-PUDF09</v>
          </cell>
          <cell r="E2066" t="str">
            <v>Void</v>
          </cell>
          <cell r="F2066">
            <v>43368</v>
          </cell>
        </row>
        <row r="2067">
          <cell r="A2067" t="str">
            <v>PLN18150</v>
          </cell>
          <cell r="E2067" t="str">
            <v>Approved</v>
          </cell>
          <cell r="F2067">
            <v>43524</v>
          </cell>
          <cell r="G2067">
            <v>43288</v>
          </cell>
          <cell r="H2067">
            <v>43511</v>
          </cell>
          <cell r="I2067">
            <v>43524</v>
          </cell>
        </row>
        <row r="2068">
          <cell r="A2068" t="str">
            <v>PLN18149</v>
          </cell>
          <cell r="E2068" t="str">
            <v>Approved</v>
          </cell>
          <cell r="F2068">
            <v>43305</v>
          </cell>
          <cell r="G2068">
            <v>43273</v>
          </cell>
          <cell r="H2068">
            <v>43300</v>
          </cell>
          <cell r="I2068">
            <v>43305</v>
          </cell>
        </row>
        <row r="2069">
          <cell r="A2069" t="str">
            <v>PLN18151</v>
          </cell>
          <cell r="E2069" t="str">
            <v>Approved</v>
          </cell>
          <cell r="F2069">
            <v>43262</v>
          </cell>
          <cell r="G2069">
            <v>43185</v>
          </cell>
          <cell r="H2069">
            <v>43250</v>
          </cell>
          <cell r="I2069">
            <v>43262</v>
          </cell>
        </row>
        <row r="2070">
          <cell r="A2070" t="str">
            <v>PLN18152</v>
          </cell>
          <cell r="E2070" t="str">
            <v>Approved</v>
          </cell>
          <cell r="F2070">
            <v>43367</v>
          </cell>
          <cell r="G2070">
            <v>43356</v>
          </cell>
          <cell r="H2070">
            <v>43356</v>
          </cell>
          <cell r="I2070">
            <v>43367</v>
          </cell>
        </row>
        <row r="2071">
          <cell r="A2071" t="str">
            <v>PLN16139-R01-R01</v>
          </cell>
          <cell r="E2071" t="str">
            <v>Approved</v>
          </cell>
          <cell r="F2071">
            <v>43332</v>
          </cell>
          <cell r="G2071">
            <v>43188</v>
          </cell>
          <cell r="H2071">
            <v>43311</v>
          </cell>
          <cell r="I2071">
            <v>43332</v>
          </cell>
        </row>
        <row r="2072">
          <cell r="A2072" t="str">
            <v>PLN18155</v>
          </cell>
          <cell r="E2072" t="str">
            <v>Approved</v>
          </cell>
          <cell r="F2072">
            <v>43354</v>
          </cell>
          <cell r="G2072">
            <v>43340</v>
          </cell>
          <cell r="H2072">
            <v>43341</v>
          </cell>
          <cell r="I2072">
            <v>43354</v>
          </cell>
        </row>
        <row r="2073">
          <cell r="A2073" t="str">
            <v>PLN18154</v>
          </cell>
          <cell r="E2073" t="str">
            <v>Approved</v>
          </cell>
          <cell r="F2073">
            <v>43354</v>
          </cell>
          <cell r="G2073">
            <v>43340</v>
          </cell>
          <cell r="H2073">
            <v>43341</v>
          </cell>
          <cell r="I2073">
            <v>43354</v>
          </cell>
        </row>
        <row r="2074">
          <cell r="A2074" t="str">
            <v>PLN18153</v>
          </cell>
          <cell r="E2074" t="str">
            <v>Approved</v>
          </cell>
          <cell r="F2074">
            <v>43326</v>
          </cell>
          <cell r="G2074">
            <v>43308</v>
          </cell>
          <cell r="H2074">
            <v>43319</v>
          </cell>
          <cell r="I2074">
            <v>43326</v>
          </cell>
        </row>
        <row r="2075">
          <cell r="A2075" t="str">
            <v>PLN18156</v>
          </cell>
          <cell r="E2075" t="str">
            <v>Approved</v>
          </cell>
          <cell r="F2075">
            <v>43893</v>
          </cell>
          <cell r="G2075">
            <v>43796</v>
          </cell>
          <cell r="H2075">
            <v>43889</v>
          </cell>
          <cell r="I2075">
            <v>43893</v>
          </cell>
        </row>
        <row r="2076">
          <cell r="A2076" t="str">
            <v>PLN18157</v>
          </cell>
          <cell r="E2076" t="str">
            <v>Approved</v>
          </cell>
          <cell r="F2076">
            <v>43269</v>
          </cell>
          <cell r="G2076">
            <v>43192</v>
          </cell>
          <cell r="H2076">
            <v>43257</v>
          </cell>
          <cell r="I2076">
            <v>43269</v>
          </cell>
        </row>
        <row r="2077">
          <cell r="A2077" t="str">
            <v>PLN18158</v>
          </cell>
          <cell r="E2077" t="str">
            <v>Approved</v>
          </cell>
          <cell r="F2077">
            <v>43474</v>
          </cell>
          <cell r="G2077">
            <v>43398</v>
          </cell>
          <cell r="H2077">
            <v>43461</v>
          </cell>
          <cell r="I2077">
            <v>43474</v>
          </cell>
        </row>
        <row r="2078">
          <cell r="A2078" t="str">
            <v>PLN18159</v>
          </cell>
          <cell r="E2078" t="str">
            <v>Approved</v>
          </cell>
          <cell r="F2078">
            <v>43311</v>
          </cell>
          <cell r="G2078">
            <v>43273</v>
          </cell>
          <cell r="H2078">
            <v>43300</v>
          </cell>
          <cell r="I2078">
            <v>43311</v>
          </cell>
        </row>
        <row r="2079">
          <cell r="A2079" t="str">
            <v>PLN18160</v>
          </cell>
          <cell r="E2079" t="str">
            <v>Approved</v>
          </cell>
          <cell r="F2079">
            <v>43336</v>
          </cell>
          <cell r="G2079">
            <v>43257</v>
          </cell>
          <cell r="H2079">
            <v>43326</v>
          </cell>
          <cell r="I2079">
            <v>43336</v>
          </cell>
        </row>
        <row r="2080">
          <cell r="A2080" t="str">
            <v>PLN18162</v>
          </cell>
          <cell r="E2080" t="str">
            <v>Approved</v>
          </cell>
          <cell r="F2080">
            <v>43348</v>
          </cell>
          <cell r="G2080">
            <v>43308</v>
          </cell>
          <cell r="H2080">
            <v>43335</v>
          </cell>
          <cell r="I2080">
            <v>43348</v>
          </cell>
        </row>
        <row r="2081">
          <cell r="A2081" t="str">
            <v>PLN18163</v>
          </cell>
          <cell r="E2081" t="str">
            <v>Approved</v>
          </cell>
          <cell r="F2081">
            <v>43640</v>
          </cell>
          <cell r="G2081">
            <v>43259</v>
          </cell>
          <cell r="H2081">
            <v>43496</v>
          </cell>
          <cell r="I2081">
            <v>43640</v>
          </cell>
        </row>
        <row r="2082">
          <cell r="A2082" t="str">
            <v>PLN18161</v>
          </cell>
          <cell r="E2082" t="str">
            <v>Approved</v>
          </cell>
          <cell r="F2082">
            <v>43445</v>
          </cell>
          <cell r="G2082">
            <v>43413</v>
          </cell>
          <cell r="H2082">
            <v>43432</v>
          </cell>
          <cell r="I2082">
            <v>43445</v>
          </cell>
        </row>
        <row r="2083">
          <cell r="A2083" t="str">
            <v>PLN18164</v>
          </cell>
          <cell r="E2083" t="str">
            <v>Approved</v>
          </cell>
          <cell r="F2083">
            <v>43312</v>
          </cell>
          <cell r="G2083">
            <v>43301</v>
          </cell>
          <cell r="H2083">
            <v>43301</v>
          </cell>
          <cell r="I2083">
            <v>43312</v>
          </cell>
        </row>
        <row r="2084">
          <cell r="A2084" t="str">
            <v>PLN18165</v>
          </cell>
          <cell r="E2084" t="str">
            <v>Approved</v>
          </cell>
          <cell r="F2084">
            <v>43290</v>
          </cell>
          <cell r="G2084">
            <v>43229</v>
          </cell>
          <cell r="H2084">
            <v>43271</v>
          </cell>
          <cell r="I2084">
            <v>43290</v>
          </cell>
        </row>
        <row r="2085">
          <cell r="A2085" t="str">
            <v>PLN18166</v>
          </cell>
          <cell r="E2085" t="str">
            <v>Withdrawn</v>
          </cell>
          <cell r="F2085">
            <v>43523</v>
          </cell>
        </row>
        <row r="2086">
          <cell r="A2086" t="str">
            <v>PLN18167</v>
          </cell>
          <cell r="E2086" t="str">
            <v>Approved</v>
          </cell>
          <cell r="F2086">
            <v>43987</v>
          </cell>
          <cell r="G2086">
            <v>43510</v>
          </cell>
          <cell r="H2086">
            <v>43977</v>
          </cell>
          <cell r="I2086">
            <v>43987</v>
          </cell>
        </row>
        <row r="2087">
          <cell r="A2087" t="str">
            <v>PLN18168</v>
          </cell>
          <cell r="E2087" t="str">
            <v>Withdrawn</v>
          </cell>
          <cell r="F2087">
            <v>43243</v>
          </cell>
        </row>
        <row r="2088">
          <cell r="A2088" t="str">
            <v>PLN18169</v>
          </cell>
          <cell r="E2088" t="str">
            <v>Approved</v>
          </cell>
          <cell r="F2088">
            <v>43270</v>
          </cell>
          <cell r="G2088">
            <v>43266</v>
          </cell>
          <cell r="H2088">
            <v>43266</v>
          </cell>
          <cell r="I2088">
            <v>43270</v>
          </cell>
        </row>
        <row r="2089">
          <cell r="A2089" t="str">
            <v>PLN18170</v>
          </cell>
          <cell r="E2089" t="str">
            <v>Approved</v>
          </cell>
          <cell r="F2089">
            <v>43270</v>
          </cell>
          <cell r="G2089">
            <v>43266</v>
          </cell>
          <cell r="H2089">
            <v>43266</v>
          </cell>
          <cell r="I2089">
            <v>43270</v>
          </cell>
        </row>
        <row r="2090">
          <cell r="A2090" t="str">
            <v>PLN18171</v>
          </cell>
          <cell r="E2090" t="str">
            <v>Approved</v>
          </cell>
          <cell r="F2090">
            <v>43270</v>
          </cell>
          <cell r="G2090">
            <v>43266</v>
          </cell>
          <cell r="H2090">
            <v>43266</v>
          </cell>
          <cell r="I2090">
            <v>43270</v>
          </cell>
        </row>
        <row r="2091">
          <cell r="A2091" t="str">
            <v>PLN18172</v>
          </cell>
          <cell r="E2091" t="str">
            <v>Approved</v>
          </cell>
          <cell r="F2091">
            <v>43509</v>
          </cell>
          <cell r="G2091">
            <v>43433</v>
          </cell>
          <cell r="H2091">
            <v>43496</v>
          </cell>
          <cell r="I2091">
            <v>43509</v>
          </cell>
        </row>
        <row r="2092">
          <cell r="A2092" t="str">
            <v>PLN14268-R01</v>
          </cell>
          <cell r="E2092" t="str">
            <v>Approved</v>
          </cell>
          <cell r="F2092">
            <v>43269</v>
          </cell>
          <cell r="G2092">
            <v>43220</v>
          </cell>
          <cell r="H2092">
            <v>43257</v>
          </cell>
          <cell r="I2092">
            <v>43269</v>
          </cell>
        </row>
        <row r="2093">
          <cell r="A2093" t="str">
            <v>PLN18173</v>
          </cell>
          <cell r="E2093" t="str">
            <v>Approved</v>
          </cell>
          <cell r="F2093">
            <v>43277</v>
          </cell>
          <cell r="G2093">
            <v>43222</v>
          </cell>
          <cell r="H2093">
            <v>43265</v>
          </cell>
          <cell r="I2093">
            <v>43277</v>
          </cell>
        </row>
        <row r="2094">
          <cell r="A2094" t="str">
            <v>PLN18174</v>
          </cell>
          <cell r="E2094" t="str">
            <v>Approved</v>
          </cell>
          <cell r="F2094">
            <v>43411</v>
          </cell>
          <cell r="G2094">
            <v>43322</v>
          </cell>
          <cell r="H2094">
            <v>43397</v>
          </cell>
          <cell r="I2094">
            <v>43411</v>
          </cell>
        </row>
        <row r="2095">
          <cell r="A2095" t="str">
            <v>PLN17273-R01</v>
          </cell>
          <cell r="E2095" t="str">
            <v>Void</v>
          </cell>
          <cell r="F2095">
            <v>43206</v>
          </cell>
        </row>
        <row r="2096">
          <cell r="A2096" t="str">
            <v>PLN18175</v>
          </cell>
          <cell r="E2096" t="str">
            <v>Approved</v>
          </cell>
          <cell r="F2096">
            <v>43333</v>
          </cell>
          <cell r="G2096">
            <v>43252</v>
          </cell>
          <cell r="H2096">
            <v>43326</v>
          </cell>
          <cell r="I2096">
            <v>43333</v>
          </cell>
        </row>
        <row r="2097">
          <cell r="A2097" t="str">
            <v>PLN18176</v>
          </cell>
          <cell r="E2097" t="str">
            <v>Approved</v>
          </cell>
          <cell r="F2097">
            <v>43284</v>
          </cell>
          <cell r="G2097">
            <v>43241</v>
          </cell>
          <cell r="H2097">
            <v>43273</v>
          </cell>
          <cell r="I2097">
            <v>43284</v>
          </cell>
        </row>
        <row r="2098">
          <cell r="A2098" t="str">
            <v>PLN18177</v>
          </cell>
          <cell r="E2098" t="str">
            <v>Approved</v>
          </cell>
          <cell r="F2098">
            <v>43277</v>
          </cell>
          <cell r="G2098">
            <v>43266</v>
          </cell>
          <cell r="H2098">
            <v>43266</v>
          </cell>
          <cell r="I2098">
            <v>43277</v>
          </cell>
        </row>
        <row r="2099">
          <cell r="A2099" t="str">
            <v>PLN18178</v>
          </cell>
          <cell r="E2099" t="str">
            <v>Approved</v>
          </cell>
          <cell r="F2099">
            <v>43319</v>
          </cell>
          <cell r="G2099">
            <v>43312</v>
          </cell>
          <cell r="H2099">
            <v>43312</v>
          </cell>
          <cell r="I2099">
            <v>43319</v>
          </cell>
        </row>
        <row r="2100">
          <cell r="A2100" t="str">
            <v>PLN18179</v>
          </cell>
          <cell r="E2100" t="str">
            <v>Withdrawn</v>
          </cell>
          <cell r="F2100">
            <v>43531</v>
          </cell>
        </row>
        <row r="2101">
          <cell r="A2101" t="str">
            <v>PLN18180</v>
          </cell>
          <cell r="E2101" t="str">
            <v>Approved</v>
          </cell>
          <cell r="F2101">
            <v>43360</v>
          </cell>
          <cell r="G2101">
            <v>43305</v>
          </cell>
          <cell r="H2101">
            <v>43347</v>
          </cell>
          <cell r="I2101">
            <v>43360</v>
          </cell>
        </row>
        <row r="2102">
          <cell r="A2102" t="str">
            <v>PLN17050-R01</v>
          </cell>
          <cell r="E2102" t="str">
            <v>Withdrawn</v>
          </cell>
          <cell r="F2102">
            <v>43315</v>
          </cell>
        </row>
        <row r="2103">
          <cell r="A2103" t="str">
            <v>PLN14191-R01</v>
          </cell>
          <cell r="E2103" t="str">
            <v>Withdrawn</v>
          </cell>
          <cell r="F2103">
            <v>43501</v>
          </cell>
        </row>
        <row r="2104">
          <cell r="A2104" t="str">
            <v>PLN18181</v>
          </cell>
          <cell r="E2104" t="str">
            <v>Approved</v>
          </cell>
          <cell r="F2104">
            <v>43326</v>
          </cell>
          <cell r="G2104">
            <v>43273</v>
          </cell>
          <cell r="H2104">
            <v>43319</v>
          </cell>
          <cell r="I2104">
            <v>43326</v>
          </cell>
        </row>
        <row r="2105">
          <cell r="A2105" t="str">
            <v>PLN18182</v>
          </cell>
          <cell r="E2105" t="str">
            <v>Approved</v>
          </cell>
          <cell r="F2105">
            <v>43325</v>
          </cell>
          <cell r="G2105">
            <v>43312</v>
          </cell>
          <cell r="H2105">
            <v>43319</v>
          </cell>
          <cell r="I2105">
            <v>43325</v>
          </cell>
        </row>
        <row r="2106">
          <cell r="A2106" t="str">
            <v>PLN18183</v>
          </cell>
          <cell r="E2106" t="str">
            <v>Approved</v>
          </cell>
          <cell r="F2106">
            <v>43822</v>
          </cell>
          <cell r="G2106">
            <v>43763</v>
          </cell>
          <cell r="H2106">
            <v>43809</v>
          </cell>
          <cell r="I2106">
            <v>43822</v>
          </cell>
        </row>
        <row r="2107">
          <cell r="A2107" t="str">
            <v>PLN18184</v>
          </cell>
          <cell r="E2107" t="str">
            <v>Approved</v>
          </cell>
          <cell r="F2107">
            <v>43409</v>
          </cell>
          <cell r="G2107">
            <v>43287</v>
          </cell>
          <cell r="H2107">
            <v>43396</v>
          </cell>
          <cell r="I2107">
            <v>43409</v>
          </cell>
        </row>
        <row r="2108">
          <cell r="A2108" t="str">
            <v>PLN18185</v>
          </cell>
          <cell r="E2108" t="str">
            <v>Approved</v>
          </cell>
          <cell r="F2108">
            <v>43270</v>
          </cell>
          <cell r="G2108">
            <v>43270</v>
          </cell>
          <cell r="H2108">
            <v>43270</v>
          </cell>
          <cell r="I2108">
            <v>43270</v>
          </cell>
        </row>
        <row r="2109">
          <cell r="A2109" t="str">
            <v>PLN18186</v>
          </cell>
          <cell r="E2109" t="str">
            <v>Withdrawn</v>
          </cell>
          <cell r="F2109">
            <v>43440</v>
          </cell>
        </row>
        <row r="2110">
          <cell r="A2110" t="str">
            <v>PLN18187</v>
          </cell>
          <cell r="E2110" t="str">
            <v>Approved</v>
          </cell>
          <cell r="F2110">
            <v>43431</v>
          </cell>
          <cell r="G2110">
            <v>43409</v>
          </cell>
          <cell r="H2110">
            <v>43410</v>
          </cell>
          <cell r="I2110">
            <v>43431</v>
          </cell>
        </row>
        <row r="2111">
          <cell r="A2111" t="str">
            <v>PLN18188</v>
          </cell>
          <cell r="E2111" t="str">
            <v>Approved</v>
          </cell>
          <cell r="F2111">
            <v>43395</v>
          </cell>
          <cell r="G2111">
            <v>43308</v>
          </cell>
          <cell r="H2111">
            <v>43382</v>
          </cell>
          <cell r="I2111">
            <v>43395</v>
          </cell>
        </row>
        <row r="2112">
          <cell r="A2112" t="str">
            <v>PLN18308</v>
          </cell>
          <cell r="E2112" t="str">
            <v>Approved</v>
          </cell>
          <cell r="F2112">
            <v>43460</v>
          </cell>
          <cell r="G2112">
            <v>43388</v>
          </cell>
          <cell r="H2112">
            <v>43445</v>
          </cell>
          <cell r="I2112">
            <v>43460</v>
          </cell>
        </row>
        <row r="2113">
          <cell r="A2113" t="str">
            <v>PLN18189</v>
          </cell>
          <cell r="E2113" t="str">
            <v>Approved</v>
          </cell>
          <cell r="F2113">
            <v>43368</v>
          </cell>
          <cell r="G2113">
            <v>43305</v>
          </cell>
          <cell r="H2113">
            <v>43355</v>
          </cell>
          <cell r="I2113">
            <v>43368</v>
          </cell>
        </row>
        <row r="2114">
          <cell r="A2114" t="str">
            <v>PLN18190</v>
          </cell>
          <cell r="E2114" t="str">
            <v>Approved</v>
          </cell>
          <cell r="F2114">
            <v>43318</v>
          </cell>
          <cell r="G2114">
            <v>43311</v>
          </cell>
          <cell r="H2114">
            <v>43311</v>
          </cell>
          <cell r="I2114">
            <v>43318</v>
          </cell>
        </row>
        <row r="2115">
          <cell r="A2115" t="str">
            <v>PLN18191</v>
          </cell>
          <cell r="E2115" t="str">
            <v>Approved</v>
          </cell>
          <cell r="F2115">
            <v>43549</v>
          </cell>
          <cell r="G2115">
            <v>43489</v>
          </cell>
          <cell r="H2115">
            <v>43539</v>
          </cell>
          <cell r="I2115">
            <v>43549</v>
          </cell>
        </row>
        <row r="2116">
          <cell r="A2116" t="str">
            <v>PLN18192</v>
          </cell>
          <cell r="E2116" t="str">
            <v>Approved</v>
          </cell>
          <cell r="F2116">
            <v>43354</v>
          </cell>
          <cell r="G2116">
            <v>43252</v>
          </cell>
          <cell r="H2116">
            <v>43341</v>
          </cell>
          <cell r="I2116">
            <v>43354</v>
          </cell>
        </row>
        <row r="2117">
          <cell r="A2117" t="str">
            <v>PLN18193</v>
          </cell>
          <cell r="E2117" t="str">
            <v>Approved</v>
          </cell>
          <cell r="F2117">
            <v>43333</v>
          </cell>
          <cell r="G2117">
            <v>43230</v>
          </cell>
          <cell r="H2117">
            <v>43322</v>
          </cell>
          <cell r="I2117">
            <v>43333</v>
          </cell>
        </row>
        <row r="2118">
          <cell r="A2118" t="str">
            <v>PLN18194</v>
          </cell>
          <cell r="E2118" t="str">
            <v>Approved</v>
          </cell>
          <cell r="F2118">
            <v>43403</v>
          </cell>
          <cell r="G2118">
            <v>43252</v>
          </cell>
          <cell r="H2118">
            <v>43391</v>
          </cell>
          <cell r="I2118">
            <v>43403</v>
          </cell>
        </row>
        <row r="2119">
          <cell r="A2119" t="str">
            <v>PLN18195</v>
          </cell>
          <cell r="E2119" t="str">
            <v>Void</v>
          </cell>
          <cell r="F2119">
            <v>43222</v>
          </cell>
        </row>
        <row r="2120">
          <cell r="A2120" t="str">
            <v>PLN18196</v>
          </cell>
          <cell r="E2120" t="str">
            <v>Approved</v>
          </cell>
          <cell r="F2120">
            <v>43403</v>
          </cell>
          <cell r="G2120">
            <v>43255</v>
          </cell>
          <cell r="H2120">
            <v>43391</v>
          </cell>
          <cell r="I2120">
            <v>43403</v>
          </cell>
        </row>
        <row r="2121">
          <cell r="A2121" t="str">
            <v>PLN18197</v>
          </cell>
          <cell r="E2121" t="str">
            <v>Approved</v>
          </cell>
          <cell r="F2121">
            <v>43277</v>
          </cell>
          <cell r="G2121">
            <v>43223</v>
          </cell>
          <cell r="H2121">
            <v>43265</v>
          </cell>
          <cell r="I2121">
            <v>43277</v>
          </cell>
        </row>
        <row r="2122">
          <cell r="A2122" t="str">
            <v>PLN18198</v>
          </cell>
          <cell r="E2122" t="str">
            <v>Approved</v>
          </cell>
          <cell r="F2122">
            <v>43326</v>
          </cell>
          <cell r="G2122">
            <v>43314</v>
          </cell>
          <cell r="H2122">
            <v>43319</v>
          </cell>
          <cell r="I2122">
            <v>43326</v>
          </cell>
        </row>
        <row r="2123">
          <cell r="A2123" t="str">
            <v>PLN15179-R01-R01</v>
          </cell>
          <cell r="E2123" t="str">
            <v>Void</v>
          </cell>
          <cell r="F2123">
            <v>43227</v>
          </cell>
        </row>
        <row r="2124">
          <cell r="A2124" t="str">
            <v>PLN15179-R02</v>
          </cell>
          <cell r="E2124" t="str">
            <v>Accepted</v>
          </cell>
          <cell r="F2124">
            <v>43227</v>
          </cell>
        </row>
        <row r="2125">
          <cell r="A2125" t="str">
            <v>PLN18199</v>
          </cell>
          <cell r="E2125" t="str">
            <v>Approved</v>
          </cell>
          <cell r="F2125">
            <v>43507</v>
          </cell>
          <cell r="G2125">
            <v>43375</v>
          </cell>
          <cell r="H2125">
            <v>43494</v>
          </cell>
          <cell r="I2125">
            <v>43507</v>
          </cell>
        </row>
        <row r="2126">
          <cell r="A2126" t="str">
            <v>PLN18200</v>
          </cell>
          <cell r="E2126" t="str">
            <v>Approved</v>
          </cell>
          <cell r="F2126">
            <v>43418</v>
          </cell>
          <cell r="G2126">
            <v>43252</v>
          </cell>
          <cell r="H2126">
            <v>43410</v>
          </cell>
          <cell r="I2126">
            <v>43418</v>
          </cell>
        </row>
        <row r="2127">
          <cell r="A2127" t="str">
            <v>PLN18201</v>
          </cell>
          <cell r="E2127" t="str">
            <v>Under Review</v>
          </cell>
          <cell r="F2127">
            <v>44221</v>
          </cell>
          <cell r="G2127">
            <v>44221</v>
          </cell>
        </row>
        <row r="2128">
          <cell r="A2128" t="str">
            <v>PLN17003-R01</v>
          </cell>
          <cell r="E2128" t="str">
            <v>Approved</v>
          </cell>
          <cell r="F2128">
            <v>43368</v>
          </cell>
          <cell r="G2128">
            <v>43252</v>
          </cell>
          <cell r="H2128">
            <v>43335</v>
          </cell>
          <cell r="I2128">
            <v>43368</v>
          </cell>
        </row>
        <row r="2129">
          <cell r="A2129" t="str">
            <v>PLN18202</v>
          </cell>
          <cell r="E2129" t="str">
            <v>Approved</v>
          </cell>
          <cell r="F2129">
            <v>43472</v>
          </cell>
          <cell r="G2129">
            <v>43326</v>
          </cell>
          <cell r="H2129">
            <v>43460</v>
          </cell>
          <cell r="I2129">
            <v>43472</v>
          </cell>
        </row>
        <row r="2130">
          <cell r="A2130" t="str">
            <v>PLN18203</v>
          </cell>
          <cell r="E2130" t="str">
            <v>Approved</v>
          </cell>
          <cell r="F2130">
            <v>43319</v>
          </cell>
          <cell r="G2130">
            <v>43311</v>
          </cell>
          <cell r="H2130">
            <v>43311</v>
          </cell>
          <cell r="I2130">
            <v>43319</v>
          </cell>
        </row>
        <row r="2131">
          <cell r="A2131" t="str">
            <v>PLN18204</v>
          </cell>
          <cell r="E2131" t="str">
            <v>Approved</v>
          </cell>
          <cell r="F2131">
            <v>43326</v>
          </cell>
          <cell r="G2131">
            <v>43319</v>
          </cell>
          <cell r="H2131">
            <v>43319</v>
          </cell>
          <cell r="I2131">
            <v>43326</v>
          </cell>
        </row>
        <row r="2132">
          <cell r="A2132" t="str">
            <v>PLN18205</v>
          </cell>
          <cell r="E2132" t="str">
            <v>Approved</v>
          </cell>
          <cell r="F2132">
            <v>43328</v>
          </cell>
          <cell r="G2132">
            <v>43328</v>
          </cell>
          <cell r="H2132">
            <v>43328</v>
          </cell>
          <cell r="I2132">
            <v>43328</v>
          </cell>
        </row>
        <row r="2133">
          <cell r="A2133" t="str">
            <v>PLN18206</v>
          </cell>
          <cell r="E2133" t="str">
            <v>Incomplete</v>
          </cell>
          <cell r="F2133">
            <v>43312</v>
          </cell>
        </row>
        <row r="2134">
          <cell r="A2134" t="str">
            <v>PLN18207</v>
          </cell>
          <cell r="E2134" t="str">
            <v>Approved</v>
          </cell>
          <cell r="F2134">
            <v>43326</v>
          </cell>
          <cell r="G2134">
            <v>43319</v>
          </cell>
          <cell r="H2134">
            <v>43319</v>
          </cell>
          <cell r="I2134">
            <v>43326</v>
          </cell>
        </row>
        <row r="2135">
          <cell r="A2135" t="str">
            <v>PLN18208</v>
          </cell>
          <cell r="E2135" t="str">
            <v>Approved</v>
          </cell>
          <cell r="F2135">
            <v>43270</v>
          </cell>
          <cell r="G2135">
            <v>43266</v>
          </cell>
          <cell r="H2135">
            <v>43266</v>
          </cell>
          <cell r="I2135">
            <v>43270</v>
          </cell>
        </row>
        <row r="2136">
          <cell r="A2136" t="str">
            <v>PLN18209</v>
          </cell>
          <cell r="E2136" t="str">
            <v>Withdrawn</v>
          </cell>
          <cell r="F2136">
            <v>43334</v>
          </cell>
        </row>
        <row r="2137">
          <cell r="A2137" t="str">
            <v>PLN14220-R01</v>
          </cell>
          <cell r="E2137" t="str">
            <v>Approved</v>
          </cell>
          <cell r="F2137">
            <v>43739</v>
          </cell>
          <cell r="G2137">
            <v>43731</v>
          </cell>
          <cell r="H2137">
            <v>43731</v>
          </cell>
          <cell r="I2137">
            <v>43739</v>
          </cell>
        </row>
        <row r="2138">
          <cell r="A2138" t="str">
            <v>PLN18210</v>
          </cell>
          <cell r="E2138" t="str">
            <v>Approved</v>
          </cell>
          <cell r="F2138">
            <v>43460</v>
          </cell>
          <cell r="G2138">
            <v>43392</v>
          </cell>
          <cell r="H2138">
            <v>43460</v>
          </cell>
          <cell r="I2138">
            <v>43460</v>
          </cell>
        </row>
        <row r="2139">
          <cell r="A2139" t="str">
            <v>PLN18211</v>
          </cell>
          <cell r="E2139" t="str">
            <v>Approved</v>
          </cell>
          <cell r="F2139">
            <v>43445</v>
          </cell>
          <cell r="G2139">
            <v>43406</v>
          </cell>
          <cell r="H2139">
            <v>43433</v>
          </cell>
          <cell r="I2139">
            <v>43445</v>
          </cell>
        </row>
        <row r="2140">
          <cell r="A2140" t="str">
            <v>PLN18212</v>
          </cell>
          <cell r="E2140" t="str">
            <v>Approved</v>
          </cell>
          <cell r="F2140">
            <v>43348</v>
          </cell>
          <cell r="G2140">
            <v>43306</v>
          </cell>
          <cell r="H2140">
            <v>43335</v>
          </cell>
          <cell r="I2140">
            <v>43348</v>
          </cell>
        </row>
        <row r="2141">
          <cell r="A2141" t="str">
            <v>PLN18213</v>
          </cell>
          <cell r="E2141" t="str">
            <v>Approved</v>
          </cell>
          <cell r="F2141">
            <v>43326</v>
          </cell>
          <cell r="G2141">
            <v>43319</v>
          </cell>
          <cell r="H2141">
            <v>43319</v>
          </cell>
          <cell r="I2141">
            <v>43326</v>
          </cell>
        </row>
        <row r="2142">
          <cell r="A2142" t="str">
            <v>PLN18214</v>
          </cell>
          <cell r="E2142" t="str">
            <v>Approved</v>
          </cell>
          <cell r="F2142">
            <v>43398</v>
          </cell>
          <cell r="G2142">
            <v>43287</v>
          </cell>
          <cell r="H2142">
            <v>43319</v>
          </cell>
          <cell r="I2142">
            <v>43398</v>
          </cell>
        </row>
        <row r="2143">
          <cell r="A2143" t="str">
            <v>PLN18215</v>
          </cell>
          <cell r="E2143" t="str">
            <v>Approved</v>
          </cell>
          <cell r="F2143">
            <v>43382</v>
          </cell>
          <cell r="G2143">
            <v>43329</v>
          </cell>
          <cell r="H2143">
            <v>43370</v>
          </cell>
          <cell r="I2143">
            <v>43382</v>
          </cell>
        </row>
        <row r="2144">
          <cell r="A2144" t="str">
            <v>PLN18216</v>
          </cell>
          <cell r="E2144" t="str">
            <v>Withdrawn</v>
          </cell>
          <cell r="F2144">
            <v>43735</v>
          </cell>
          <cell r="G2144">
            <v>43523</v>
          </cell>
        </row>
        <row r="2145">
          <cell r="A2145" t="str">
            <v>PLN18217</v>
          </cell>
          <cell r="E2145" t="str">
            <v>Withdrawn</v>
          </cell>
          <cell r="F2145">
            <v>43692</v>
          </cell>
        </row>
        <row r="2146">
          <cell r="A2146" t="str">
            <v>PLN18218</v>
          </cell>
          <cell r="E2146" t="str">
            <v>Withdrawn</v>
          </cell>
          <cell r="F2146">
            <v>43564</v>
          </cell>
        </row>
        <row r="2147">
          <cell r="A2147" t="str">
            <v>PLN18219</v>
          </cell>
          <cell r="E2147" t="str">
            <v>Approved</v>
          </cell>
          <cell r="F2147">
            <v>43375</v>
          </cell>
          <cell r="G2147">
            <v>43313</v>
          </cell>
          <cell r="H2147">
            <v>43362</v>
          </cell>
          <cell r="I2147">
            <v>43375</v>
          </cell>
        </row>
        <row r="2148">
          <cell r="A2148" t="str">
            <v>PLN18220</v>
          </cell>
          <cell r="E2148" t="str">
            <v>Approved</v>
          </cell>
          <cell r="F2148">
            <v>43432</v>
          </cell>
          <cell r="G2148">
            <v>43325</v>
          </cell>
          <cell r="H2148">
            <v>43430</v>
          </cell>
          <cell r="I2148">
            <v>43432</v>
          </cell>
        </row>
        <row r="2149">
          <cell r="A2149" t="str">
            <v>PLN16117-R01</v>
          </cell>
          <cell r="E2149" t="str">
            <v>Approved</v>
          </cell>
          <cell r="F2149">
            <v>43432</v>
          </cell>
          <cell r="G2149">
            <v>43313</v>
          </cell>
          <cell r="H2149">
            <v>43383</v>
          </cell>
          <cell r="I2149">
            <v>43432</v>
          </cell>
        </row>
        <row r="2150">
          <cell r="A2150" t="str">
            <v>PLN17185-ER01</v>
          </cell>
          <cell r="E2150" t="str">
            <v>Void</v>
          </cell>
          <cell r="F2150">
            <v>43685</v>
          </cell>
        </row>
        <row r="2151">
          <cell r="A2151" t="str">
            <v>PLN18223</v>
          </cell>
          <cell r="E2151" t="str">
            <v>Approved</v>
          </cell>
          <cell r="F2151">
            <v>43382</v>
          </cell>
          <cell r="G2151">
            <v>43312</v>
          </cell>
          <cell r="H2151">
            <v>43367</v>
          </cell>
          <cell r="I2151">
            <v>43382</v>
          </cell>
        </row>
        <row r="2152">
          <cell r="A2152" t="str">
            <v>PLN18222</v>
          </cell>
          <cell r="E2152" t="str">
            <v>Withdrawn</v>
          </cell>
          <cell r="F2152">
            <v>43341</v>
          </cell>
        </row>
        <row r="2153">
          <cell r="A2153" t="str">
            <v>PLN18221</v>
          </cell>
          <cell r="E2153" t="str">
            <v>Approved</v>
          </cell>
          <cell r="F2153">
            <v>43489</v>
          </cell>
          <cell r="G2153">
            <v>43451</v>
          </cell>
          <cell r="H2153">
            <v>43476</v>
          </cell>
          <cell r="I2153">
            <v>43489</v>
          </cell>
        </row>
        <row r="2154">
          <cell r="A2154" t="str">
            <v>PLN18231</v>
          </cell>
          <cell r="E2154" t="str">
            <v>Approved</v>
          </cell>
          <cell r="F2154">
            <v>43286</v>
          </cell>
          <cell r="G2154">
            <v>43280</v>
          </cell>
          <cell r="H2154">
            <v>43280</v>
          </cell>
          <cell r="I2154">
            <v>43286</v>
          </cell>
        </row>
        <row r="2155">
          <cell r="A2155" t="str">
            <v>PLN18230</v>
          </cell>
          <cell r="E2155" t="str">
            <v>Approved</v>
          </cell>
          <cell r="F2155">
            <v>43286</v>
          </cell>
          <cell r="G2155">
            <v>43280</v>
          </cell>
          <cell r="H2155">
            <v>43280</v>
          </cell>
          <cell r="I2155">
            <v>43286</v>
          </cell>
        </row>
        <row r="2156">
          <cell r="A2156" t="str">
            <v>PLN18229</v>
          </cell>
          <cell r="E2156" t="str">
            <v>Approved</v>
          </cell>
          <cell r="F2156">
            <v>43286</v>
          </cell>
          <cell r="G2156">
            <v>43280</v>
          </cell>
          <cell r="H2156">
            <v>43280</v>
          </cell>
          <cell r="I2156">
            <v>43286</v>
          </cell>
        </row>
        <row r="2157">
          <cell r="A2157" t="str">
            <v>PLN18228</v>
          </cell>
          <cell r="E2157" t="str">
            <v>Approved</v>
          </cell>
          <cell r="F2157">
            <v>43286</v>
          </cell>
          <cell r="G2157">
            <v>43280</v>
          </cell>
          <cell r="H2157">
            <v>43280</v>
          </cell>
          <cell r="I2157">
            <v>43286</v>
          </cell>
        </row>
        <row r="2158">
          <cell r="A2158" t="str">
            <v>PLN18227</v>
          </cell>
          <cell r="E2158" t="str">
            <v>Approved</v>
          </cell>
          <cell r="F2158">
            <v>43286</v>
          </cell>
          <cell r="G2158">
            <v>43280</v>
          </cell>
          <cell r="H2158">
            <v>43280</v>
          </cell>
          <cell r="I2158">
            <v>43286</v>
          </cell>
        </row>
        <row r="2159">
          <cell r="A2159" t="str">
            <v>PLN18226</v>
          </cell>
          <cell r="E2159" t="str">
            <v>Approved</v>
          </cell>
          <cell r="F2159">
            <v>43467</v>
          </cell>
          <cell r="G2159">
            <v>43453</v>
          </cell>
          <cell r="H2159">
            <v>43453</v>
          </cell>
          <cell r="I2159">
            <v>43467</v>
          </cell>
        </row>
        <row r="2160">
          <cell r="A2160" t="str">
            <v>PLN18225</v>
          </cell>
          <cell r="E2160" t="str">
            <v>Withdrawn</v>
          </cell>
          <cell r="F2160">
            <v>43719</v>
          </cell>
        </row>
        <row r="2161">
          <cell r="A2161" t="str">
            <v>PLN18224</v>
          </cell>
          <cell r="E2161" t="str">
            <v>Approved</v>
          </cell>
          <cell r="F2161">
            <v>43396</v>
          </cell>
          <cell r="G2161">
            <v>43326</v>
          </cell>
          <cell r="H2161">
            <v>43383</v>
          </cell>
          <cell r="I2161">
            <v>43396</v>
          </cell>
        </row>
        <row r="2162">
          <cell r="A2162" t="str">
            <v>PLN18234</v>
          </cell>
          <cell r="E2162" t="str">
            <v>Approved</v>
          </cell>
          <cell r="F2162">
            <v>43509</v>
          </cell>
          <cell r="G2162">
            <v>43423</v>
          </cell>
          <cell r="H2162">
            <v>43495</v>
          </cell>
          <cell r="I2162">
            <v>43509</v>
          </cell>
        </row>
        <row r="2163">
          <cell r="A2163" t="str">
            <v>PLN18233</v>
          </cell>
          <cell r="E2163" t="str">
            <v>Approved</v>
          </cell>
          <cell r="F2163">
            <v>43460</v>
          </cell>
          <cell r="G2163">
            <v>43372</v>
          </cell>
          <cell r="H2163">
            <v>43448</v>
          </cell>
          <cell r="I2163">
            <v>43460</v>
          </cell>
        </row>
        <row r="2164">
          <cell r="A2164" t="str">
            <v>PLN18232</v>
          </cell>
          <cell r="E2164" t="str">
            <v>Appealed</v>
          </cell>
          <cell r="F2164">
            <v>43515</v>
          </cell>
          <cell r="G2164">
            <v>43418</v>
          </cell>
          <cell r="H2164">
            <v>43507</v>
          </cell>
          <cell r="I2164">
            <v>43515</v>
          </cell>
        </row>
        <row r="2165">
          <cell r="A2165" t="str">
            <v>PLN18237</v>
          </cell>
          <cell r="E2165" t="str">
            <v>Approved</v>
          </cell>
          <cell r="F2165">
            <v>43900</v>
          </cell>
          <cell r="G2165">
            <v>43854</v>
          </cell>
          <cell r="H2165">
            <v>43887</v>
          </cell>
          <cell r="I2165">
            <v>43900</v>
          </cell>
        </row>
        <row r="2166">
          <cell r="A2166" t="str">
            <v>PLN18236</v>
          </cell>
          <cell r="E2166" t="str">
            <v>Withdrawn</v>
          </cell>
          <cell r="F2166">
            <v>43329</v>
          </cell>
        </row>
        <row r="2167">
          <cell r="A2167" t="str">
            <v>PLN18235</v>
          </cell>
          <cell r="E2167" t="str">
            <v>Approved</v>
          </cell>
          <cell r="F2167">
            <v>43326</v>
          </cell>
          <cell r="G2167">
            <v>43312</v>
          </cell>
          <cell r="H2167">
            <v>43319</v>
          </cell>
          <cell r="I2167">
            <v>43326</v>
          </cell>
        </row>
        <row r="2168">
          <cell r="A2168" t="str">
            <v>PLN18238</v>
          </cell>
          <cell r="E2168" t="str">
            <v>Approved</v>
          </cell>
          <cell r="F2168">
            <v>43396</v>
          </cell>
          <cell r="G2168">
            <v>43307</v>
          </cell>
          <cell r="H2168">
            <v>43383</v>
          </cell>
          <cell r="I2168">
            <v>43396</v>
          </cell>
        </row>
        <row r="2169">
          <cell r="A2169" t="str">
            <v>PLN18239</v>
          </cell>
          <cell r="E2169" t="str">
            <v>Assigned</v>
          </cell>
          <cell r="F2169">
            <v>43297</v>
          </cell>
        </row>
        <row r="2170">
          <cell r="A2170" t="str">
            <v>PLN18240</v>
          </cell>
          <cell r="E2170" t="str">
            <v>Withdrawn</v>
          </cell>
          <cell r="F2170">
            <v>43719</v>
          </cell>
          <cell r="G2170">
            <v>43418</v>
          </cell>
        </row>
        <row r="2171">
          <cell r="A2171" t="str">
            <v>PLN18241</v>
          </cell>
          <cell r="E2171" t="str">
            <v>Withdrawn</v>
          </cell>
          <cell r="F2171">
            <v>43719</v>
          </cell>
          <cell r="G2171">
            <v>43418</v>
          </cell>
        </row>
        <row r="2172">
          <cell r="A2172" t="str">
            <v>PLN18242</v>
          </cell>
          <cell r="E2172" t="str">
            <v>Approved</v>
          </cell>
          <cell r="F2172">
            <v>43368</v>
          </cell>
          <cell r="G2172">
            <v>43287</v>
          </cell>
          <cell r="H2172">
            <v>43357</v>
          </cell>
          <cell r="I2172">
            <v>43368</v>
          </cell>
        </row>
        <row r="2173">
          <cell r="A2173" t="str">
            <v>PLN18243</v>
          </cell>
          <cell r="E2173" t="str">
            <v>Approved-Pending Appeal</v>
          </cell>
          <cell r="F2173">
            <v>43444</v>
          </cell>
          <cell r="G2173">
            <v>43399</v>
          </cell>
          <cell r="H2173">
            <v>43444</v>
          </cell>
        </row>
        <row r="2174">
          <cell r="A2174" t="str">
            <v>PLN18244</v>
          </cell>
          <cell r="E2174" t="str">
            <v>Withdrawn</v>
          </cell>
          <cell r="F2174">
            <v>43719</v>
          </cell>
          <cell r="G2174">
            <v>43418</v>
          </cell>
        </row>
        <row r="2175">
          <cell r="A2175" t="str">
            <v>PLN18245</v>
          </cell>
          <cell r="E2175" t="str">
            <v>Approved</v>
          </cell>
          <cell r="F2175">
            <v>43654</v>
          </cell>
          <cell r="G2175">
            <v>43587</v>
          </cell>
          <cell r="H2175">
            <v>43640</v>
          </cell>
          <cell r="I2175">
            <v>43654</v>
          </cell>
        </row>
        <row r="2176">
          <cell r="A2176" t="str">
            <v>PLN18246</v>
          </cell>
          <cell r="E2176" t="str">
            <v>Approved</v>
          </cell>
          <cell r="F2176">
            <v>43509</v>
          </cell>
          <cell r="G2176">
            <v>43420</v>
          </cell>
          <cell r="H2176">
            <v>43496</v>
          </cell>
          <cell r="I2176">
            <v>43509</v>
          </cell>
        </row>
        <row r="2177">
          <cell r="A2177" t="str">
            <v>PLN18247</v>
          </cell>
          <cell r="E2177" t="str">
            <v>Filed</v>
          </cell>
          <cell r="F2177">
            <v>43262.58630787037</v>
          </cell>
        </row>
        <row r="2178">
          <cell r="A2178" t="str">
            <v>PLN18248</v>
          </cell>
          <cell r="E2178" t="str">
            <v>Approved</v>
          </cell>
          <cell r="F2178">
            <v>43445</v>
          </cell>
          <cell r="G2178">
            <v>43329</v>
          </cell>
          <cell r="H2178">
            <v>43433</v>
          </cell>
          <cell r="I2178">
            <v>43445</v>
          </cell>
        </row>
        <row r="2179">
          <cell r="A2179" t="str">
            <v>PLN18249</v>
          </cell>
          <cell r="E2179" t="str">
            <v>Approved</v>
          </cell>
          <cell r="F2179">
            <v>43844</v>
          </cell>
          <cell r="G2179">
            <v>43747</v>
          </cell>
          <cell r="H2179">
            <v>43837</v>
          </cell>
          <cell r="I2179">
            <v>43844</v>
          </cell>
        </row>
        <row r="2180">
          <cell r="A2180" t="str">
            <v>PLN18250</v>
          </cell>
          <cell r="E2180" t="str">
            <v>Approved</v>
          </cell>
          <cell r="F2180">
            <v>43389</v>
          </cell>
          <cell r="G2180">
            <v>43315</v>
          </cell>
          <cell r="H2180">
            <v>43377</v>
          </cell>
          <cell r="I2180">
            <v>43389</v>
          </cell>
        </row>
        <row r="2181">
          <cell r="A2181" t="str">
            <v>PLN18251</v>
          </cell>
          <cell r="E2181" t="str">
            <v>Withdrawn</v>
          </cell>
          <cell r="F2181">
            <v>43920</v>
          </cell>
          <cell r="G2181">
            <v>43306</v>
          </cell>
        </row>
        <row r="2182">
          <cell r="A2182" t="str">
            <v>PLN20173</v>
          </cell>
          <cell r="E2182" t="str">
            <v>Accepted</v>
          </cell>
          <cell r="F2182">
            <v>44173</v>
          </cell>
        </row>
        <row r="2183">
          <cell r="A2183" t="str">
            <v>PLN18252</v>
          </cell>
          <cell r="E2183" t="str">
            <v>Approved</v>
          </cell>
          <cell r="F2183">
            <v>43465</v>
          </cell>
          <cell r="G2183">
            <v>43434</v>
          </cell>
          <cell r="H2183">
            <v>43453</v>
          </cell>
          <cell r="I2183">
            <v>43465</v>
          </cell>
        </row>
        <row r="2184">
          <cell r="A2184" t="str">
            <v>PLN18253</v>
          </cell>
          <cell r="E2184" t="str">
            <v>Approved</v>
          </cell>
          <cell r="F2184">
            <v>43361</v>
          </cell>
          <cell r="G2184">
            <v>43347</v>
          </cell>
          <cell r="H2184">
            <v>43349</v>
          </cell>
          <cell r="I2184">
            <v>43361</v>
          </cell>
        </row>
        <row r="2185">
          <cell r="A2185" t="str">
            <v>PLN18254</v>
          </cell>
          <cell r="E2185" t="str">
            <v>Approved</v>
          </cell>
          <cell r="F2185">
            <v>43403</v>
          </cell>
          <cell r="G2185">
            <v>43305</v>
          </cell>
          <cell r="H2185">
            <v>43390</v>
          </cell>
          <cell r="I2185">
            <v>43403</v>
          </cell>
        </row>
        <row r="2186">
          <cell r="A2186" t="str">
            <v>PLN18255</v>
          </cell>
          <cell r="E2186" t="str">
            <v>Approved</v>
          </cell>
          <cell r="F2186">
            <v>43549</v>
          </cell>
          <cell r="G2186">
            <v>43364</v>
          </cell>
          <cell r="H2186">
            <v>43536</v>
          </cell>
          <cell r="I2186">
            <v>43549</v>
          </cell>
        </row>
        <row r="2187">
          <cell r="A2187" t="str">
            <v>PLN18256</v>
          </cell>
          <cell r="E2187" t="str">
            <v>Approved</v>
          </cell>
          <cell r="F2187">
            <v>43507</v>
          </cell>
          <cell r="G2187">
            <v>43411</v>
          </cell>
          <cell r="H2187">
            <v>43493</v>
          </cell>
          <cell r="I2187">
            <v>43507</v>
          </cell>
        </row>
        <row r="2188">
          <cell r="A2188" t="str">
            <v>PLN18257</v>
          </cell>
          <cell r="E2188" t="str">
            <v>Approved</v>
          </cell>
          <cell r="F2188">
            <v>43382</v>
          </cell>
          <cell r="G2188">
            <v>43360</v>
          </cell>
          <cell r="H2188">
            <v>43368</v>
          </cell>
          <cell r="I2188">
            <v>43382</v>
          </cell>
        </row>
        <row r="2189">
          <cell r="A2189" t="str">
            <v>PLN18258</v>
          </cell>
          <cell r="E2189" t="str">
            <v>Approved</v>
          </cell>
          <cell r="F2189">
            <v>43460</v>
          </cell>
          <cell r="G2189">
            <v>43357</v>
          </cell>
          <cell r="H2189">
            <v>43448</v>
          </cell>
          <cell r="I2189">
            <v>43460</v>
          </cell>
        </row>
        <row r="2190">
          <cell r="A2190" t="str">
            <v>PLN18259</v>
          </cell>
          <cell r="E2190" t="str">
            <v>Approved</v>
          </cell>
          <cell r="F2190">
            <v>43662</v>
          </cell>
          <cell r="G2190">
            <v>43302</v>
          </cell>
          <cell r="H2190">
            <v>43586</v>
          </cell>
          <cell r="I2190">
            <v>43662</v>
          </cell>
        </row>
        <row r="2191">
          <cell r="A2191" t="str">
            <v>PLN18260</v>
          </cell>
          <cell r="E2191" t="str">
            <v>Incomplete</v>
          </cell>
          <cell r="F2191">
            <v>43684</v>
          </cell>
        </row>
        <row r="2192">
          <cell r="A2192" t="str">
            <v>PLN18261</v>
          </cell>
          <cell r="E2192" t="str">
            <v>Approved</v>
          </cell>
          <cell r="F2192">
            <v>43445</v>
          </cell>
          <cell r="G2192">
            <v>43314</v>
          </cell>
          <cell r="H2192">
            <v>43433</v>
          </cell>
          <cell r="I2192">
            <v>43445</v>
          </cell>
        </row>
        <row r="2193">
          <cell r="A2193" t="str">
            <v>PLN18262</v>
          </cell>
          <cell r="E2193" t="str">
            <v>Approved</v>
          </cell>
          <cell r="F2193">
            <v>43515</v>
          </cell>
          <cell r="G2193">
            <v>43413</v>
          </cell>
          <cell r="H2193">
            <v>43501</v>
          </cell>
          <cell r="I2193">
            <v>43515</v>
          </cell>
        </row>
        <row r="2194">
          <cell r="A2194" t="str">
            <v>PLN18263</v>
          </cell>
          <cell r="E2194" t="str">
            <v>Withdrawn</v>
          </cell>
          <cell r="F2194">
            <v>43836</v>
          </cell>
        </row>
        <row r="2195">
          <cell r="A2195" t="str">
            <v>PLN18264</v>
          </cell>
          <cell r="E2195" t="str">
            <v>Withdrawn</v>
          </cell>
          <cell r="F2195">
            <v>43591</v>
          </cell>
        </row>
        <row r="2196">
          <cell r="A2196" t="str">
            <v>PLN18265</v>
          </cell>
          <cell r="E2196" t="str">
            <v>Approved</v>
          </cell>
          <cell r="F2196">
            <v>43528</v>
          </cell>
          <cell r="G2196">
            <v>43372</v>
          </cell>
          <cell r="H2196">
            <v>43515</v>
          </cell>
          <cell r="I2196">
            <v>43528</v>
          </cell>
        </row>
        <row r="2197">
          <cell r="A2197" t="str">
            <v>PLN18266</v>
          </cell>
          <cell r="E2197" t="str">
            <v>Under Review</v>
          </cell>
          <cell r="F2197">
            <v>44246</v>
          </cell>
          <cell r="G2197">
            <v>44246</v>
          </cell>
        </row>
        <row r="2198">
          <cell r="A2198" t="str">
            <v>PLN18273</v>
          </cell>
          <cell r="E2198" t="str">
            <v>Filed</v>
          </cell>
          <cell r="F2198">
            <v>43279.627523148149</v>
          </cell>
        </row>
        <row r="2199">
          <cell r="A2199" t="str">
            <v>PLN17050-R01-R01</v>
          </cell>
          <cell r="E2199" t="str">
            <v>Approved</v>
          </cell>
          <cell r="F2199">
            <v>43428</v>
          </cell>
          <cell r="G2199">
            <v>42969</v>
          </cell>
        </row>
        <row r="2200">
          <cell r="A2200" t="str">
            <v>PLN18267</v>
          </cell>
          <cell r="E2200" t="str">
            <v>Approved</v>
          </cell>
          <cell r="F2200">
            <v>43353</v>
          </cell>
          <cell r="G2200">
            <v>43279</v>
          </cell>
          <cell r="H2200">
            <v>43341</v>
          </cell>
          <cell r="I2200">
            <v>43353</v>
          </cell>
        </row>
        <row r="2201">
          <cell r="A2201" t="str">
            <v>PLN18268</v>
          </cell>
          <cell r="E2201" t="str">
            <v>Approved</v>
          </cell>
          <cell r="F2201">
            <v>43340</v>
          </cell>
          <cell r="G2201">
            <v>43298</v>
          </cell>
          <cell r="H2201">
            <v>43329</v>
          </cell>
          <cell r="I2201">
            <v>43340</v>
          </cell>
        </row>
        <row r="2202">
          <cell r="A2202" t="str">
            <v>PLN18269</v>
          </cell>
          <cell r="E2202" t="str">
            <v>Approved</v>
          </cell>
          <cell r="F2202">
            <v>43460</v>
          </cell>
          <cell r="G2202">
            <v>43372</v>
          </cell>
          <cell r="H2202">
            <v>43448</v>
          </cell>
          <cell r="I2202">
            <v>43460</v>
          </cell>
        </row>
        <row r="2203">
          <cell r="A2203" t="str">
            <v>PLN18270</v>
          </cell>
          <cell r="E2203" t="str">
            <v>Approved</v>
          </cell>
          <cell r="F2203">
            <v>43312</v>
          </cell>
          <cell r="G2203">
            <v>43311</v>
          </cell>
          <cell r="H2203">
            <v>43311</v>
          </cell>
          <cell r="I2203">
            <v>43312</v>
          </cell>
        </row>
        <row r="2204">
          <cell r="A2204" t="str">
            <v>PLN18271</v>
          </cell>
          <cell r="E2204" t="str">
            <v>Approved</v>
          </cell>
          <cell r="F2204">
            <v>43312</v>
          </cell>
          <cell r="G2204">
            <v>43311</v>
          </cell>
          <cell r="H2204">
            <v>43311</v>
          </cell>
          <cell r="I2204">
            <v>43312</v>
          </cell>
        </row>
        <row r="2205">
          <cell r="A2205" t="str">
            <v>PLN18272</v>
          </cell>
          <cell r="E2205" t="str">
            <v>Approved</v>
          </cell>
          <cell r="F2205">
            <v>43312</v>
          </cell>
          <cell r="G2205">
            <v>43311</v>
          </cell>
          <cell r="H2205">
            <v>43311</v>
          </cell>
          <cell r="I2205">
            <v>43312</v>
          </cell>
        </row>
        <row r="2206">
          <cell r="A2206" t="str">
            <v>PLN18292</v>
          </cell>
          <cell r="E2206" t="str">
            <v>Approved-Pending Appeal</v>
          </cell>
          <cell r="F2206">
            <v>43313</v>
          </cell>
          <cell r="G2206">
            <v>43280</v>
          </cell>
          <cell r="H2206">
            <v>43313</v>
          </cell>
        </row>
        <row r="2207">
          <cell r="A2207" t="str">
            <v>PLN18291</v>
          </cell>
          <cell r="E2207" t="str">
            <v>Approved-Pending Appeal</v>
          </cell>
          <cell r="F2207">
            <v>43313</v>
          </cell>
          <cell r="G2207">
            <v>43280</v>
          </cell>
          <cell r="H2207">
            <v>43313</v>
          </cell>
        </row>
        <row r="2208">
          <cell r="A2208" t="str">
            <v>PLN18290</v>
          </cell>
          <cell r="E2208" t="str">
            <v>Approved-Pending Appeal</v>
          </cell>
          <cell r="F2208">
            <v>43314</v>
          </cell>
          <cell r="G2208">
            <v>43280</v>
          </cell>
          <cell r="H2208">
            <v>43314</v>
          </cell>
        </row>
        <row r="2209">
          <cell r="A2209" t="str">
            <v>PLN18289</v>
          </cell>
          <cell r="E2209" t="str">
            <v>Approved-Pending Appeal</v>
          </cell>
          <cell r="F2209">
            <v>43313</v>
          </cell>
          <cell r="G2209">
            <v>43280</v>
          </cell>
          <cell r="H2209">
            <v>43313</v>
          </cell>
        </row>
        <row r="2210">
          <cell r="A2210" t="str">
            <v>PLN18288</v>
          </cell>
          <cell r="E2210" t="str">
            <v>Approved-Pending Appeal</v>
          </cell>
          <cell r="F2210">
            <v>43313</v>
          </cell>
          <cell r="G2210">
            <v>43314</v>
          </cell>
          <cell r="H2210">
            <v>43313</v>
          </cell>
        </row>
        <row r="2211">
          <cell r="A2211" t="str">
            <v>PLN18274</v>
          </cell>
          <cell r="E2211" t="str">
            <v>Approved</v>
          </cell>
          <cell r="F2211">
            <v>43312</v>
          </cell>
          <cell r="G2211">
            <v>43311</v>
          </cell>
          <cell r="H2211">
            <v>43311</v>
          </cell>
          <cell r="I2211">
            <v>43312</v>
          </cell>
        </row>
        <row r="2212">
          <cell r="A2212" t="str">
            <v>PLN18275</v>
          </cell>
          <cell r="E2212" t="str">
            <v>Approved</v>
          </cell>
          <cell r="F2212">
            <v>43312</v>
          </cell>
          <cell r="G2212">
            <v>43312</v>
          </cell>
          <cell r="H2212">
            <v>43312</v>
          </cell>
          <cell r="I2212">
            <v>43312</v>
          </cell>
        </row>
        <row r="2213">
          <cell r="A2213" t="str">
            <v>PLN18276</v>
          </cell>
          <cell r="E2213" t="str">
            <v>Approved</v>
          </cell>
          <cell r="F2213">
            <v>43312</v>
          </cell>
          <cell r="G2213">
            <v>43311</v>
          </cell>
          <cell r="H2213">
            <v>43311</v>
          </cell>
          <cell r="I2213">
            <v>43312</v>
          </cell>
        </row>
        <row r="2214">
          <cell r="A2214" t="str">
            <v>PLN18277</v>
          </cell>
          <cell r="E2214" t="str">
            <v>Approved</v>
          </cell>
          <cell r="F2214">
            <v>43312</v>
          </cell>
          <cell r="G2214">
            <v>43311</v>
          </cell>
          <cell r="H2214">
            <v>43311</v>
          </cell>
          <cell r="I2214">
            <v>43312</v>
          </cell>
        </row>
        <row r="2215">
          <cell r="A2215" t="str">
            <v>PLN18278</v>
          </cell>
          <cell r="E2215" t="str">
            <v>Approved</v>
          </cell>
          <cell r="F2215">
            <v>43312</v>
          </cell>
          <cell r="G2215">
            <v>43311</v>
          </cell>
          <cell r="H2215">
            <v>43311</v>
          </cell>
          <cell r="I2215">
            <v>43312</v>
          </cell>
        </row>
        <row r="2216">
          <cell r="A2216" t="str">
            <v>PLN18279</v>
          </cell>
          <cell r="E2216" t="str">
            <v>Withdrawn</v>
          </cell>
          <cell r="F2216">
            <v>43413</v>
          </cell>
        </row>
        <row r="2217">
          <cell r="A2217" t="str">
            <v>PLN18280</v>
          </cell>
          <cell r="E2217" t="str">
            <v>Approved</v>
          </cell>
          <cell r="F2217">
            <v>43529</v>
          </cell>
          <cell r="G2217">
            <v>43371</v>
          </cell>
          <cell r="H2217">
            <v>43516</v>
          </cell>
          <cell r="I2217">
            <v>43529</v>
          </cell>
        </row>
        <row r="2218">
          <cell r="A2218" t="str">
            <v>PLN18281</v>
          </cell>
          <cell r="E2218" t="str">
            <v>Approved</v>
          </cell>
          <cell r="F2218">
            <v>43382</v>
          </cell>
          <cell r="G2218">
            <v>43321</v>
          </cell>
          <cell r="H2218">
            <v>43367</v>
          </cell>
          <cell r="I2218">
            <v>43382</v>
          </cell>
        </row>
        <row r="2219">
          <cell r="A2219" t="str">
            <v>PLN18282</v>
          </cell>
          <cell r="E2219" t="str">
            <v>Withdrawn</v>
          </cell>
          <cell r="F2219">
            <v>43825</v>
          </cell>
        </row>
        <row r="2220">
          <cell r="A2220" t="str">
            <v>PLN18285</v>
          </cell>
          <cell r="E2220" t="str">
            <v>Withdrawn</v>
          </cell>
          <cell r="F2220">
            <v>43662</v>
          </cell>
        </row>
        <row r="2221">
          <cell r="A2221" t="str">
            <v>PLN18284</v>
          </cell>
          <cell r="E2221" t="str">
            <v>Incomplete</v>
          </cell>
          <cell r="F2221">
            <v>43371</v>
          </cell>
        </row>
        <row r="2222">
          <cell r="A2222" t="str">
            <v>PLN18283</v>
          </cell>
          <cell r="E2222" t="str">
            <v>Approved</v>
          </cell>
          <cell r="F2222">
            <v>43395</v>
          </cell>
          <cell r="G2222">
            <v>43301</v>
          </cell>
          <cell r="H2222">
            <v>43383</v>
          </cell>
          <cell r="I2222">
            <v>43395</v>
          </cell>
        </row>
        <row r="2223">
          <cell r="A2223" t="str">
            <v>PLN18294</v>
          </cell>
          <cell r="E2223" t="str">
            <v>Approved-Pending Appeal</v>
          </cell>
          <cell r="F2223">
            <v>43313</v>
          </cell>
          <cell r="G2223">
            <v>43290</v>
          </cell>
          <cell r="H2223">
            <v>43313</v>
          </cell>
        </row>
        <row r="2224">
          <cell r="A2224" t="str">
            <v>PLN18293</v>
          </cell>
          <cell r="E2224" t="str">
            <v>Approved-Pending Appeal</v>
          </cell>
          <cell r="F2224">
            <v>43313</v>
          </cell>
          <cell r="G2224">
            <v>43290</v>
          </cell>
          <cell r="H2224">
            <v>43313</v>
          </cell>
        </row>
        <row r="2225">
          <cell r="A2225" t="str">
            <v>PLN18287</v>
          </cell>
          <cell r="E2225" t="str">
            <v>Incomplete</v>
          </cell>
          <cell r="F2225">
            <v>43398</v>
          </cell>
        </row>
        <row r="2226">
          <cell r="A2226" t="str">
            <v>PLN18286</v>
          </cell>
          <cell r="E2226" t="str">
            <v>Approved</v>
          </cell>
          <cell r="F2226">
            <v>43396</v>
          </cell>
          <cell r="G2226">
            <v>43383</v>
          </cell>
          <cell r="H2226">
            <v>43384</v>
          </cell>
          <cell r="I2226">
            <v>43396</v>
          </cell>
        </row>
        <row r="2227">
          <cell r="A2227" t="str">
            <v>PLN18295</v>
          </cell>
          <cell r="E2227" t="str">
            <v>Approved</v>
          </cell>
          <cell r="F2227">
            <v>43543</v>
          </cell>
          <cell r="G2227">
            <v>43504</v>
          </cell>
          <cell r="H2227">
            <v>43531</v>
          </cell>
          <cell r="I2227">
            <v>43543</v>
          </cell>
        </row>
        <row r="2228">
          <cell r="A2228" t="str">
            <v>PLN18297</v>
          </cell>
          <cell r="E2228" t="str">
            <v>Approved</v>
          </cell>
          <cell r="F2228">
            <v>43619</v>
          </cell>
          <cell r="G2228">
            <v>43542</v>
          </cell>
          <cell r="H2228">
            <v>43605</v>
          </cell>
          <cell r="I2228">
            <v>43619</v>
          </cell>
        </row>
        <row r="2229">
          <cell r="A2229" t="str">
            <v>PLN18296</v>
          </cell>
          <cell r="E2229" t="str">
            <v>Approved</v>
          </cell>
          <cell r="F2229">
            <v>43528</v>
          </cell>
          <cell r="G2229">
            <v>43372</v>
          </cell>
          <cell r="H2229">
            <v>43515</v>
          </cell>
          <cell r="I2229">
            <v>43528</v>
          </cell>
        </row>
        <row r="2230">
          <cell r="A2230" t="str">
            <v>PLN18298</v>
          </cell>
          <cell r="E2230" t="str">
            <v>Approved</v>
          </cell>
          <cell r="F2230">
            <v>43511</v>
          </cell>
          <cell r="G2230">
            <v>43391</v>
          </cell>
          <cell r="H2230">
            <v>43500</v>
          </cell>
          <cell r="I2230">
            <v>43511</v>
          </cell>
        </row>
        <row r="2231">
          <cell r="A2231" t="str">
            <v>PLN18299</v>
          </cell>
          <cell r="E2231" t="str">
            <v>Approved</v>
          </cell>
          <cell r="F2231">
            <v>43417</v>
          </cell>
          <cell r="G2231">
            <v>43340</v>
          </cell>
          <cell r="H2231">
            <v>43403</v>
          </cell>
          <cell r="I2231">
            <v>43417</v>
          </cell>
        </row>
        <row r="2232">
          <cell r="A2232" t="str">
            <v>PLN18301</v>
          </cell>
          <cell r="E2232" t="str">
            <v>Approved</v>
          </cell>
          <cell r="F2232">
            <v>43467</v>
          </cell>
          <cell r="G2232">
            <v>43392</v>
          </cell>
          <cell r="H2232">
            <v>43455</v>
          </cell>
          <cell r="I2232">
            <v>43467</v>
          </cell>
        </row>
        <row r="2233">
          <cell r="A2233" t="str">
            <v>PLN18302</v>
          </cell>
          <cell r="E2233" t="str">
            <v>Under Review</v>
          </cell>
          <cell r="F2233">
            <v>43305</v>
          </cell>
          <cell r="G2233">
            <v>43305</v>
          </cell>
        </row>
        <row r="2234">
          <cell r="A2234" t="str">
            <v>PLN18303</v>
          </cell>
          <cell r="E2234" t="str">
            <v>Approved</v>
          </cell>
          <cell r="F2234">
            <v>43385</v>
          </cell>
          <cell r="G2234">
            <v>43372</v>
          </cell>
          <cell r="H2234">
            <v>43375</v>
          </cell>
          <cell r="I2234">
            <v>43385</v>
          </cell>
        </row>
        <row r="2235">
          <cell r="A2235" t="str">
            <v>PLN18304</v>
          </cell>
          <cell r="E2235" t="str">
            <v>Approved</v>
          </cell>
          <cell r="F2235">
            <v>43425</v>
          </cell>
          <cell r="G2235">
            <v>43360</v>
          </cell>
          <cell r="H2235">
            <v>43412</v>
          </cell>
          <cell r="I2235">
            <v>43425</v>
          </cell>
        </row>
        <row r="2236">
          <cell r="A2236" t="str">
            <v>PLN18305</v>
          </cell>
          <cell r="E2236" t="str">
            <v>Approved</v>
          </cell>
          <cell r="F2236">
            <v>43585</v>
          </cell>
          <cell r="G2236">
            <v>43545</v>
          </cell>
          <cell r="H2236">
            <v>43574</v>
          </cell>
          <cell r="I2236">
            <v>43585</v>
          </cell>
        </row>
        <row r="2237">
          <cell r="A2237" t="str">
            <v>PLN18306</v>
          </cell>
          <cell r="E2237" t="str">
            <v>Approved</v>
          </cell>
          <cell r="F2237">
            <v>43371</v>
          </cell>
          <cell r="G2237">
            <v>43342</v>
          </cell>
          <cell r="H2237">
            <v>43371</v>
          </cell>
          <cell r="I2237">
            <v>43371</v>
          </cell>
        </row>
        <row r="2238">
          <cell r="A2238" t="str">
            <v>PLN18307</v>
          </cell>
          <cell r="E2238" t="str">
            <v>Approved</v>
          </cell>
          <cell r="F2238">
            <v>43360</v>
          </cell>
          <cell r="G2238">
            <v>43329</v>
          </cell>
          <cell r="H2238">
            <v>43348</v>
          </cell>
          <cell r="I2238">
            <v>43360</v>
          </cell>
        </row>
        <row r="2239">
          <cell r="A2239" t="str">
            <v>PLN18309</v>
          </cell>
          <cell r="E2239" t="str">
            <v>Approved</v>
          </cell>
          <cell r="F2239">
            <v>43460</v>
          </cell>
          <cell r="G2239">
            <v>43335</v>
          </cell>
          <cell r="H2239">
            <v>43447</v>
          </cell>
          <cell r="I2239">
            <v>43460</v>
          </cell>
        </row>
        <row r="2240">
          <cell r="A2240" t="str">
            <v>PLN18310</v>
          </cell>
          <cell r="E2240" t="str">
            <v>Withdrawn</v>
          </cell>
          <cell r="F2240">
            <v>43497</v>
          </cell>
        </row>
        <row r="2241">
          <cell r="A2241" t="str">
            <v>PLN18311</v>
          </cell>
          <cell r="E2241" t="str">
            <v>Assigned</v>
          </cell>
          <cell r="F2241">
            <v>43311</v>
          </cell>
        </row>
        <row r="2242">
          <cell r="A2242" t="str">
            <v>PLN17041-R01</v>
          </cell>
          <cell r="E2242" t="str">
            <v>Accepted</v>
          </cell>
          <cell r="F2242">
            <v>43305</v>
          </cell>
        </row>
        <row r="2243">
          <cell r="A2243" t="str">
            <v>PLN18312</v>
          </cell>
          <cell r="E2243" t="str">
            <v>Withdrawn</v>
          </cell>
          <cell r="F2243">
            <v>43363</v>
          </cell>
        </row>
        <row r="2244">
          <cell r="A2244" t="str">
            <v>PLN18313</v>
          </cell>
          <cell r="E2244" t="str">
            <v>Withdrawn</v>
          </cell>
          <cell r="F2244">
            <v>43529</v>
          </cell>
        </row>
        <row r="2245">
          <cell r="A2245" t="str">
            <v>PLN18314</v>
          </cell>
          <cell r="E2245" t="str">
            <v>Approved</v>
          </cell>
          <cell r="F2245">
            <v>43564</v>
          </cell>
          <cell r="G2245">
            <v>43551</v>
          </cell>
          <cell r="H2245">
            <v>43564</v>
          </cell>
          <cell r="I2245">
            <v>43564</v>
          </cell>
        </row>
        <row r="2246">
          <cell r="A2246" t="str">
            <v>PLN18315</v>
          </cell>
          <cell r="E2246" t="str">
            <v>Approved</v>
          </cell>
          <cell r="F2246">
            <v>44005</v>
          </cell>
          <cell r="G2246">
            <v>43815</v>
          </cell>
          <cell r="H2246">
            <v>43994</v>
          </cell>
          <cell r="I2246">
            <v>44005</v>
          </cell>
        </row>
        <row r="2247">
          <cell r="A2247" t="str">
            <v>PLN18316</v>
          </cell>
          <cell r="E2247" t="str">
            <v>Approved</v>
          </cell>
          <cell r="F2247">
            <v>43556</v>
          </cell>
          <cell r="G2247">
            <v>43454</v>
          </cell>
          <cell r="H2247">
            <v>43543</v>
          </cell>
          <cell r="I2247">
            <v>43556</v>
          </cell>
        </row>
        <row r="2248">
          <cell r="A2248" t="str">
            <v>PLN18319</v>
          </cell>
          <cell r="E2248" t="str">
            <v>Approved</v>
          </cell>
          <cell r="F2248">
            <v>43382</v>
          </cell>
          <cell r="G2248">
            <v>43375</v>
          </cell>
          <cell r="H2248">
            <v>43382</v>
          </cell>
          <cell r="I2248">
            <v>43382</v>
          </cell>
        </row>
        <row r="2249">
          <cell r="A2249" t="str">
            <v>PLN18317</v>
          </cell>
          <cell r="E2249" t="str">
            <v>Withdrawn</v>
          </cell>
          <cell r="F2249">
            <v>43338</v>
          </cell>
        </row>
        <row r="2250">
          <cell r="A2250" t="str">
            <v>PLN18318</v>
          </cell>
          <cell r="E2250" t="str">
            <v>Approved</v>
          </cell>
          <cell r="F2250">
            <v>43703</v>
          </cell>
          <cell r="G2250">
            <v>43647</v>
          </cell>
          <cell r="H2250">
            <v>43690</v>
          </cell>
          <cell r="I2250">
            <v>43703</v>
          </cell>
        </row>
        <row r="2251">
          <cell r="A2251" t="str">
            <v>PLN18320</v>
          </cell>
          <cell r="E2251" t="str">
            <v>Withdrawn</v>
          </cell>
          <cell r="F2251">
            <v>43329</v>
          </cell>
        </row>
        <row r="2252">
          <cell r="A2252" t="str">
            <v>PLN18321</v>
          </cell>
          <cell r="E2252" t="str">
            <v>Approved</v>
          </cell>
          <cell r="F2252">
            <v>43507</v>
          </cell>
          <cell r="G2252">
            <v>43378</v>
          </cell>
          <cell r="H2252">
            <v>43488</v>
          </cell>
          <cell r="I2252">
            <v>43507</v>
          </cell>
        </row>
        <row r="2253">
          <cell r="A2253" t="str">
            <v>PLN18322</v>
          </cell>
          <cell r="E2253" t="str">
            <v>Assigned</v>
          </cell>
          <cell r="F2253">
            <v>43693</v>
          </cell>
        </row>
        <row r="2254">
          <cell r="A2254" t="str">
            <v>PLN18324</v>
          </cell>
          <cell r="E2254" t="str">
            <v>Assigned</v>
          </cell>
          <cell r="F2254">
            <v>43320</v>
          </cell>
        </row>
        <row r="2255">
          <cell r="A2255" t="str">
            <v>PLN18323</v>
          </cell>
          <cell r="E2255" t="str">
            <v>Approved-Pending Appeal</v>
          </cell>
          <cell r="F2255">
            <v>43536</v>
          </cell>
          <cell r="G2255">
            <v>43479</v>
          </cell>
          <cell r="H2255">
            <v>43536</v>
          </cell>
        </row>
        <row r="2256">
          <cell r="A2256" t="str">
            <v>PLN18327</v>
          </cell>
          <cell r="E2256" t="str">
            <v>Approved</v>
          </cell>
          <cell r="F2256">
            <v>43489</v>
          </cell>
          <cell r="G2256">
            <v>43476</v>
          </cell>
          <cell r="H2256">
            <v>43476</v>
          </cell>
          <cell r="I2256">
            <v>43489</v>
          </cell>
        </row>
        <row r="2257">
          <cell r="A2257" t="str">
            <v>PLN18326</v>
          </cell>
          <cell r="E2257" t="str">
            <v>Approved</v>
          </cell>
          <cell r="F2257">
            <v>43676</v>
          </cell>
          <cell r="G2257">
            <v>43621</v>
          </cell>
          <cell r="H2257">
            <v>43671</v>
          </cell>
          <cell r="I2257">
            <v>43676</v>
          </cell>
        </row>
        <row r="2258">
          <cell r="A2258" t="str">
            <v>PLN18325</v>
          </cell>
          <cell r="E2258" t="str">
            <v>Approved</v>
          </cell>
          <cell r="F2258">
            <v>43851</v>
          </cell>
          <cell r="G2258">
            <v>43403</v>
          </cell>
          <cell r="H2258">
            <v>43502</v>
          </cell>
          <cell r="I2258">
            <v>43572</v>
          </cell>
        </row>
        <row r="2259">
          <cell r="A2259" t="str">
            <v>PLN18328</v>
          </cell>
          <cell r="E2259" t="str">
            <v>Approved</v>
          </cell>
          <cell r="F2259">
            <v>43432</v>
          </cell>
          <cell r="G2259">
            <v>43326</v>
          </cell>
          <cell r="H2259">
            <v>43423</v>
          </cell>
          <cell r="I2259">
            <v>43432</v>
          </cell>
        </row>
        <row r="2260">
          <cell r="A2260" t="str">
            <v>PLN18331</v>
          </cell>
          <cell r="E2260" t="str">
            <v>Approved</v>
          </cell>
          <cell r="F2260">
            <v>43423</v>
          </cell>
          <cell r="G2260">
            <v>43354</v>
          </cell>
          <cell r="H2260">
            <v>43411</v>
          </cell>
          <cell r="I2260">
            <v>43423</v>
          </cell>
        </row>
        <row r="2261">
          <cell r="A2261" t="str">
            <v>PLN18330</v>
          </cell>
          <cell r="E2261" t="str">
            <v>Approved</v>
          </cell>
          <cell r="F2261">
            <v>43531</v>
          </cell>
          <cell r="G2261">
            <v>43385</v>
          </cell>
          <cell r="H2261">
            <v>43411</v>
          </cell>
          <cell r="I2261">
            <v>43531</v>
          </cell>
        </row>
        <row r="2262">
          <cell r="A2262" t="str">
            <v>PLN18329</v>
          </cell>
          <cell r="E2262" t="str">
            <v>Approved</v>
          </cell>
          <cell r="F2262">
            <v>43489</v>
          </cell>
          <cell r="G2262">
            <v>43375</v>
          </cell>
          <cell r="H2262">
            <v>43476</v>
          </cell>
          <cell r="I2262">
            <v>43489</v>
          </cell>
        </row>
        <row r="2263">
          <cell r="A2263" t="str">
            <v>PLN18333</v>
          </cell>
          <cell r="E2263" t="str">
            <v>Approved</v>
          </cell>
          <cell r="F2263">
            <v>43451</v>
          </cell>
          <cell r="G2263">
            <v>43388</v>
          </cell>
          <cell r="H2263">
            <v>43438</v>
          </cell>
          <cell r="I2263">
            <v>43451</v>
          </cell>
        </row>
        <row r="2264">
          <cell r="A2264" t="str">
            <v>PLN18332</v>
          </cell>
          <cell r="E2264" t="str">
            <v>Withdrawn</v>
          </cell>
          <cell r="F2264">
            <v>43781</v>
          </cell>
        </row>
        <row r="2265">
          <cell r="A2265" t="str">
            <v>PLN18334</v>
          </cell>
          <cell r="E2265" t="str">
            <v>Accepted</v>
          </cell>
          <cell r="F2265">
            <v>43326</v>
          </cell>
        </row>
        <row r="2266">
          <cell r="A2266" t="str">
            <v>PLN18335</v>
          </cell>
          <cell r="E2266" t="str">
            <v>Approved</v>
          </cell>
          <cell r="F2266">
            <v>43501</v>
          </cell>
          <cell r="G2266">
            <v>43424</v>
          </cell>
          <cell r="H2266">
            <v>43490</v>
          </cell>
          <cell r="I2266">
            <v>43501</v>
          </cell>
        </row>
        <row r="2267">
          <cell r="A2267" t="str">
            <v>PLN18336</v>
          </cell>
          <cell r="E2267" t="str">
            <v>Void</v>
          </cell>
          <cell r="F2267">
            <v>43335</v>
          </cell>
          <cell r="G2267">
            <v>43335</v>
          </cell>
        </row>
        <row r="2268">
          <cell r="A2268" t="str">
            <v>PLN18337</v>
          </cell>
          <cell r="E2268" t="str">
            <v>Assigned</v>
          </cell>
          <cell r="F2268">
            <v>43332</v>
          </cell>
        </row>
        <row r="2269">
          <cell r="A2269" t="str">
            <v>PLN18338</v>
          </cell>
          <cell r="E2269" t="str">
            <v>Assigned</v>
          </cell>
          <cell r="F2269">
            <v>43329</v>
          </cell>
        </row>
        <row r="2270">
          <cell r="A2270" t="str">
            <v>PLN18339</v>
          </cell>
          <cell r="E2270" t="str">
            <v>Void</v>
          </cell>
          <cell r="F2270">
            <v>43781</v>
          </cell>
        </row>
        <row r="2271">
          <cell r="A2271" t="str">
            <v>PLN18340</v>
          </cell>
          <cell r="E2271" t="str">
            <v>Withdrawn</v>
          </cell>
          <cell r="F2271">
            <v>43396</v>
          </cell>
        </row>
        <row r="2272">
          <cell r="A2272" t="str">
            <v>PLN18345</v>
          </cell>
          <cell r="E2272" t="str">
            <v>Withdrawn</v>
          </cell>
          <cell r="F2272">
            <v>43699</v>
          </cell>
        </row>
        <row r="2273">
          <cell r="A2273" t="str">
            <v>PLN18344</v>
          </cell>
          <cell r="E2273" t="str">
            <v>Approved</v>
          </cell>
          <cell r="F2273">
            <v>43879</v>
          </cell>
          <cell r="G2273">
            <v>43344</v>
          </cell>
          <cell r="H2273">
            <v>43860</v>
          </cell>
          <cell r="I2273">
            <v>43879</v>
          </cell>
        </row>
        <row r="2274">
          <cell r="A2274" t="str">
            <v>PLN18343</v>
          </cell>
          <cell r="E2274" t="str">
            <v>Assigned</v>
          </cell>
          <cell r="F2274">
            <v>43339</v>
          </cell>
        </row>
        <row r="2275">
          <cell r="A2275" t="str">
            <v>PLN18342</v>
          </cell>
          <cell r="E2275" t="str">
            <v>Withdrawn</v>
          </cell>
          <cell r="F2275">
            <v>43990</v>
          </cell>
        </row>
        <row r="2276">
          <cell r="A2276" t="str">
            <v>PLN18341</v>
          </cell>
          <cell r="E2276" t="str">
            <v>Withdrawn</v>
          </cell>
          <cell r="F2276">
            <v>43920</v>
          </cell>
          <cell r="G2276">
            <v>43344</v>
          </cell>
        </row>
        <row r="2277">
          <cell r="A2277" t="str">
            <v>PLN18350</v>
          </cell>
          <cell r="E2277" t="str">
            <v>Approved</v>
          </cell>
          <cell r="F2277">
            <v>43467</v>
          </cell>
          <cell r="G2277">
            <v>43416</v>
          </cell>
          <cell r="H2277">
            <v>43453</v>
          </cell>
          <cell r="I2277">
            <v>43467</v>
          </cell>
        </row>
        <row r="2278">
          <cell r="A2278" t="str">
            <v>PLN18349</v>
          </cell>
          <cell r="E2278" t="str">
            <v>Approved</v>
          </cell>
          <cell r="F2278">
            <v>43467</v>
          </cell>
          <cell r="G2278">
            <v>43416</v>
          </cell>
          <cell r="H2278">
            <v>43453</v>
          </cell>
          <cell r="I2278">
            <v>43467</v>
          </cell>
        </row>
        <row r="2279">
          <cell r="A2279" t="str">
            <v>PLN18348</v>
          </cell>
          <cell r="E2279" t="str">
            <v>Approved</v>
          </cell>
          <cell r="F2279">
            <v>43467</v>
          </cell>
          <cell r="G2279">
            <v>43416</v>
          </cell>
          <cell r="H2279">
            <v>43453</v>
          </cell>
          <cell r="I2279">
            <v>43467</v>
          </cell>
        </row>
        <row r="2280">
          <cell r="A2280" t="str">
            <v>PLN18347</v>
          </cell>
          <cell r="E2280" t="str">
            <v>Approved</v>
          </cell>
          <cell r="F2280">
            <v>43467</v>
          </cell>
          <cell r="G2280">
            <v>43416</v>
          </cell>
          <cell r="H2280">
            <v>43453</v>
          </cell>
          <cell r="I2280">
            <v>43467</v>
          </cell>
        </row>
        <row r="2281">
          <cell r="A2281" t="str">
            <v>PLN18346</v>
          </cell>
          <cell r="E2281" t="str">
            <v>Assigned</v>
          </cell>
          <cell r="F2281">
            <v>43348</v>
          </cell>
        </row>
        <row r="2282">
          <cell r="A2282" t="str">
            <v>PLN18352</v>
          </cell>
          <cell r="E2282" t="str">
            <v>Approved</v>
          </cell>
          <cell r="F2282">
            <v>43438</v>
          </cell>
          <cell r="G2282">
            <v>43381</v>
          </cell>
          <cell r="H2282">
            <v>43438</v>
          </cell>
          <cell r="I2282">
            <v>43438</v>
          </cell>
        </row>
        <row r="2283">
          <cell r="A2283" t="str">
            <v>PLN18351</v>
          </cell>
          <cell r="E2283" t="str">
            <v>Approved</v>
          </cell>
          <cell r="F2283">
            <v>43460</v>
          </cell>
          <cell r="G2283">
            <v>43397</v>
          </cell>
          <cell r="H2283">
            <v>43447</v>
          </cell>
          <cell r="I2283">
            <v>43460</v>
          </cell>
        </row>
        <row r="2284">
          <cell r="A2284" t="str">
            <v>PLN18357</v>
          </cell>
          <cell r="E2284" t="str">
            <v>Approved</v>
          </cell>
          <cell r="F2284">
            <v>43585</v>
          </cell>
          <cell r="G2284">
            <v>43483</v>
          </cell>
          <cell r="H2284">
            <v>43570</v>
          </cell>
          <cell r="I2284">
            <v>43585</v>
          </cell>
        </row>
        <row r="2285">
          <cell r="A2285" t="str">
            <v>PLN18354</v>
          </cell>
          <cell r="E2285" t="str">
            <v>Approved</v>
          </cell>
          <cell r="F2285">
            <v>43399</v>
          </cell>
          <cell r="G2285">
            <v>43370</v>
          </cell>
          <cell r="H2285">
            <v>43399</v>
          </cell>
          <cell r="I2285">
            <v>43399</v>
          </cell>
        </row>
        <row r="2286">
          <cell r="A2286" t="str">
            <v>PLN18353</v>
          </cell>
          <cell r="E2286" t="str">
            <v>Withdrawn</v>
          </cell>
          <cell r="F2286">
            <v>43836</v>
          </cell>
        </row>
        <row r="2287">
          <cell r="A2287" t="str">
            <v>PUD08186-PUDF02</v>
          </cell>
          <cell r="E2287" t="str">
            <v>Approved-Pending Appeal</v>
          </cell>
          <cell r="F2287">
            <v>43432</v>
          </cell>
          <cell r="G2287">
            <v>43409</v>
          </cell>
          <cell r="H2287">
            <v>43432</v>
          </cell>
        </row>
        <row r="2288">
          <cell r="A2288" t="str">
            <v>PLN18355</v>
          </cell>
          <cell r="E2288" t="str">
            <v>Void</v>
          </cell>
          <cell r="F2288">
            <v>43844</v>
          </cell>
        </row>
        <row r="2289">
          <cell r="A2289" t="str">
            <v>PLN18356</v>
          </cell>
          <cell r="E2289" t="str">
            <v>Approved</v>
          </cell>
          <cell r="F2289">
            <v>43671</v>
          </cell>
          <cell r="G2289">
            <v>43584</v>
          </cell>
          <cell r="H2289">
            <v>43657</v>
          </cell>
          <cell r="I2289">
            <v>43671</v>
          </cell>
        </row>
        <row r="2290">
          <cell r="A2290" t="str">
            <v>PLN16133-R01</v>
          </cell>
          <cell r="E2290" t="str">
            <v>Void</v>
          </cell>
          <cell r="F2290">
            <v>43347</v>
          </cell>
        </row>
        <row r="2291">
          <cell r="A2291" t="str">
            <v>PLN18358</v>
          </cell>
          <cell r="E2291" t="str">
            <v>Approved</v>
          </cell>
          <cell r="F2291">
            <v>43406</v>
          </cell>
          <cell r="G2291">
            <v>43371</v>
          </cell>
          <cell r="H2291">
            <v>43390</v>
          </cell>
          <cell r="I2291">
            <v>43406</v>
          </cell>
        </row>
        <row r="2292">
          <cell r="A2292" t="str">
            <v>PLN18359</v>
          </cell>
          <cell r="E2292" t="str">
            <v>Assigned</v>
          </cell>
          <cell r="F2292">
            <v>43348</v>
          </cell>
        </row>
        <row r="2293">
          <cell r="A2293" t="str">
            <v>PLN18360</v>
          </cell>
          <cell r="E2293" t="str">
            <v>Approved</v>
          </cell>
          <cell r="F2293">
            <v>43803</v>
          </cell>
          <cell r="G2293">
            <v>43382</v>
          </cell>
          <cell r="H2293">
            <v>43693</v>
          </cell>
          <cell r="I2293">
            <v>43803</v>
          </cell>
        </row>
        <row r="2294">
          <cell r="A2294" t="str">
            <v>PLN18361</v>
          </cell>
          <cell r="E2294" t="str">
            <v>Approved</v>
          </cell>
          <cell r="F2294">
            <v>43851</v>
          </cell>
        </row>
        <row r="2295">
          <cell r="A2295" t="str">
            <v>PLN18362</v>
          </cell>
          <cell r="E2295" t="str">
            <v>Approved-Pending Appeal</v>
          </cell>
          <cell r="F2295">
            <v>43563</v>
          </cell>
          <cell r="G2295">
            <v>43467</v>
          </cell>
          <cell r="H2295">
            <v>43563</v>
          </cell>
        </row>
        <row r="2296">
          <cell r="A2296" t="str">
            <v>PLN18363</v>
          </cell>
          <cell r="E2296" t="str">
            <v>Incomplete</v>
          </cell>
          <cell r="F2296">
            <v>43403</v>
          </cell>
        </row>
        <row r="2297">
          <cell r="A2297" t="str">
            <v>PLN18364</v>
          </cell>
          <cell r="E2297" t="str">
            <v>Approved</v>
          </cell>
          <cell r="F2297">
            <v>43585</v>
          </cell>
          <cell r="G2297">
            <v>43440</v>
          </cell>
          <cell r="H2297">
            <v>43570</v>
          </cell>
          <cell r="I2297">
            <v>43585</v>
          </cell>
        </row>
        <row r="2298">
          <cell r="A2298" t="str">
            <v>PLN18365</v>
          </cell>
          <cell r="E2298" t="str">
            <v>Withdrawn</v>
          </cell>
          <cell r="F2298">
            <v>43376</v>
          </cell>
        </row>
        <row r="2299">
          <cell r="A2299" t="str">
            <v>PLN18366</v>
          </cell>
          <cell r="E2299" t="str">
            <v>Accepted</v>
          </cell>
          <cell r="F2299">
            <v>43347</v>
          </cell>
        </row>
        <row r="2300">
          <cell r="A2300" t="str">
            <v>PLN18367</v>
          </cell>
          <cell r="E2300" t="str">
            <v>Approved</v>
          </cell>
          <cell r="F2300">
            <v>43417</v>
          </cell>
          <cell r="G2300">
            <v>43385</v>
          </cell>
          <cell r="H2300">
            <v>43403</v>
          </cell>
          <cell r="I2300">
            <v>43417</v>
          </cell>
        </row>
        <row r="2301">
          <cell r="A2301" t="str">
            <v>PLN18368</v>
          </cell>
          <cell r="E2301" t="str">
            <v>Approved</v>
          </cell>
          <cell r="F2301">
            <v>43467</v>
          </cell>
          <cell r="G2301">
            <v>43385</v>
          </cell>
          <cell r="H2301">
            <v>43455</v>
          </cell>
          <cell r="I2301">
            <v>43467</v>
          </cell>
        </row>
        <row r="2302">
          <cell r="A2302" t="str">
            <v>PLN18369</v>
          </cell>
          <cell r="E2302" t="str">
            <v>Approved</v>
          </cell>
          <cell r="F2302">
            <v>43893</v>
          </cell>
          <cell r="G2302">
            <v>43511</v>
          </cell>
          <cell r="H2302">
            <v>43544</v>
          </cell>
        </row>
        <row r="2303">
          <cell r="A2303" t="str">
            <v>PLN18370</v>
          </cell>
          <cell r="E2303" t="str">
            <v>Approved</v>
          </cell>
          <cell r="F2303">
            <v>43480</v>
          </cell>
          <cell r="G2303">
            <v>43385</v>
          </cell>
          <cell r="H2303">
            <v>43467</v>
          </cell>
          <cell r="I2303">
            <v>43480</v>
          </cell>
        </row>
        <row r="2304">
          <cell r="A2304" t="str">
            <v>PLN18371</v>
          </cell>
          <cell r="E2304" t="str">
            <v>Approved</v>
          </cell>
          <cell r="F2304">
            <v>43460</v>
          </cell>
          <cell r="G2304">
            <v>43370</v>
          </cell>
          <cell r="H2304">
            <v>43447</v>
          </cell>
          <cell r="I2304">
            <v>43460</v>
          </cell>
        </row>
        <row r="2305">
          <cell r="A2305" t="str">
            <v>PLN18372</v>
          </cell>
          <cell r="E2305" t="str">
            <v>Approved-Pending Appeal</v>
          </cell>
          <cell r="F2305">
            <v>44243</v>
          </cell>
          <cell r="G2305">
            <v>44202</v>
          </cell>
          <cell r="H2305">
            <v>44243</v>
          </cell>
        </row>
        <row r="2306">
          <cell r="A2306" t="str">
            <v>PLN18372-A01</v>
          </cell>
          <cell r="E2306" t="str">
            <v>Filed</v>
          </cell>
          <cell r="F2306">
            <v>44256.519502314812</v>
          </cell>
        </row>
        <row r="2307">
          <cell r="A2307" t="str">
            <v>PLN18373</v>
          </cell>
          <cell r="E2307" t="str">
            <v>Assigned</v>
          </cell>
          <cell r="F2307">
            <v>43360</v>
          </cell>
        </row>
        <row r="2308">
          <cell r="A2308" t="str">
            <v>PLN18374</v>
          </cell>
          <cell r="E2308" t="str">
            <v>Approved</v>
          </cell>
          <cell r="F2308">
            <v>43411</v>
          </cell>
          <cell r="G2308">
            <v>43370</v>
          </cell>
          <cell r="H2308">
            <v>43397</v>
          </cell>
          <cell r="I2308">
            <v>43411</v>
          </cell>
        </row>
        <row r="2309">
          <cell r="A2309" t="str">
            <v>PLN18375</v>
          </cell>
          <cell r="E2309" t="str">
            <v>Approved</v>
          </cell>
          <cell r="F2309">
            <v>43528</v>
          </cell>
          <cell r="G2309">
            <v>43469</v>
          </cell>
          <cell r="H2309">
            <v>43515</v>
          </cell>
          <cell r="I2309">
            <v>43528</v>
          </cell>
        </row>
        <row r="2310">
          <cell r="A2310" t="str">
            <v>PLN18376</v>
          </cell>
          <cell r="E2310" t="str">
            <v>Incomplete</v>
          </cell>
          <cell r="F2310">
            <v>43374</v>
          </cell>
        </row>
        <row r="2311">
          <cell r="A2311" t="str">
            <v>PLN18377</v>
          </cell>
          <cell r="E2311" t="str">
            <v>Approved</v>
          </cell>
          <cell r="F2311">
            <v>43598</v>
          </cell>
          <cell r="G2311">
            <v>43461</v>
          </cell>
          <cell r="H2311">
            <v>43588</v>
          </cell>
          <cell r="I2311">
            <v>43598</v>
          </cell>
        </row>
        <row r="2312">
          <cell r="A2312" t="str">
            <v>PLN18378</v>
          </cell>
          <cell r="E2312" t="str">
            <v>Withdrawn</v>
          </cell>
          <cell r="F2312">
            <v>43528</v>
          </cell>
        </row>
        <row r="2313">
          <cell r="A2313" t="str">
            <v>PLN18379</v>
          </cell>
          <cell r="E2313" t="str">
            <v>Approved</v>
          </cell>
          <cell r="F2313">
            <v>43511</v>
          </cell>
          <cell r="G2313">
            <v>43495</v>
          </cell>
          <cell r="H2313">
            <v>43500</v>
          </cell>
          <cell r="I2313">
            <v>43511</v>
          </cell>
        </row>
        <row r="2314">
          <cell r="A2314" t="str">
            <v>PLN18380</v>
          </cell>
          <cell r="E2314" t="str">
            <v>Approved</v>
          </cell>
          <cell r="F2314">
            <v>43509</v>
          </cell>
          <cell r="G2314">
            <v>43467</v>
          </cell>
          <cell r="H2314">
            <v>43496</v>
          </cell>
          <cell r="I2314">
            <v>43509</v>
          </cell>
        </row>
        <row r="2315">
          <cell r="A2315" t="str">
            <v>PLN18381</v>
          </cell>
          <cell r="E2315" t="str">
            <v>Approved</v>
          </cell>
          <cell r="F2315">
            <v>43467</v>
          </cell>
          <cell r="G2315">
            <v>43392</v>
          </cell>
          <cell r="H2315">
            <v>43455</v>
          </cell>
          <cell r="I2315">
            <v>43467</v>
          </cell>
        </row>
        <row r="2316">
          <cell r="A2316" t="str">
            <v>PLN18382</v>
          </cell>
          <cell r="E2316" t="str">
            <v>Approved</v>
          </cell>
          <cell r="F2316">
            <v>43460</v>
          </cell>
          <cell r="G2316">
            <v>43382</v>
          </cell>
          <cell r="H2316">
            <v>43447</v>
          </cell>
          <cell r="I2316">
            <v>43460</v>
          </cell>
        </row>
        <row r="2317">
          <cell r="A2317" t="str">
            <v>PLN18383</v>
          </cell>
          <cell r="E2317" t="str">
            <v>Assigned</v>
          </cell>
          <cell r="F2317">
            <v>43368</v>
          </cell>
        </row>
        <row r="2318">
          <cell r="A2318" t="str">
            <v>PLN18384</v>
          </cell>
          <cell r="E2318" t="str">
            <v>Approved</v>
          </cell>
          <cell r="F2318">
            <v>43423</v>
          </cell>
          <cell r="G2318">
            <v>43404</v>
          </cell>
          <cell r="H2318">
            <v>43410</v>
          </cell>
          <cell r="I2318">
            <v>43423</v>
          </cell>
        </row>
        <row r="2319">
          <cell r="A2319" t="str">
            <v>PLN18385</v>
          </cell>
          <cell r="E2319" t="str">
            <v>Approved</v>
          </cell>
          <cell r="F2319">
            <v>43647</v>
          </cell>
          <cell r="G2319">
            <v>43609</v>
          </cell>
        </row>
        <row r="2320">
          <cell r="A2320" t="str">
            <v>PLN18386</v>
          </cell>
          <cell r="E2320" t="str">
            <v>Approved</v>
          </cell>
          <cell r="F2320">
            <v>43808</v>
          </cell>
          <cell r="G2320">
            <v>43599</v>
          </cell>
          <cell r="H2320">
            <v>43794</v>
          </cell>
          <cell r="I2320">
            <v>43808</v>
          </cell>
        </row>
        <row r="2321">
          <cell r="A2321" t="str">
            <v>PLN18387</v>
          </cell>
          <cell r="E2321" t="str">
            <v>Appealed</v>
          </cell>
          <cell r="F2321">
            <v>43808</v>
          </cell>
          <cell r="G2321">
            <v>43599</v>
          </cell>
          <cell r="H2321">
            <v>43794</v>
          </cell>
        </row>
        <row r="2322">
          <cell r="A2322" t="str">
            <v>PLN18389</v>
          </cell>
          <cell r="E2322" t="str">
            <v>Approved-Pending Appeal</v>
          </cell>
          <cell r="F2322">
            <v>43474</v>
          </cell>
          <cell r="G2322">
            <v>43399</v>
          </cell>
          <cell r="H2322">
            <v>43474</v>
          </cell>
        </row>
        <row r="2323">
          <cell r="A2323" t="str">
            <v>PLN18388</v>
          </cell>
          <cell r="E2323" t="str">
            <v>Approved</v>
          </cell>
          <cell r="F2323">
            <v>43774</v>
          </cell>
          <cell r="G2323">
            <v>43453</v>
          </cell>
          <cell r="H2323">
            <v>43664</v>
          </cell>
          <cell r="I2323">
            <v>43774</v>
          </cell>
        </row>
        <row r="2324">
          <cell r="A2324" t="str">
            <v>PLN18392</v>
          </cell>
          <cell r="E2324" t="str">
            <v>Approved-Pending Appeal</v>
          </cell>
          <cell r="F2324">
            <v>43417</v>
          </cell>
          <cell r="G2324">
            <v>43417</v>
          </cell>
          <cell r="H2324">
            <v>43417</v>
          </cell>
        </row>
        <row r="2325">
          <cell r="A2325" t="str">
            <v>PLN18391</v>
          </cell>
          <cell r="E2325" t="str">
            <v>Approved-Pending Appeal</v>
          </cell>
          <cell r="F2325">
            <v>43411</v>
          </cell>
          <cell r="G2325">
            <v>43417</v>
          </cell>
          <cell r="H2325">
            <v>43411</v>
          </cell>
        </row>
        <row r="2326">
          <cell r="A2326" t="str">
            <v>PLN18390</v>
          </cell>
          <cell r="E2326" t="str">
            <v>Approved-Pending Appeal</v>
          </cell>
          <cell r="F2326">
            <v>43445</v>
          </cell>
          <cell r="G2326">
            <v>43389</v>
          </cell>
          <cell r="H2326">
            <v>43445</v>
          </cell>
        </row>
        <row r="2327">
          <cell r="A2327" t="str">
            <v>PLN18396</v>
          </cell>
          <cell r="E2327" t="str">
            <v>Approved</v>
          </cell>
          <cell r="F2327">
            <v>43467</v>
          </cell>
          <cell r="G2327">
            <v>43434</v>
          </cell>
          <cell r="H2327">
            <v>43454</v>
          </cell>
          <cell r="I2327">
            <v>43467</v>
          </cell>
        </row>
        <row r="2328">
          <cell r="A2328" t="str">
            <v>PLN18395</v>
          </cell>
          <cell r="E2328" t="str">
            <v>Approved</v>
          </cell>
          <cell r="F2328">
            <v>43585</v>
          </cell>
          <cell r="G2328">
            <v>43419</v>
          </cell>
          <cell r="H2328">
            <v>43574</v>
          </cell>
          <cell r="I2328">
            <v>43585</v>
          </cell>
        </row>
        <row r="2329">
          <cell r="A2329" t="str">
            <v>PLN18394</v>
          </cell>
          <cell r="E2329" t="str">
            <v>Approved</v>
          </cell>
          <cell r="F2329">
            <v>43425</v>
          </cell>
          <cell r="G2329">
            <v>43399</v>
          </cell>
          <cell r="H2329">
            <v>43411</v>
          </cell>
          <cell r="I2329">
            <v>43425</v>
          </cell>
        </row>
        <row r="2330">
          <cell r="A2330" t="str">
            <v>PLN18393</v>
          </cell>
          <cell r="E2330" t="str">
            <v>Approved</v>
          </cell>
          <cell r="F2330">
            <v>43425</v>
          </cell>
          <cell r="G2330">
            <v>43399</v>
          </cell>
          <cell r="H2330">
            <v>43411</v>
          </cell>
          <cell r="I2330">
            <v>43425</v>
          </cell>
        </row>
        <row r="2331">
          <cell r="A2331" t="str">
            <v>PLN18397</v>
          </cell>
          <cell r="E2331" t="str">
            <v>Approved</v>
          </cell>
          <cell r="F2331">
            <v>43598</v>
          </cell>
          <cell r="G2331">
            <v>43511</v>
          </cell>
          <cell r="H2331">
            <v>43585</v>
          </cell>
          <cell r="I2331">
            <v>43598</v>
          </cell>
        </row>
        <row r="2332">
          <cell r="A2332" t="str">
            <v>PLN18399</v>
          </cell>
          <cell r="E2332" t="str">
            <v>Approved</v>
          </cell>
          <cell r="F2332">
            <v>43411</v>
          </cell>
          <cell r="G2332">
            <v>43376</v>
          </cell>
          <cell r="H2332">
            <v>43396</v>
          </cell>
          <cell r="I2332">
            <v>43411</v>
          </cell>
        </row>
        <row r="2333">
          <cell r="A2333" t="str">
            <v>PLN18398</v>
          </cell>
          <cell r="E2333" t="str">
            <v>Approved</v>
          </cell>
          <cell r="F2333">
            <v>43465</v>
          </cell>
          <cell r="G2333">
            <v>43413</v>
          </cell>
          <cell r="H2333">
            <v>43452</v>
          </cell>
          <cell r="I2333">
            <v>43465</v>
          </cell>
        </row>
        <row r="2334">
          <cell r="A2334" t="str">
            <v>PLN18400</v>
          </cell>
          <cell r="E2334" t="str">
            <v>Approved</v>
          </cell>
          <cell r="F2334">
            <v>43462</v>
          </cell>
          <cell r="G2334">
            <v>43439</v>
          </cell>
          <cell r="H2334">
            <v>43451</v>
          </cell>
          <cell r="I2334">
            <v>43462</v>
          </cell>
        </row>
        <row r="2335">
          <cell r="A2335" t="str">
            <v>PLN18401</v>
          </cell>
          <cell r="E2335" t="str">
            <v>Approved</v>
          </cell>
          <cell r="F2335">
            <v>43697</v>
          </cell>
          <cell r="G2335">
            <v>43571</v>
          </cell>
          <cell r="H2335">
            <v>43685</v>
          </cell>
          <cell r="I2335">
            <v>43697</v>
          </cell>
        </row>
        <row r="2336">
          <cell r="A2336" t="str">
            <v>PLN18402</v>
          </cell>
          <cell r="E2336" t="str">
            <v>Incomplete</v>
          </cell>
          <cell r="F2336">
            <v>43410</v>
          </cell>
        </row>
        <row r="2337">
          <cell r="A2337" t="str">
            <v>PUD08103-R01</v>
          </cell>
          <cell r="E2337" t="str">
            <v>Extended</v>
          </cell>
          <cell r="F2337">
            <v>44257</v>
          </cell>
          <cell r="G2337">
            <v>43586</v>
          </cell>
          <cell r="H2337">
            <v>43754</v>
          </cell>
          <cell r="I2337">
            <v>43767</v>
          </cell>
        </row>
        <row r="2338">
          <cell r="A2338" t="str">
            <v>PLN18404</v>
          </cell>
          <cell r="E2338" t="str">
            <v>Approved</v>
          </cell>
          <cell r="F2338">
            <v>43536</v>
          </cell>
          <cell r="G2338">
            <v>43409</v>
          </cell>
          <cell r="H2338">
            <v>43524</v>
          </cell>
          <cell r="I2338">
            <v>43536</v>
          </cell>
        </row>
        <row r="2339">
          <cell r="A2339" t="str">
            <v>PLN18403</v>
          </cell>
          <cell r="E2339" t="str">
            <v>Approved</v>
          </cell>
          <cell r="F2339">
            <v>43418</v>
          </cell>
          <cell r="G2339">
            <v>43403</v>
          </cell>
          <cell r="H2339">
            <v>43404</v>
          </cell>
          <cell r="I2339">
            <v>43418</v>
          </cell>
        </row>
        <row r="2340">
          <cell r="A2340" t="str">
            <v>PLN18406</v>
          </cell>
          <cell r="E2340" t="str">
            <v>Approved</v>
          </cell>
          <cell r="F2340">
            <v>43893</v>
          </cell>
          <cell r="G2340">
            <v>43462</v>
          </cell>
          <cell r="H2340">
            <v>43881</v>
          </cell>
          <cell r="I2340">
            <v>43893</v>
          </cell>
        </row>
        <row r="2341">
          <cell r="A2341" t="str">
            <v>PLN18405</v>
          </cell>
          <cell r="E2341" t="str">
            <v>Incomplete</v>
          </cell>
          <cell r="F2341">
            <v>43434</v>
          </cell>
        </row>
        <row r="2342">
          <cell r="A2342" t="str">
            <v>PLN18407-ER01</v>
          </cell>
          <cell r="E2342" t="str">
            <v>Accepted</v>
          </cell>
          <cell r="F2342">
            <v>43766</v>
          </cell>
        </row>
        <row r="2343">
          <cell r="A2343" t="str">
            <v>PLN18408</v>
          </cell>
          <cell r="E2343" t="str">
            <v>Approved</v>
          </cell>
          <cell r="F2343">
            <v>43756</v>
          </cell>
          <cell r="G2343">
            <v>43698</v>
          </cell>
          <cell r="H2343">
            <v>43745</v>
          </cell>
          <cell r="I2343">
            <v>43756</v>
          </cell>
        </row>
        <row r="2344">
          <cell r="A2344" t="str">
            <v>PLN18407</v>
          </cell>
          <cell r="E2344" t="str">
            <v>Under Review</v>
          </cell>
          <cell r="F2344">
            <v>43628</v>
          </cell>
          <cell r="G2344">
            <v>43628</v>
          </cell>
        </row>
        <row r="2345">
          <cell r="A2345" t="str">
            <v>PLN18410</v>
          </cell>
          <cell r="E2345" t="str">
            <v>Approved</v>
          </cell>
          <cell r="F2345">
            <v>44228</v>
          </cell>
          <cell r="G2345">
            <v>43868</v>
          </cell>
          <cell r="H2345">
            <v>44207</v>
          </cell>
          <cell r="I2345">
            <v>44228</v>
          </cell>
        </row>
        <row r="2346">
          <cell r="A2346" t="str">
            <v>PLN18409</v>
          </cell>
          <cell r="E2346" t="str">
            <v>Approved</v>
          </cell>
          <cell r="F2346">
            <v>43542</v>
          </cell>
          <cell r="G2346">
            <v>43423</v>
          </cell>
          <cell r="H2346">
            <v>43531</v>
          </cell>
          <cell r="I2346">
            <v>43542</v>
          </cell>
        </row>
        <row r="2347">
          <cell r="A2347" t="str">
            <v>PLN18413</v>
          </cell>
          <cell r="E2347" t="str">
            <v>Approved</v>
          </cell>
          <cell r="F2347">
            <v>43509</v>
          </cell>
          <cell r="G2347">
            <v>43389</v>
          </cell>
          <cell r="H2347">
            <v>43496</v>
          </cell>
          <cell r="I2347">
            <v>43509</v>
          </cell>
        </row>
        <row r="2348">
          <cell r="A2348" t="str">
            <v>PLN18412</v>
          </cell>
          <cell r="E2348" t="str">
            <v>Approved</v>
          </cell>
          <cell r="F2348">
            <v>43640</v>
          </cell>
          <cell r="G2348">
            <v>43567</v>
          </cell>
          <cell r="H2348">
            <v>43627</v>
          </cell>
          <cell r="I2348">
            <v>43640</v>
          </cell>
        </row>
        <row r="2349">
          <cell r="A2349" t="str">
            <v>PLN18411</v>
          </cell>
          <cell r="E2349" t="str">
            <v>Approved</v>
          </cell>
          <cell r="F2349">
            <v>43467</v>
          </cell>
          <cell r="G2349">
            <v>43405</v>
          </cell>
          <cell r="H2349">
            <v>43455</v>
          </cell>
          <cell r="I2349">
            <v>43467</v>
          </cell>
        </row>
        <row r="2350">
          <cell r="A2350" t="str">
            <v>PLN15197-R01-R02</v>
          </cell>
          <cell r="E2350" t="str">
            <v>Void</v>
          </cell>
          <cell r="F2350">
            <v>43384</v>
          </cell>
        </row>
        <row r="2351">
          <cell r="A2351" t="str">
            <v>PLN15197-R02</v>
          </cell>
          <cell r="E2351" t="str">
            <v>Approved</v>
          </cell>
          <cell r="F2351">
            <v>43494</v>
          </cell>
          <cell r="G2351">
            <v>43434</v>
          </cell>
          <cell r="H2351">
            <v>43483</v>
          </cell>
          <cell r="I2351">
            <v>43494</v>
          </cell>
        </row>
        <row r="2352">
          <cell r="A2352" t="str">
            <v>PLN16072-R01</v>
          </cell>
          <cell r="E2352" t="str">
            <v>Void</v>
          </cell>
          <cell r="F2352">
            <v>43454</v>
          </cell>
        </row>
        <row r="2353">
          <cell r="A2353" t="str">
            <v>PLN16117-R01-A01</v>
          </cell>
          <cell r="E2353" t="str">
            <v>Denied</v>
          </cell>
          <cell r="F2353">
            <v>43432</v>
          </cell>
        </row>
        <row r="2354">
          <cell r="A2354" t="str">
            <v>PLN18414</v>
          </cell>
          <cell r="E2354" t="str">
            <v>Approved</v>
          </cell>
          <cell r="F2354">
            <v>43465</v>
          </cell>
          <cell r="G2354">
            <v>43413</v>
          </cell>
          <cell r="H2354">
            <v>43452</v>
          </cell>
          <cell r="I2354">
            <v>43465</v>
          </cell>
        </row>
        <row r="2355">
          <cell r="A2355" t="str">
            <v>PLN18415</v>
          </cell>
          <cell r="E2355" t="str">
            <v>Under Review</v>
          </cell>
          <cell r="F2355">
            <v>43455</v>
          </cell>
          <cell r="G2355">
            <v>43455</v>
          </cell>
        </row>
        <row r="2356">
          <cell r="A2356" t="str">
            <v>PLN18416</v>
          </cell>
          <cell r="E2356" t="str">
            <v>Approved</v>
          </cell>
          <cell r="F2356">
            <v>43640</v>
          </cell>
          <cell r="G2356">
            <v>43518</v>
          </cell>
          <cell r="H2356">
            <v>43640</v>
          </cell>
          <cell r="I2356">
            <v>43640</v>
          </cell>
        </row>
        <row r="2357">
          <cell r="A2357" t="str">
            <v>PLN18417</v>
          </cell>
          <cell r="E2357" t="str">
            <v>Approved</v>
          </cell>
          <cell r="F2357">
            <v>43524</v>
          </cell>
          <cell r="G2357">
            <v>43455</v>
          </cell>
          <cell r="H2357">
            <v>43511</v>
          </cell>
          <cell r="I2357">
            <v>43524</v>
          </cell>
        </row>
        <row r="2358">
          <cell r="A2358" t="str">
            <v>PLN18418</v>
          </cell>
          <cell r="E2358" t="str">
            <v>Withdrawn</v>
          </cell>
          <cell r="F2358">
            <v>43614</v>
          </cell>
          <cell r="G2358">
            <v>43602</v>
          </cell>
        </row>
        <row r="2359">
          <cell r="A2359" t="str">
            <v>PLN18419</v>
          </cell>
          <cell r="E2359" t="str">
            <v>Withdrawn</v>
          </cell>
          <cell r="F2359">
            <v>43762</v>
          </cell>
          <cell r="G2359">
            <v>43721</v>
          </cell>
        </row>
        <row r="2360">
          <cell r="A2360" t="str">
            <v>PLN18425</v>
          </cell>
          <cell r="E2360" t="str">
            <v>Approved</v>
          </cell>
          <cell r="F2360">
            <v>43511</v>
          </cell>
          <cell r="G2360">
            <v>43420</v>
          </cell>
          <cell r="H2360">
            <v>43500</v>
          </cell>
          <cell r="I2360">
            <v>43511</v>
          </cell>
        </row>
        <row r="2361">
          <cell r="A2361" t="str">
            <v>PLN18422</v>
          </cell>
          <cell r="E2361" t="str">
            <v>Approved</v>
          </cell>
          <cell r="F2361">
            <v>43697</v>
          </cell>
          <cell r="G2361">
            <v>43615</v>
          </cell>
          <cell r="H2361">
            <v>43686</v>
          </cell>
          <cell r="I2361">
            <v>43697</v>
          </cell>
        </row>
        <row r="2362">
          <cell r="A2362" t="str">
            <v>PLN18421</v>
          </cell>
          <cell r="E2362" t="str">
            <v>Approved</v>
          </cell>
          <cell r="F2362">
            <v>43490</v>
          </cell>
          <cell r="G2362">
            <v>43467</v>
          </cell>
          <cell r="H2362">
            <v>43490</v>
          </cell>
          <cell r="I2362">
            <v>43490</v>
          </cell>
        </row>
        <row r="2363">
          <cell r="A2363" t="str">
            <v>PLN18420</v>
          </cell>
          <cell r="E2363" t="str">
            <v>Approved</v>
          </cell>
          <cell r="F2363">
            <v>43647</v>
          </cell>
          <cell r="G2363">
            <v>43584</v>
          </cell>
          <cell r="H2363">
            <v>43635</v>
          </cell>
          <cell r="I2363">
            <v>43647</v>
          </cell>
        </row>
        <row r="2364">
          <cell r="A2364" t="str">
            <v>PLN18424</v>
          </cell>
          <cell r="E2364" t="str">
            <v>Withdrawn</v>
          </cell>
          <cell r="F2364">
            <v>43423</v>
          </cell>
          <cell r="G2364">
            <v>43423</v>
          </cell>
        </row>
        <row r="2365">
          <cell r="A2365" t="str">
            <v>PLN18423</v>
          </cell>
          <cell r="E2365" t="str">
            <v>Approved</v>
          </cell>
          <cell r="F2365">
            <v>43693</v>
          </cell>
          <cell r="G2365">
            <v>43483</v>
          </cell>
          <cell r="H2365">
            <v>43668</v>
          </cell>
          <cell r="I2365">
            <v>43693</v>
          </cell>
        </row>
        <row r="2366">
          <cell r="A2366" t="str">
            <v>PLN18426</v>
          </cell>
          <cell r="E2366" t="str">
            <v>Approved</v>
          </cell>
          <cell r="F2366">
            <v>43467</v>
          </cell>
          <cell r="G2366">
            <v>43434</v>
          </cell>
          <cell r="H2366">
            <v>43455</v>
          </cell>
          <cell r="I2366">
            <v>43467</v>
          </cell>
        </row>
        <row r="2367">
          <cell r="A2367" t="str">
            <v>PLN18427</v>
          </cell>
          <cell r="E2367" t="str">
            <v>Approved</v>
          </cell>
          <cell r="F2367">
            <v>43465</v>
          </cell>
          <cell r="G2367">
            <v>43399</v>
          </cell>
          <cell r="H2367">
            <v>43452</v>
          </cell>
          <cell r="I2367">
            <v>43465</v>
          </cell>
        </row>
        <row r="2368">
          <cell r="A2368" t="str">
            <v>PLN18429</v>
          </cell>
          <cell r="E2368" t="str">
            <v>Withdrawn</v>
          </cell>
          <cell r="F2368">
            <v>43502</v>
          </cell>
        </row>
        <row r="2369">
          <cell r="A2369" t="str">
            <v>PLN18430</v>
          </cell>
          <cell r="E2369" t="str">
            <v>Approved</v>
          </cell>
          <cell r="F2369">
            <v>43474</v>
          </cell>
          <cell r="G2369">
            <v>43434</v>
          </cell>
          <cell r="H2369">
            <v>43461</v>
          </cell>
          <cell r="I2369">
            <v>43474</v>
          </cell>
        </row>
        <row r="2370">
          <cell r="A2370" t="str">
            <v>PLN18431</v>
          </cell>
          <cell r="E2370" t="str">
            <v>Approved</v>
          </cell>
          <cell r="F2370">
            <v>43528</v>
          </cell>
          <cell r="G2370">
            <v>43493</v>
          </cell>
          <cell r="H2370">
            <v>43515</v>
          </cell>
          <cell r="I2370">
            <v>43528</v>
          </cell>
        </row>
        <row r="2371">
          <cell r="A2371" t="str">
            <v>PLN18432</v>
          </cell>
          <cell r="E2371" t="str">
            <v>Approved</v>
          </cell>
          <cell r="F2371">
            <v>43692</v>
          </cell>
          <cell r="G2371">
            <v>43588</v>
          </cell>
          <cell r="H2371">
            <v>43676</v>
          </cell>
          <cell r="I2371">
            <v>43692</v>
          </cell>
        </row>
        <row r="2372">
          <cell r="A2372" t="str">
            <v>PLN18433</v>
          </cell>
          <cell r="E2372" t="str">
            <v>Approved</v>
          </cell>
          <cell r="F2372">
            <v>43474</v>
          </cell>
          <cell r="G2372">
            <v>43434</v>
          </cell>
          <cell r="H2372">
            <v>43462</v>
          </cell>
          <cell r="I2372">
            <v>43474</v>
          </cell>
        </row>
        <row r="2373">
          <cell r="A2373" t="str">
            <v>PLN18434</v>
          </cell>
          <cell r="E2373" t="str">
            <v>Approved</v>
          </cell>
          <cell r="F2373">
            <v>43452</v>
          </cell>
          <cell r="G2373">
            <v>43413</v>
          </cell>
          <cell r="H2373">
            <v>43440</v>
          </cell>
          <cell r="I2373">
            <v>43452</v>
          </cell>
        </row>
        <row r="2374">
          <cell r="A2374" t="str">
            <v>PLN18435</v>
          </cell>
          <cell r="E2374" t="str">
            <v>Approved</v>
          </cell>
          <cell r="F2374">
            <v>43509</v>
          </cell>
          <cell r="G2374">
            <v>43439</v>
          </cell>
          <cell r="H2374">
            <v>43495</v>
          </cell>
          <cell r="I2374">
            <v>43509</v>
          </cell>
        </row>
        <row r="2375">
          <cell r="A2375" t="str">
            <v>PLN18436</v>
          </cell>
          <cell r="E2375" t="str">
            <v>Approved</v>
          </cell>
          <cell r="F2375">
            <v>43445</v>
          </cell>
          <cell r="G2375">
            <v>43439</v>
          </cell>
          <cell r="H2375">
            <v>43439</v>
          </cell>
          <cell r="I2375">
            <v>43445</v>
          </cell>
        </row>
        <row r="2376">
          <cell r="A2376" t="str">
            <v>PLN18437</v>
          </cell>
          <cell r="E2376" t="str">
            <v>Approved</v>
          </cell>
          <cell r="F2376">
            <v>43445</v>
          </cell>
          <cell r="G2376">
            <v>43439</v>
          </cell>
          <cell r="H2376">
            <v>43439</v>
          </cell>
          <cell r="I2376">
            <v>43445</v>
          </cell>
        </row>
        <row r="2377">
          <cell r="A2377" t="str">
            <v>PLN18438</v>
          </cell>
          <cell r="E2377" t="str">
            <v>Filed</v>
          </cell>
          <cell r="F2377">
            <v>43406.629178240742</v>
          </cell>
        </row>
        <row r="2378">
          <cell r="A2378" t="str">
            <v>PLN18439</v>
          </cell>
          <cell r="E2378" t="str">
            <v>Approved</v>
          </cell>
          <cell r="F2378">
            <v>43692</v>
          </cell>
          <cell r="G2378">
            <v>43677</v>
          </cell>
          <cell r="H2378">
            <v>43678</v>
          </cell>
          <cell r="I2378">
            <v>43692</v>
          </cell>
        </row>
        <row r="2379">
          <cell r="A2379" t="str">
            <v>PLN18440</v>
          </cell>
          <cell r="E2379" t="str">
            <v>Approved</v>
          </cell>
          <cell r="F2379">
            <v>43549</v>
          </cell>
          <cell r="G2379">
            <v>43483</v>
          </cell>
          <cell r="H2379">
            <v>43536</v>
          </cell>
          <cell r="I2379">
            <v>43549</v>
          </cell>
        </row>
        <row r="2380">
          <cell r="A2380" t="str">
            <v>PLN18441</v>
          </cell>
          <cell r="E2380" t="str">
            <v>Approved</v>
          </cell>
          <cell r="F2380">
            <v>43451</v>
          </cell>
          <cell r="G2380">
            <v>43412</v>
          </cell>
          <cell r="H2380">
            <v>43438</v>
          </cell>
          <cell r="I2380">
            <v>43451</v>
          </cell>
        </row>
        <row r="2381">
          <cell r="A2381" t="str">
            <v>PLN18442</v>
          </cell>
          <cell r="E2381" t="str">
            <v>Approved</v>
          </cell>
          <cell r="F2381">
            <v>43451</v>
          </cell>
          <cell r="G2381">
            <v>43438</v>
          </cell>
          <cell r="H2381">
            <v>43438</v>
          </cell>
          <cell r="I2381">
            <v>43451</v>
          </cell>
        </row>
        <row r="2382">
          <cell r="A2382" t="str">
            <v>PLN18443</v>
          </cell>
          <cell r="E2382" t="str">
            <v>Approved</v>
          </cell>
          <cell r="F2382">
            <v>43451</v>
          </cell>
          <cell r="G2382">
            <v>43438</v>
          </cell>
          <cell r="H2382">
            <v>43438</v>
          </cell>
          <cell r="I2382">
            <v>43451</v>
          </cell>
        </row>
        <row r="2383">
          <cell r="A2383" t="str">
            <v>PLN18444</v>
          </cell>
          <cell r="E2383" t="str">
            <v>Approved</v>
          </cell>
          <cell r="F2383">
            <v>43451</v>
          </cell>
          <cell r="G2383">
            <v>43438</v>
          </cell>
          <cell r="H2383">
            <v>43438</v>
          </cell>
          <cell r="I2383">
            <v>43451</v>
          </cell>
        </row>
        <row r="2384">
          <cell r="A2384" t="str">
            <v>PLN18445</v>
          </cell>
          <cell r="E2384" t="str">
            <v>Approved</v>
          </cell>
          <cell r="F2384">
            <v>43451</v>
          </cell>
          <cell r="G2384">
            <v>43438</v>
          </cell>
          <cell r="H2384">
            <v>43438</v>
          </cell>
          <cell r="I2384">
            <v>43451</v>
          </cell>
        </row>
        <row r="2385">
          <cell r="A2385" t="str">
            <v>PLN18446</v>
          </cell>
          <cell r="E2385" t="str">
            <v>Approved</v>
          </cell>
          <cell r="F2385">
            <v>43507</v>
          </cell>
          <cell r="G2385">
            <v>43441</v>
          </cell>
          <cell r="H2385">
            <v>43494</v>
          </cell>
          <cell r="I2385">
            <v>43507</v>
          </cell>
        </row>
        <row r="2386">
          <cell r="A2386" t="str">
            <v>PLN18447</v>
          </cell>
          <cell r="E2386" t="str">
            <v>Approved</v>
          </cell>
          <cell r="F2386">
            <v>43644</v>
          </cell>
          <cell r="G2386">
            <v>43441</v>
          </cell>
          <cell r="H2386">
            <v>43621</v>
          </cell>
          <cell r="I2386">
            <v>43644</v>
          </cell>
        </row>
        <row r="2387">
          <cell r="A2387" t="str">
            <v>PLN18452</v>
          </cell>
          <cell r="E2387" t="str">
            <v>Approved-Pending Appeal</v>
          </cell>
          <cell r="F2387">
            <v>43451</v>
          </cell>
          <cell r="G2387">
            <v>43423</v>
          </cell>
          <cell r="H2387">
            <v>43451</v>
          </cell>
        </row>
        <row r="2388">
          <cell r="A2388" t="str">
            <v>PLN18453</v>
          </cell>
          <cell r="E2388" t="str">
            <v>Approved</v>
          </cell>
          <cell r="F2388">
            <v>43462</v>
          </cell>
          <cell r="G2388">
            <v>43423</v>
          </cell>
          <cell r="H2388">
            <v>43451</v>
          </cell>
          <cell r="I2388">
            <v>43462</v>
          </cell>
        </row>
        <row r="2389">
          <cell r="A2389" t="str">
            <v>PLN18454</v>
          </cell>
          <cell r="E2389" t="str">
            <v>Approved</v>
          </cell>
          <cell r="F2389">
            <v>43465</v>
          </cell>
          <cell r="G2389">
            <v>43423</v>
          </cell>
          <cell r="H2389">
            <v>43452</v>
          </cell>
          <cell r="I2389">
            <v>43465</v>
          </cell>
        </row>
        <row r="2390">
          <cell r="A2390" t="str">
            <v>PLN18455</v>
          </cell>
          <cell r="E2390" t="str">
            <v>Withdrawn</v>
          </cell>
          <cell r="F2390">
            <v>44025</v>
          </cell>
        </row>
        <row r="2391">
          <cell r="A2391" t="str">
            <v>PLN18456</v>
          </cell>
          <cell r="E2391" t="str">
            <v>Approved</v>
          </cell>
          <cell r="F2391">
            <v>43474</v>
          </cell>
          <cell r="G2391">
            <v>43434</v>
          </cell>
          <cell r="H2391">
            <v>43460</v>
          </cell>
          <cell r="I2391">
            <v>43474</v>
          </cell>
        </row>
        <row r="2392">
          <cell r="A2392" t="str">
            <v>PLN18457</v>
          </cell>
          <cell r="E2392" t="str">
            <v>Approved</v>
          </cell>
          <cell r="F2392">
            <v>43474</v>
          </cell>
          <cell r="G2392">
            <v>43434</v>
          </cell>
          <cell r="H2392">
            <v>43460</v>
          </cell>
          <cell r="I2392">
            <v>43474</v>
          </cell>
        </row>
        <row r="2393">
          <cell r="A2393" t="str">
            <v>PLN18451</v>
          </cell>
          <cell r="E2393" t="str">
            <v>Approved</v>
          </cell>
          <cell r="F2393">
            <v>43465</v>
          </cell>
          <cell r="G2393">
            <v>43423</v>
          </cell>
          <cell r="H2393">
            <v>43452</v>
          </cell>
          <cell r="I2393">
            <v>43465</v>
          </cell>
        </row>
        <row r="2394">
          <cell r="A2394" t="str">
            <v>PLN18450</v>
          </cell>
          <cell r="E2394" t="str">
            <v>Approved</v>
          </cell>
          <cell r="F2394">
            <v>43462</v>
          </cell>
          <cell r="G2394">
            <v>43423</v>
          </cell>
          <cell r="H2394">
            <v>43452</v>
          </cell>
          <cell r="I2394">
            <v>43462</v>
          </cell>
        </row>
        <row r="2395">
          <cell r="A2395" t="str">
            <v>PLN18449</v>
          </cell>
          <cell r="E2395" t="str">
            <v>Withdrawn</v>
          </cell>
          <cell r="F2395">
            <v>44025</v>
          </cell>
        </row>
        <row r="2396">
          <cell r="A2396" t="str">
            <v>PLN18448</v>
          </cell>
          <cell r="E2396" t="str">
            <v>Approved</v>
          </cell>
          <cell r="F2396">
            <v>43465</v>
          </cell>
          <cell r="G2396">
            <v>43444</v>
          </cell>
          <cell r="H2396">
            <v>43452</v>
          </cell>
          <cell r="I2396">
            <v>43465</v>
          </cell>
        </row>
        <row r="2397">
          <cell r="A2397" t="str">
            <v>PLN18458</v>
          </cell>
          <cell r="E2397" t="str">
            <v>Withdrawn</v>
          </cell>
          <cell r="F2397">
            <v>44025</v>
          </cell>
        </row>
        <row r="2398">
          <cell r="A2398" t="str">
            <v>PLN18459</v>
          </cell>
          <cell r="E2398" t="str">
            <v>Withdrawn</v>
          </cell>
          <cell r="F2398">
            <v>44084</v>
          </cell>
        </row>
        <row r="2399">
          <cell r="A2399" t="str">
            <v>PLN18460</v>
          </cell>
          <cell r="E2399" t="str">
            <v>Approved</v>
          </cell>
          <cell r="F2399">
            <v>43467</v>
          </cell>
          <cell r="G2399">
            <v>43423</v>
          </cell>
          <cell r="H2399">
            <v>43455</v>
          </cell>
          <cell r="I2399">
            <v>43467</v>
          </cell>
        </row>
        <row r="2400">
          <cell r="A2400" t="str">
            <v>PLN18461</v>
          </cell>
          <cell r="E2400" t="str">
            <v>Approved</v>
          </cell>
          <cell r="F2400">
            <v>43467</v>
          </cell>
          <cell r="G2400">
            <v>43423</v>
          </cell>
          <cell r="H2400">
            <v>43455</v>
          </cell>
          <cell r="I2400">
            <v>43467</v>
          </cell>
        </row>
        <row r="2401">
          <cell r="A2401" t="str">
            <v>PLN18462</v>
          </cell>
          <cell r="E2401" t="str">
            <v>Withdrawn</v>
          </cell>
          <cell r="F2401">
            <v>43889</v>
          </cell>
          <cell r="G2401">
            <v>43423</v>
          </cell>
        </row>
        <row r="2402">
          <cell r="A2402" t="str">
            <v>PLN18463</v>
          </cell>
          <cell r="E2402" t="str">
            <v>Approved</v>
          </cell>
          <cell r="F2402">
            <v>43543</v>
          </cell>
          <cell r="G2402">
            <v>43506</v>
          </cell>
          <cell r="H2402">
            <v>43530</v>
          </cell>
          <cell r="I2402">
            <v>43543</v>
          </cell>
        </row>
        <row r="2403">
          <cell r="A2403" t="str">
            <v>PLN18464</v>
          </cell>
          <cell r="E2403" t="str">
            <v>Approved</v>
          </cell>
          <cell r="F2403">
            <v>43543</v>
          </cell>
          <cell r="G2403">
            <v>43511</v>
          </cell>
          <cell r="H2403">
            <v>43530</v>
          </cell>
          <cell r="I2403">
            <v>43543</v>
          </cell>
        </row>
        <row r="2404">
          <cell r="A2404" t="str">
            <v>PLN18465</v>
          </cell>
          <cell r="E2404" t="str">
            <v>Withdrawn</v>
          </cell>
          <cell r="F2404">
            <v>43889</v>
          </cell>
        </row>
        <row r="2405">
          <cell r="A2405" t="str">
            <v>PLN18466</v>
          </cell>
          <cell r="E2405" t="str">
            <v>Withdrawn</v>
          </cell>
          <cell r="F2405">
            <v>44025</v>
          </cell>
        </row>
        <row r="2406">
          <cell r="A2406" t="str">
            <v>PLN18467</v>
          </cell>
          <cell r="E2406" t="str">
            <v>Approved</v>
          </cell>
          <cell r="F2406">
            <v>43462</v>
          </cell>
          <cell r="G2406">
            <v>43423</v>
          </cell>
          <cell r="H2406">
            <v>43451</v>
          </cell>
          <cell r="I2406">
            <v>43462</v>
          </cell>
        </row>
        <row r="2407">
          <cell r="A2407" t="str">
            <v>PLN18468</v>
          </cell>
          <cell r="E2407" t="str">
            <v>Withdrawn</v>
          </cell>
          <cell r="F2407">
            <v>43889</v>
          </cell>
        </row>
        <row r="2408">
          <cell r="A2408" t="str">
            <v>PLN18480</v>
          </cell>
          <cell r="E2408" t="str">
            <v>Void</v>
          </cell>
          <cell r="F2408">
            <v>43920</v>
          </cell>
        </row>
        <row r="2409">
          <cell r="A2409" t="str">
            <v>PLN18479</v>
          </cell>
          <cell r="E2409" t="str">
            <v>Under Review</v>
          </cell>
          <cell r="F2409">
            <v>43551</v>
          </cell>
          <cell r="G2409">
            <v>43551</v>
          </cell>
        </row>
        <row r="2410">
          <cell r="A2410" t="str">
            <v>PLN18478</v>
          </cell>
          <cell r="E2410" t="str">
            <v>Assigned</v>
          </cell>
          <cell r="F2410">
            <v>43494</v>
          </cell>
          <cell r="G2410">
            <v>43487</v>
          </cell>
        </row>
        <row r="2411">
          <cell r="A2411" t="str">
            <v>PLN18477</v>
          </cell>
          <cell r="E2411" t="str">
            <v>Approved</v>
          </cell>
          <cell r="F2411">
            <v>43529</v>
          </cell>
          <cell r="G2411">
            <v>43487</v>
          </cell>
          <cell r="H2411">
            <v>43517</v>
          </cell>
          <cell r="I2411">
            <v>43529</v>
          </cell>
        </row>
        <row r="2412">
          <cell r="A2412" t="str">
            <v>PLN18476</v>
          </cell>
          <cell r="E2412" t="str">
            <v>Filed</v>
          </cell>
          <cell r="F2412">
            <v>43416.52171296296</v>
          </cell>
        </row>
        <row r="2413">
          <cell r="A2413" t="str">
            <v>PLN18475</v>
          </cell>
          <cell r="E2413" t="str">
            <v>Approved</v>
          </cell>
          <cell r="F2413">
            <v>43539</v>
          </cell>
          <cell r="G2413">
            <v>43487</v>
          </cell>
          <cell r="H2413">
            <v>43528</v>
          </cell>
          <cell r="I2413">
            <v>43539</v>
          </cell>
        </row>
        <row r="2414">
          <cell r="A2414" t="str">
            <v>PLN18474</v>
          </cell>
          <cell r="E2414" t="str">
            <v>Approved</v>
          </cell>
          <cell r="F2414">
            <v>43467</v>
          </cell>
          <cell r="G2414">
            <v>43453</v>
          </cell>
          <cell r="H2414">
            <v>43453</v>
          </cell>
          <cell r="I2414">
            <v>43467</v>
          </cell>
        </row>
        <row r="2415">
          <cell r="A2415" t="str">
            <v>PLN18473</v>
          </cell>
          <cell r="E2415" t="str">
            <v>Under Review</v>
          </cell>
          <cell r="F2415">
            <v>43551</v>
          </cell>
          <cell r="G2415">
            <v>43551</v>
          </cell>
        </row>
        <row r="2416">
          <cell r="A2416" t="str">
            <v>PLN18472</v>
          </cell>
          <cell r="E2416" t="str">
            <v>Withdrawn</v>
          </cell>
          <cell r="F2416">
            <v>43889</v>
          </cell>
        </row>
        <row r="2417">
          <cell r="A2417" t="str">
            <v>PLN18471</v>
          </cell>
          <cell r="E2417" t="str">
            <v>Under Review</v>
          </cell>
          <cell r="F2417">
            <v>43544</v>
          </cell>
          <cell r="G2417">
            <v>43544</v>
          </cell>
        </row>
        <row r="2418">
          <cell r="A2418" t="str">
            <v>PLN18470</v>
          </cell>
          <cell r="E2418" t="str">
            <v>Under Review</v>
          </cell>
          <cell r="F2418">
            <v>43544</v>
          </cell>
          <cell r="G2418">
            <v>43544</v>
          </cell>
        </row>
        <row r="2419">
          <cell r="A2419" t="str">
            <v>PLN18469</v>
          </cell>
          <cell r="E2419" t="str">
            <v>Approved</v>
          </cell>
          <cell r="F2419">
            <v>43599</v>
          </cell>
          <cell r="G2419">
            <v>43551</v>
          </cell>
          <cell r="H2419">
            <v>43594</v>
          </cell>
          <cell r="I2419">
            <v>43599</v>
          </cell>
        </row>
        <row r="2420">
          <cell r="A2420" t="str">
            <v>PLN18481</v>
          </cell>
          <cell r="E2420" t="str">
            <v>Approved</v>
          </cell>
          <cell r="F2420">
            <v>43585</v>
          </cell>
          <cell r="G2420">
            <v>43551</v>
          </cell>
          <cell r="H2420">
            <v>43572</v>
          </cell>
          <cell r="I2420">
            <v>43585</v>
          </cell>
        </row>
        <row r="2421">
          <cell r="A2421" t="str">
            <v>PLN18482</v>
          </cell>
          <cell r="E2421" t="str">
            <v>Incomplete</v>
          </cell>
          <cell r="F2421">
            <v>43434</v>
          </cell>
        </row>
        <row r="2422">
          <cell r="A2422" t="str">
            <v>PLN18483</v>
          </cell>
          <cell r="E2422" t="str">
            <v>Void</v>
          </cell>
          <cell r="F2422">
            <v>43833</v>
          </cell>
        </row>
        <row r="2423">
          <cell r="A2423" t="str">
            <v>PLN18484</v>
          </cell>
          <cell r="E2423" t="str">
            <v>Filed</v>
          </cell>
          <cell r="F2423">
            <v>43417.339687500003</v>
          </cell>
        </row>
        <row r="2424">
          <cell r="A2424" t="str">
            <v>PLN18485</v>
          </cell>
          <cell r="E2424" t="str">
            <v>Approved</v>
          </cell>
          <cell r="F2424">
            <v>44005</v>
          </cell>
          <cell r="G2424">
            <v>43768</v>
          </cell>
          <cell r="H2424">
            <v>43993</v>
          </cell>
          <cell r="I2424">
            <v>43998</v>
          </cell>
        </row>
        <row r="2425">
          <cell r="A2425" t="str">
            <v>PLN16139-R01-R01-R01</v>
          </cell>
          <cell r="E2425" t="str">
            <v>Approved</v>
          </cell>
          <cell r="F2425">
            <v>43509</v>
          </cell>
          <cell r="G2425">
            <v>43447</v>
          </cell>
          <cell r="H2425">
            <v>43495</v>
          </cell>
          <cell r="I2425">
            <v>43509</v>
          </cell>
        </row>
        <row r="2426">
          <cell r="A2426" t="str">
            <v>PLN18486</v>
          </cell>
          <cell r="E2426" t="str">
            <v>Approved</v>
          </cell>
          <cell r="F2426">
            <v>43619</v>
          </cell>
          <cell r="G2426">
            <v>43567</v>
          </cell>
          <cell r="H2426">
            <v>43619</v>
          </cell>
          <cell r="I2426">
            <v>43619</v>
          </cell>
        </row>
        <row r="2427">
          <cell r="A2427" t="str">
            <v>PLN18487</v>
          </cell>
          <cell r="E2427" t="str">
            <v>Approved-Pending Appeal</v>
          </cell>
          <cell r="F2427">
            <v>43581</v>
          </cell>
          <cell r="G2427">
            <v>43581</v>
          </cell>
          <cell r="H2427">
            <v>43581</v>
          </cell>
        </row>
        <row r="2428">
          <cell r="A2428" t="str">
            <v>PLN18521</v>
          </cell>
          <cell r="E2428" t="str">
            <v>Approved</v>
          </cell>
          <cell r="F2428">
            <v>43580</v>
          </cell>
          <cell r="G2428">
            <v>43580</v>
          </cell>
          <cell r="H2428">
            <v>43580</v>
          </cell>
          <cell r="I2428">
            <v>43580</v>
          </cell>
        </row>
        <row r="2429">
          <cell r="A2429" t="str">
            <v>PLN18488</v>
          </cell>
          <cell r="E2429" t="str">
            <v>Approved</v>
          </cell>
          <cell r="F2429">
            <v>43452</v>
          </cell>
          <cell r="G2429">
            <v>43439</v>
          </cell>
          <cell r="H2429">
            <v>43439</v>
          </cell>
          <cell r="I2429">
            <v>43452</v>
          </cell>
        </row>
        <row r="2430">
          <cell r="A2430" t="str">
            <v>PLN18489</v>
          </cell>
          <cell r="E2430" t="str">
            <v>Approved</v>
          </cell>
          <cell r="F2430">
            <v>43452</v>
          </cell>
          <cell r="G2430">
            <v>43439</v>
          </cell>
          <cell r="H2430">
            <v>43439</v>
          </cell>
          <cell r="I2430">
            <v>43452</v>
          </cell>
        </row>
        <row r="2431">
          <cell r="A2431" t="str">
            <v>PLN18490</v>
          </cell>
          <cell r="E2431" t="str">
            <v>Approved</v>
          </cell>
          <cell r="F2431">
            <v>43514</v>
          </cell>
          <cell r="G2431">
            <v>43495</v>
          </cell>
          <cell r="H2431">
            <v>43502</v>
          </cell>
          <cell r="I2431">
            <v>43514</v>
          </cell>
        </row>
        <row r="2432">
          <cell r="A2432" t="str">
            <v>PLN18491</v>
          </cell>
          <cell r="E2432" t="str">
            <v>Withdrawn</v>
          </cell>
          <cell r="F2432">
            <v>44025</v>
          </cell>
          <cell r="G2432">
            <v>43434</v>
          </cell>
          <cell r="H2432">
            <v>43460</v>
          </cell>
          <cell r="I2432">
            <v>43474</v>
          </cell>
        </row>
        <row r="2433">
          <cell r="A2433" t="str">
            <v>PLN18492</v>
          </cell>
          <cell r="E2433" t="str">
            <v>Withdrawn</v>
          </cell>
          <cell r="F2433">
            <v>44025</v>
          </cell>
          <cell r="G2433">
            <v>43434</v>
          </cell>
          <cell r="H2433">
            <v>43460</v>
          </cell>
          <cell r="I2433">
            <v>43474</v>
          </cell>
        </row>
        <row r="2434">
          <cell r="A2434" t="str">
            <v>PLN18493</v>
          </cell>
          <cell r="E2434" t="str">
            <v>Filed</v>
          </cell>
          <cell r="F2434">
            <v>43421.474027777775</v>
          </cell>
        </row>
        <row r="2435">
          <cell r="A2435" t="str">
            <v>PLN18494</v>
          </cell>
          <cell r="E2435" t="str">
            <v>Filed</v>
          </cell>
          <cell r="F2435">
            <v>43421.504618055558</v>
          </cell>
        </row>
        <row r="2436">
          <cell r="A2436" t="str">
            <v>PLN18495</v>
          </cell>
          <cell r="E2436" t="str">
            <v>Void</v>
          </cell>
          <cell r="F2436">
            <v>43838</v>
          </cell>
        </row>
        <row r="2437">
          <cell r="A2437" t="str">
            <v>PLN18496</v>
          </cell>
          <cell r="E2437" t="str">
            <v>Approved</v>
          </cell>
          <cell r="F2437">
            <v>43487</v>
          </cell>
          <cell r="G2437">
            <v>43437</v>
          </cell>
          <cell r="H2437">
            <v>43472</v>
          </cell>
          <cell r="I2437">
            <v>43487</v>
          </cell>
        </row>
        <row r="2438">
          <cell r="A2438" t="str">
            <v>PLN18497</v>
          </cell>
          <cell r="E2438" t="str">
            <v>Void</v>
          </cell>
          <cell r="F2438">
            <v>43920</v>
          </cell>
        </row>
        <row r="2439">
          <cell r="A2439" t="str">
            <v>PUDF12</v>
          </cell>
          <cell r="E2439" t="str">
            <v>Approved</v>
          </cell>
          <cell r="F2439">
            <v>44253</v>
          </cell>
          <cell r="G2439">
            <v>43551</v>
          </cell>
          <cell r="H2439">
            <v>43622</v>
          </cell>
          <cell r="I2439">
            <v>43787</v>
          </cell>
        </row>
        <row r="2440">
          <cell r="A2440" t="str">
            <v>PLN18498</v>
          </cell>
          <cell r="E2440" t="str">
            <v>Approved-Pending Appeal</v>
          </cell>
          <cell r="F2440">
            <v>43563</v>
          </cell>
          <cell r="G2440">
            <v>43542</v>
          </cell>
          <cell r="H2440">
            <v>43563</v>
          </cell>
        </row>
        <row r="2441">
          <cell r="A2441" t="str">
            <v>PLN18499</v>
          </cell>
          <cell r="E2441" t="str">
            <v>Approved</v>
          </cell>
          <cell r="F2441">
            <v>43516</v>
          </cell>
          <cell r="G2441">
            <v>43453</v>
          </cell>
          <cell r="H2441">
            <v>43511</v>
          </cell>
          <cell r="I2441">
            <v>43516</v>
          </cell>
        </row>
        <row r="2442">
          <cell r="A2442" t="str">
            <v>PLN18500</v>
          </cell>
          <cell r="E2442" t="str">
            <v>Approved</v>
          </cell>
          <cell r="F2442">
            <v>43817</v>
          </cell>
          <cell r="G2442">
            <v>43628</v>
          </cell>
          <cell r="H2442">
            <v>43803</v>
          </cell>
          <cell r="I2442">
            <v>43817</v>
          </cell>
        </row>
        <row r="2443">
          <cell r="A2443" t="str">
            <v>PLN18501</v>
          </cell>
          <cell r="E2443" t="str">
            <v>Withdrawn</v>
          </cell>
          <cell r="F2443">
            <v>43896</v>
          </cell>
        </row>
        <row r="2444">
          <cell r="A2444" t="str">
            <v>PLN18252-ER01</v>
          </cell>
          <cell r="E2444" t="str">
            <v>Certified</v>
          </cell>
          <cell r="F2444">
            <v>43434</v>
          </cell>
        </row>
        <row r="2445">
          <cell r="A2445" t="str">
            <v>PLN18502</v>
          </cell>
          <cell r="E2445" t="str">
            <v>Denied</v>
          </cell>
          <cell r="F2445">
            <v>43515</v>
          </cell>
          <cell r="G2445">
            <v>43495</v>
          </cell>
          <cell r="I2445">
            <v>43515</v>
          </cell>
        </row>
        <row r="2446">
          <cell r="A2446" t="str">
            <v>PLN18503</v>
          </cell>
          <cell r="E2446" t="str">
            <v>Approved</v>
          </cell>
          <cell r="F2446">
            <v>43718</v>
          </cell>
          <cell r="G2446">
            <v>43644</v>
          </cell>
          <cell r="H2446">
            <v>43697</v>
          </cell>
          <cell r="I2446">
            <v>43718</v>
          </cell>
        </row>
        <row r="2447">
          <cell r="A2447" t="str">
            <v>PLN18506</v>
          </cell>
          <cell r="E2447" t="str">
            <v>Approved</v>
          </cell>
          <cell r="F2447">
            <v>43467</v>
          </cell>
          <cell r="G2447">
            <v>43453</v>
          </cell>
          <cell r="H2447">
            <v>43453</v>
          </cell>
          <cell r="I2447">
            <v>43467</v>
          </cell>
        </row>
        <row r="2448">
          <cell r="A2448" t="str">
            <v>PLN18507</v>
          </cell>
          <cell r="E2448" t="str">
            <v>Approved</v>
          </cell>
          <cell r="F2448">
            <v>43467</v>
          </cell>
          <cell r="G2448">
            <v>43453</v>
          </cell>
          <cell r="H2448">
            <v>43453</v>
          </cell>
          <cell r="I2448">
            <v>43467</v>
          </cell>
        </row>
        <row r="2449">
          <cell r="A2449" t="str">
            <v>PLN18505</v>
          </cell>
          <cell r="E2449" t="str">
            <v>Withdrawn</v>
          </cell>
          <cell r="F2449">
            <v>43644</v>
          </cell>
          <cell r="G2449">
            <v>43643</v>
          </cell>
        </row>
        <row r="2450">
          <cell r="A2450" t="str">
            <v>PLN18504</v>
          </cell>
          <cell r="E2450" t="str">
            <v>Approved</v>
          </cell>
          <cell r="F2450">
            <v>43543</v>
          </cell>
          <cell r="G2450">
            <v>43437</v>
          </cell>
          <cell r="H2450">
            <v>43531</v>
          </cell>
          <cell r="I2450">
            <v>43543</v>
          </cell>
        </row>
        <row r="2451">
          <cell r="A2451" t="str">
            <v>PLN18508</v>
          </cell>
          <cell r="E2451" t="str">
            <v>Approved</v>
          </cell>
          <cell r="F2451">
            <v>43719</v>
          </cell>
          <cell r="G2451">
            <v>43665</v>
          </cell>
          <cell r="H2451">
            <v>43706</v>
          </cell>
          <cell r="I2451">
            <v>43719</v>
          </cell>
        </row>
        <row r="2452">
          <cell r="A2452" t="str">
            <v>PLN18509</v>
          </cell>
          <cell r="E2452" t="str">
            <v>Accepted</v>
          </cell>
          <cell r="F2452">
            <v>43431</v>
          </cell>
        </row>
        <row r="2453">
          <cell r="A2453" t="str">
            <v>PLN18510</v>
          </cell>
          <cell r="E2453" t="str">
            <v>Accepted</v>
          </cell>
          <cell r="F2453">
            <v>43431</v>
          </cell>
        </row>
        <row r="2454">
          <cell r="A2454" t="str">
            <v>PLN18511</v>
          </cell>
          <cell r="E2454" t="str">
            <v>Approved</v>
          </cell>
          <cell r="F2454">
            <v>43767</v>
          </cell>
          <cell r="G2454">
            <v>43721</v>
          </cell>
          <cell r="H2454">
            <v>43752</v>
          </cell>
          <cell r="I2454">
            <v>43767</v>
          </cell>
        </row>
        <row r="2455">
          <cell r="A2455" t="str">
            <v>PLN18512</v>
          </cell>
          <cell r="E2455" t="str">
            <v>Approved</v>
          </cell>
          <cell r="F2455">
            <v>43998</v>
          </cell>
          <cell r="G2455">
            <v>43676</v>
          </cell>
          <cell r="H2455">
            <v>43987</v>
          </cell>
          <cell r="I2455">
            <v>43998</v>
          </cell>
        </row>
        <row r="2456">
          <cell r="A2456" t="str">
            <v>PLN18513</v>
          </cell>
          <cell r="E2456" t="str">
            <v>Approved</v>
          </cell>
          <cell r="F2456">
            <v>43803</v>
          </cell>
          <cell r="G2456">
            <v>43515</v>
          </cell>
          <cell r="H2456">
            <v>43566</v>
          </cell>
          <cell r="I2456">
            <v>43578</v>
          </cell>
        </row>
        <row r="2457">
          <cell r="A2457" t="str">
            <v>PLN18514</v>
          </cell>
          <cell r="E2457" t="str">
            <v>Approved</v>
          </cell>
          <cell r="F2457">
            <v>43671</v>
          </cell>
          <cell r="G2457">
            <v>43581</v>
          </cell>
          <cell r="H2457">
            <v>43657</v>
          </cell>
          <cell r="I2457">
            <v>43671</v>
          </cell>
        </row>
        <row r="2458">
          <cell r="A2458" t="str">
            <v>PLN18515</v>
          </cell>
          <cell r="E2458" t="str">
            <v>Incomplete</v>
          </cell>
          <cell r="F2458">
            <v>43542</v>
          </cell>
        </row>
        <row r="2459">
          <cell r="A2459" t="str">
            <v>PLN18516</v>
          </cell>
          <cell r="E2459" t="str">
            <v>Filed</v>
          </cell>
          <cell r="F2459">
            <v>43438.597800925927</v>
          </cell>
        </row>
        <row r="2460">
          <cell r="A2460" t="str">
            <v>PLN18517</v>
          </cell>
          <cell r="E2460" t="str">
            <v>Withdrawn</v>
          </cell>
          <cell r="F2460">
            <v>43882</v>
          </cell>
        </row>
        <row r="2461">
          <cell r="A2461" t="str">
            <v>PLN18518</v>
          </cell>
          <cell r="E2461" t="str">
            <v>Withdrawn</v>
          </cell>
          <cell r="F2461">
            <v>43882</v>
          </cell>
        </row>
        <row r="2462">
          <cell r="A2462" t="str">
            <v>PLN18519</v>
          </cell>
          <cell r="E2462" t="str">
            <v>Approved</v>
          </cell>
          <cell r="F2462">
            <v>43605</v>
          </cell>
          <cell r="G2462">
            <v>43518</v>
          </cell>
          <cell r="H2462">
            <v>43592</v>
          </cell>
          <cell r="I2462">
            <v>43605</v>
          </cell>
        </row>
        <row r="2463">
          <cell r="A2463" t="str">
            <v>PLN18520</v>
          </cell>
          <cell r="E2463" t="str">
            <v>Withdrawn</v>
          </cell>
          <cell r="F2463">
            <v>43592</v>
          </cell>
        </row>
        <row r="2464">
          <cell r="A2464" t="str">
            <v>PLN18149-R01</v>
          </cell>
          <cell r="E2464" t="str">
            <v>Approved</v>
          </cell>
          <cell r="F2464">
            <v>43487</v>
          </cell>
          <cell r="G2464">
            <v>43445</v>
          </cell>
          <cell r="H2464">
            <v>43473</v>
          </cell>
          <cell r="I2464">
            <v>43487</v>
          </cell>
        </row>
        <row r="2465">
          <cell r="A2465" t="str">
            <v>PLN14328-R01</v>
          </cell>
          <cell r="E2465" t="str">
            <v>Accepted</v>
          </cell>
          <cell r="F2465">
            <v>43441</v>
          </cell>
        </row>
        <row r="2466">
          <cell r="A2466" t="str">
            <v>PLN17049-R01</v>
          </cell>
          <cell r="E2466" t="str">
            <v>Accepted</v>
          </cell>
          <cell r="F2466">
            <v>44196</v>
          </cell>
        </row>
        <row r="2467">
          <cell r="A2467" t="str">
            <v>PUDF13</v>
          </cell>
          <cell r="E2467" t="str">
            <v>Void</v>
          </cell>
          <cell r="F2467">
            <v>43448</v>
          </cell>
        </row>
        <row r="2468">
          <cell r="A2468" t="str">
            <v>PLN18523</v>
          </cell>
          <cell r="E2468" t="str">
            <v>Approved</v>
          </cell>
          <cell r="F2468">
            <v>44200</v>
          </cell>
          <cell r="G2468">
            <v>44014</v>
          </cell>
          <cell r="H2468">
            <v>44181</v>
          </cell>
          <cell r="I2468">
            <v>44200</v>
          </cell>
        </row>
        <row r="2469">
          <cell r="A2469" t="str">
            <v>PLN18523-ER01</v>
          </cell>
          <cell r="E2469" t="str">
            <v>Void</v>
          </cell>
          <cell r="F2469">
            <v>43445</v>
          </cell>
        </row>
        <row r="2470">
          <cell r="A2470" t="str">
            <v>PLN18524</v>
          </cell>
          <cell r="E2470" t="str">
            <v>Withdrawn</v>
          </cell>
          <cell r="F2470">
            <v>43474</v>
          </cell>
        </row>
        <row r="2471">
          <cell r="A2471" t="str">
            <v>PLN18525</v>
          </cell>
          <cell r="E2471" t="str">
            <v>Approved</v>
          </cell>
          <cell r="F2471">
            <v>43536</v>
          </cell>
          <cell r="G2471">
            <v>43460</v>
          </cell>
          <cell r="H2471">
            <v>43524</v>
          </cell>
          <cell r="I2471">
            <v>43536</v>
          </cell>
        </row>
        <row r="2472">
          <cell r="A2472" t="str">
            <v>PLN18526</v>
          </cell>
          <cell r="E2472" t="str">
            <v>Approved</v>
          </cell>
          <cell r="F2472">
            <v>43528</v>
          </cell>
          <cell r="G2472">
            <v>43515</v>
          </cell>
          <cell r="H2472">
            <v>43515</v>
          </cell>
          <cell r="I2472">
            <v>43528</v>
          </cell>
        </row>
        <row r="2473">
          <cell r="A2473" t="str">
            <v>PLN17257-R01</v>
          </cell>
          <cell r="E2473" t="str">
            <v>Approved</v>
          </cell>
          <cell r="F2473">
            <v>43489</v>
          </cell>
          <cell r="G2473">
            <v>43448</v>
          </cell>
          <cell r="H2473">
            <v>43474</v>
          </cell>
          <cell r="I2473">
            <v>43489</v>
          </cell>
        </row>
        <row r="2474">
          <cell r="A2474" t="str">
            <v>PLN15152</v>
          </cell>
          <cell r="E2474" t="str">
            <v>Assigned</v>
          </cell>
          <cell r="F2474">
            <v>43885</v>
          </cell>
          <cell r="G2474">
            <v>43279</v>
          </cell>
        </row>
        <row r="2475">
          <cell r="A2475" t="str">
            <v>PLN18527</v>
          </cell>
          <cell r="E2475" t="str">
            <v>Approved</v>
          </cell>
          <cell r="F2475">
            <v>43620</v>
          </cell>
          <cell r="G2475">
            <v>43574</v>
          </cell>
          <cell r="H2475">
            <v>43613</v>
          </cell>
          <cell r="I2475">
            <v>43620</v>
          </cell>
        </row>
        <row r="2476">
          <cell r="A2476" t="str">
            <v>PLN18523-PUDF02</v>
          </cell>
          <cell r="E2476" t="str">
            <v>Approved</v>
          </cell>
          <cell r="F2476">
            <v>44203</v>
          </cell>
          <cell r="G2476">
            <v>44014</v>
          </cell>
          <cell r="H2476">
            <v>44181</v>
          </cell>
          <cell r="I2476">
            <v>44203</v>
          </cell>
        </row>
        <row r="2477">
          <cell r="A2477" t="str">
            <v>PLN17499-A01</v>
          </cell>
          <cell r="E2477" t="str">
            <v>Void</v>
          </cell>
          <cell r="F2477">
            <v>43452</v>
          </cell>
        </row>
        <row r="2478">
          <cell r="A2478" t="str">
            <v>PLN18529</v>
          </cell>
          <cell r="E2478" t="str">
            <v>Approved</v>
          </cell>
          <cell r="F2478">
            <v>43542</v>
          </cell>
          <cell r="G2478">
            <v>43493</v>
          </cell>
          <cell r="H2478">
            <v>43531</v>
          </cell>
          <cell r="I2478">
            <v>43542</v>
          </cell>
        </row>
        <row r="2479">
          <cell r="A2479" t="str">
            <v>PLN18528</v>
          </cell>
          <cell r="E2479" t="str">
            <v>Approved</v>
          </cell>
          <cell r="F2479">
            <v>43746</v>
          </cell>
          <cell r="G2479">
            <v>43546</v>
          </cell>
          <cell r="H2479">
            <v>43746</v>
          </cell>
          <cell r="I2479">
            <v>43746</v>
          </cell>
        </row>
        <row r="2480">
          <cell r="A2480" t="str">
            <v>PLN18532</v>
          </cell>
          <cell r="E2480" t="str">
            <v>Incomplete</v>
          </cell>
          <cell r="F2480">
            <v>43483</v>
          </cell>
        </row>
        <row r="2481">
          <cell r="A2481" t="str">
            <v>PLN18531</v>
          </cell>
          <cell r="E2481" t="str">
            <v>Approved</v>
          </cell>
          <cell r="F2481">
            <v>44193</v>
          </cell>
          <cell r="G2481">
            <v>44116</v>
          </cell>
          <cell r="H2481">
            <v>44181</v>
          </cell>
          <cell r="I2481">
            <v>44193</v>
          </cell>
        </row>
        <row r="2482">
          <cell r="A2482" t="str">
            <v>PLN18530</v>
          </cell>
          <cell r="E2482" t="str">
            <v>Approved</v>
          </cell>
          <cell r="F2482">
            <v>43599</v>
          </cell>
          <cell r="G2482">
            <v>43483</v>
          </cell>
          <cell r="H2482">
            <v>43586</v>
          </cell>
          <cell r="I2482">
            <v>43599</v>
          </cell>
        </row>
        <row r="2483">
          <cell r="A2483" t="str">
            <v>PLN18532-ER01</v>
          </cell>
          <cell r="E2483" t="str">
            <v>Under Review</v>
          </cell>
          <cell r="F2483">
            <v>43454</v>
          </cell>
        </row>
        <row r="2484">
          <cell r="A2484" t="str">
            <v>PLN16110-R01</v>
          </cell>
          <cell r="E2484" t="str">
            <v>Approved</v>
          </cell>
          <cell r="F2484">
            <v>43536</v>
          </cell>
          <cell r="G2484">
            <v>43490</v>
          </cell>
          <cell r="H2484">
            <v>43536</v>
          </cell>
          <cell r="I2484">
            <v>43536</v>
          </cell>
        </row>
        <row r="2485">
          <cell r="A2485" t="str">
            <v>PLN17266-R01</v>
          </cell>
          <cell r="E2485" t="str">
            <v>Approved</v>
          </cell>
          <cell r="F2485">
            <v>43564</v>
          </cell>
          <cell r="G2485">
            <v>43479</v>
          </cell>
          <cell r="H2485">
            <v>43556</v>
          </cell>
          <cell r="I2485">
            <v>43467</v>
          </cell>
        </row>
        <row r="2486">
          <cell r="A2486" t="str">
            <v>PLN19001</v>
          </cell>
          <cell r="E2486" t="str">
            <v>Approved</v>
          </cell>
          <cell r="F2486">
            <v>43739</v>
          </cell>
          <cell r="G2486">
            <v>43683</v>
          </cell>
          <cell r="H2486">
            <v>43725</v>
          </cell>
          <cell r="I2486">
            <v>43739</v>
          </cell>
        </row>
        <row r="2487">
          <cell r="A2487" t="str">
            <v>PLN19002</v>
          </cell>
          <cell r="E2487" t="str">
            <v>Approved</v>
          </cell>
          <cell r="F2487">
            <v>43564</v>
          </cell>
          <cell r="G2487">
            <v>43493</v>
          </cell>
          <cell r="H2487">
            <v>43556</v>
          </cell>
          <cell r="I2487">
            <v>43564</v>
          </cell>
        </row>
        <row r="2488">
          <cell r="A2488" t="str">
            <v>PLN19003</v>
          </cell>
          <cell r="E2488" t="str">
            <v>Approved</v>
          </cell>
          <cell r="F2488">
            <v>43657</v>
          </cell>
          <cell r="G2488">
            <v>43630</v>
          </cell>
          <cell r="H2488">
            <v>43657</v>
          </cell>
          <cell r="I2488">
            <v>43657</v>
          </cell>
        </row>
        <row r="2489">
          <cell r="A2489" t="str">
            <v>PLN19005</v>
          </cell>
          <cell r="E2489" t="str">
            <v>Approved</v>
          </cell>
          <cell r="F2489">
            <v>43549</v>
          </cell>
          <cell r="G2489">
            <v>43479</v>
          </cell>
          <cell r="H2489">
            <v>43536</v>
          </cell>
          <cell r="I2489">
            <v>43549</v>
          </cell>
        </row>
        <row r="2490">
          <cell r="A2490" t="str">
            <v>PLN19004</v>
          </cell>
          <cell r="E2490" t="str">
            <v>Approved</v>
          </cell>
          <cell r="F2490">
            <v>43830</v>
          </cell>
          <cell r="G2490">
            <v>43770</v>
          </cell>
          <cell r="H2490">
            <v>43818</v>
          </cell>
          <cell r="I2490">
            <v>43830</v>
          </cell>
        </row>
        <row r="2491">
          <cell r="A2491" t="str">
            <v>PLN19006</v>
          </cell>
          <cell r="E2491" t="str">
            <v>Approved-Pending Appeal</v>
          </cell>
          <cell r="F2491">
            <v>43668</v>
          </cell>
          <cell r="G2491">
            <v>43620</v>
          </cell>
          <cell r="H2491">
            <v>43668</v>
          </cell>
        </row>
        <row r="2492">
          <cell r="A2492" t="str">
            <v>PLN19007</v>
          </cell>
          <cell r="E2492" t="str">
            <v>Withdrawn</v>
          </cell>
          <cell r="F2492">
            <v>43538</v>
          </cell>
        </row>
        <row r="2493">
          <cell r="A2493" t="str">
            <v>PLN19008</v>
          </cell>
          <cell r="E2493" t="str">
            <v>Approved</v>
          </cell>
          <cell r="F2493">
            <v>43871</v>
          </cell>
          <cell r="G2493">
            <v>43481</v>
          </cell>
          <cell r="H2493">
            <v>43866</v>
          </cell>
          <cell r="I2493">
            <v>43871</v>
          </cell>
        </row>
        <row r="2494">
          <cell r="A2494" t="str">
            <v>PLN19009</v>
          </cell>
          <cell r="E2494" t="str">
            <v>Approved</v>
          </cell>
          <cell r="F2494">
            <v>43536</v>
          </cell>
          <cell r="G2494">
            <v>43488</v>
          </cell>
          <cell r="H2494">
            <v>43523</v>
          </cell>
          <cell r="I2494">
            <v>43536</v>
          </cell>
        </row>
        <row r="2495">
          <cell r="A2495" t="str">
            <v>PLN19010</v>
          </cell>
          <cell r="E2495" t="str">
            <v>Approved</v>
          </cell>
          <cell r="F2495">
            <v>43605</v>
          </cell>
          <cell r="G2495">
            <v>43552</v>
          </cell>
          <cell r="H2495">
            <v>43592</v>
          </cell>
          <cell r="I2495">
            <v>43605</v>
          </cell>
        </row>
        <row r="2496">
          <cell r="A2496" t="str">
            <v>PLN19012</v>
          </cell>
          <cell r="E2496" t="str">
            <v>Incomplete</v>
          </cell>
          <cell r="F2496">
            <v>43542</v>
          </cell>
        </row>
        <row r="2497">
          <cell r="A2497" t="str">
            <v>PLN19011</v>
          </cell>
          <cell r="E2497" t="str">
            <v>Approved</v>
          </cell>
          <cell r="F2497">
            <v>43564</v>
          </cell>
          <cell r="G2497">
            <v>43518</v>
          </cell>
          <cell r="H2497">
            <v>43552</v>
          </cell>
          <cell r="I2497">
            <v>43564</v>
          </cell>
        </row>
        <row r="2498">
          <cell r="A2498" t="str">
            <v>PLN19015</v>
          </cell>
          <cell r="E2498" t="str">
            <v>Withdrawn</v>
          </cell>
          <cell r="F2498">
            <v>43528</v>
          </cell>
        </row>
        <row r="2499">
          <cell r="A2499" t="str">
            <v>PLN19014</v>
          </cell>
          <cell r="E2499" t="str">
            <v>Incomplete</v>
          </cell>
          <cell r="F2499">
            <v>43542</v>
          </cell>
        </row>
        <row r="2500">
          <cell r="A2500" t="str">
            <v>PLN19013</v>
          </cell>
          <cell r="E2500" t="str">
            <v>Accepted</v>
          </cell>
          <cell r="F2500">
            <v>43481</v>
          </cell>
        </row>
        <row r="2501">
          <cell r="A2501" t="str">
            <v>PLN19017</v>
          </cell>
          <cell r="E2501" t="str">
            <v>Under Review</v>
          </cell>
          <cell r="F2501">
            <v>43567</v>
          </cell>
          <cell r="G2501">
            <v>43567</v>
          </cell>
        </row>
        <row r="2502">
          <cell r="A2502" t="str">
            <v>PLN19016</v>
          </cell>
          <cell r="E2502" t="str">
            <v>Approved</v>
          </cell>
          <cell r="F2502">
            <v>43605</v>
          </cell>
          <cell r="G2502">
            <v>43535</v>
          </cell>
          <cell r="H2502">
            <v>43592</v>
          </cell>
          <cell r="I2502">
            <v>43605</v>
          </cell>
        </row>
        <row r="2503">
          <cell r="A2503" t="str">
            <v>PLN19018</v>
          </cell>
          <cell r="E2503" t="str">
            <v>Approved</v>
          </cell>
          <cell r="F2503">
            <v>43599</v>
          </cell>
          <cell r="G2503">
            <v>43538</v>
          </cell>
          <cell r="H2503">
            <v>43586</v>
          </cell>
          <cell r="I2503">
            <v>43599</v>
          </cell>
        </row>
        <row r="2504">
          <cell r="A2504" t="str">
            <v>PLN19020</v>
          </cell>
          <cell r="E2504" t="str">
            <v>Approved</v>
          </cell>
          <cell r="F2504">
            <v>43648</v>
          </cell>
          <cell r="G2504">
            <v>43587</v>
          </cell>
          <cell r="H2504">
            <v>43633</v>
          </cell>
          <cell r="I2504">
            <v>43648</v>
          </cell>
        </row>
        <row r="2505">
          <cell r="A2505" t="str">
            <v>PLN19019</v>
          </cell>
          <cell r="E2505" t="str">
            <v>Approved</v>
          </cell>
          <cell r="F2505">
            <v>43777</v>
          </cell>
          <cell r="G2505">
            <v>43643</v>
          </cell>
          <cell r="H2505">
            <v>43766</v>
          </cell>
          <cell r="I2505">
            <v>43777</v>
          </cell>
        </row>
        <row r="2506">
          <cell r="A2506" t="str">
            <v>PLN19022</v>
          </cell>
          <cell r="E2506" t="str">
            <v>Approved-Pending Appeal</v>
          </cell>
          <cell r="F2506">
            <v>43570</v>
          </cell>
          <cell r="G2506">
            <v>43524</v>
          </cell>
          <cell r="H2506">
            <v>43570</v>
          </cell>
        </row>
        <row r="2507">
          <cell r="A2507" t="str">
            <v>PLN19021</v>
          </cell>
          <cell r="E2507" t="str">
            <v>Approved</v>
          </cell>
          <cell r="F2507">
            <v>43671</v>
          </cell>
          <cell r="G2507">
            <v>43606</v>
          </cell>
          <cell r="H2507">
            <v>43657</v>
          </cell>
          <cell r="I2507">
            <v>43671</v>
          </cell>
        </row>
        <row r="2508">
          <cell r="A2508" t="str">
            <v>PLN19023</v>
          </cell>
          <cell r="E2508" t="str">
            <v>Approved</v>
          </cell>
          <cell r="F2508">
            <v>43615</v>
          </cell>
          <cell r="G2508">
            <v>43524</v>
          </cell>
          <cell r="H2508">
            <v>43602</v>
          </cell>
          <cell r="I2508">
            <v>43615</v>
          </cell>
        </row>
        <row r="2509">
          <cell r="A2509" t="str">
            <v>PLN19024</v>
          </cell>
          <cell r="E2509" t="str">
            <v>Approved</v>
          </cell>
          <cell r="F2509">
            <v>43620</v>
          </cell>
          <cell r="G2509">
            <v>43616</v>
          </cell>
          <cell r="H2509">
            <v>43620</v>
          </cell>
          <cell r="I2509">
            <v>43620</v>
          </cell>
        </row>
        <row r="2510">
          <cell r="A2510" t="str">
            <v>PLN19025</v>
          </cell>
          <cell r="E2510" t="str">
            <v>Approved</v>
          </cell>
          <cell r="F2510">
            <v>43754</v>
          </cell>
          <cell r="G2510">
            <v>43752</v>
          </cell>
          <cell r="H2510">
            <v>43752</v>
          </cell>
          <cell r="I2510">
            <v>43754</v>
          </cell>
        </row>
        <row r="2511">
          <cell r="A2511" t="str">
            <v>PLN15237-R01</v>
          </cell>
          <cell r="E2511" t="str">
            <v>Approved</v>
          </cell>
          <cell r="F2511">
            <v>43693</v>
          </cell>
          <cell r="G2511">
            <v>43503</v>
          </cell>
          <cell r="H2511">
            <v>43668</v>
          </cell>
          <cell r="I2511">
            <v>43693</v>
          </cell>
        </row>
        <row r="2512">
          <cell r="A2512" t="str">
            <v>PLN19026</v>
          </cell>
          <cell r="E2512" t="str">
            <v>Void</v>
          </cell>
          <cell r="F2512">
            <v>43536</v>
          </cell>
        </row>
        <row r="2513">
          <cell r="A2513" t="str">
            <v>PLN19027</v>
          </cell>
          <cell r="E2513" t="str">
            <v>Approved</v>
          </cell>
          <cell r="F2513">
            <v>43598</v>
          </cell>
          <cell r="G2513">
            <v>43563</v>
          </cell>
          <cell r="H2513">
            <v>43585</v>
          </cell>
          <cell r="I2513">
            <v>43598</v>
          </cell>
        </row>
        <row r="2514">
          <cell r="A2514" t="str">
            <v>PLN19028</v>
          </cell>
          <cell r="E2514" t="str">
            <v>Withdrawn</v>
          </cell>
          <cell r="F2514">
            <v>43672</v>
          </cell>
        </row>
        <row r="2515">
          <cell r="A2515" t="str">
            <v>PLN19029</v>
          </cell>
          <cell r="E2515" t="str">
            <v>Approved</v>
          </cell>
          <cell r="F2515">
            <v>44046</v>
          </cell>
          <cell r="G2515">
            <v>43861</v>
          </cell>
          <cell r="H2515">
            <v>44034</v>
          </cell>
          <cell r="I2515">
            <v>44046</v>
          </cell>
        </row>
        <row r="2516">
          <cell r="A2516" t="str">
            <v>PLN19030</v>
          </cell>
          <cell r="E2516" t="str">
            <v>Accepted</v>
          </cell>
          <cell r="F2516">
            <v>43515</v>
          </cell>
        </row>
        <row r="2517">
          <cell r="A2517" t="str">
            <v>PLN19031</v>
          </cell>
          <cell r="E2517" t="str">
            <v>Approved</v>
          </cell>
          <cell r="F2517">
            <v>43671</v>
          </cell>
          <cell r="G2517">
            <v>43630</v>
          </cell>
          <cell r="H2517">
            <v>43657</v>
          </cell>
          <cell r="I2517">
            <v>43671</v>
          </cell>
        </row>
        <row r="2518">
          <cell r="A2518" t="str">
            <v>PLN19034</v>
          </cell>
          <cell r="E2518" t="str">
            <v>Approved</v>
          </cell>
          <cell r="F2518">
            <v>43885</v>
          </cell>
          <cell r="G2518">
            <v>43642</v>
          </cell>
          <cell r="H2518">
            <v>43871</v>
          </cell>
          <cell r="I2518">
            <v>43885</v>
          </cell>
        </row>
        <row r="2519">
          <cell r="A2519" t="str">
            <v>PLN19033</v>
          </cell>
          <cell r="E2519" t="str">
            <v>Approved</v>
          </cell>
          <cell r="F2519">
            <v>43585</v>
          </cell>
          <cell r="G2519">
            <v>43538</v>
          </cell>
          <cell r="H2519">
            <v>43570</v>
          </cell>
          <cell r="I2519">
            <v>43585</v>
          </cell>
        </row>
        <row r="2520">
          <cell r="A2520" t="str">
            <v>PLN19032</v>
          </cell>
          <cell r="E2520" t="str">
            <v>Approved</v>
          </cell>
          <cell r="F2520">
            <v>43605</v>
          </cell>
          <cell r="G2520">
            <v>43559</v>
          </cell>
          <cell r="H2520">
            <v>43592</v>
          </cell>
          <cell r="I2520">
            <v>43605</v>
          </cell>
        </row>
        <row r="2521">
          <cell r="A2521" t="str">
            <v>PLN19035</v>
          </cell>
          <cell r="E2521" t="str">
            <v>Withdrawn</v>
          </cell>
          <cell r="F2521">
            <v>43889</v>
          </cell>
          <cell r="G2521">
            <v>43518</v>
          </cell>
          <cell r="H2521">
            <v>43563</v>
          </cell>
          <cell r="I2521">
            <v>43577</v>
          </cell>
        </row>
        <row r="2522">
          <cell r="A2522" t="str">
            <v>PLN19040</v>
          </cell>
          <cell r="E2522" t="str">
            <v>Withdrawn</v>
          </cell>
          <cell r="F2522">
            <v>43889</v>
          </cell>
        </row>
        <row r="2523">
          <cell r="A2523" t="str">
            <v>PLN19039</v>
          </cell>
          <cell r="E2523" t="str">
            <v>Approved</v>
          </cell>
          <cell r="F2523">
            <v>44098</v>
          </cell>
          <cell r="G2523">
            <v>43997</v>
          </cell>
          <cell r="H2523">
            <v>44088</v>
          </cell>
          <cell r="I2523">
            <v>44098</v>
          </cell>
        </row>
        <row r="2524">
          <cell r="A2524" t="str">
            <v>PLN19038</v>
          </cell>
          <cell r="E2524" t="str">
            <v>Withdrawn</v>
          </cell>
          <cell r="F2524">
            <v>43889</v>
          </cell>
        </row>
        <row r="2525">
          <cell r="A2525" t="str">
            <v>PLN19037</v>
          </cell>
          <cell r="E2525" t="str">
            <v>Withdrawn</v>
          </cell>
          <cell r="F2525">
            <v>43895</v>
          </cell>
        </row>
        <row r="2526">
          <cell r="A2526" t="str">
            <v>PLN19036</v>
          </cell>
          <cell r="E2526" t="str">
            <v>Withdrawn</v>
          </cell>
          <cell r="F2526">
            <v>43895</v>
          </cell>
        </row>
        <row r="2527">
          <cell r="A2527" t="str">
            <v>PLN19042</v>
          </cell>
          <cell r="E2527" t="str">
            <v>Incomplete</v>
          </cell>
          <cell r="F2527">
            <v>43532</v>
          </cell>
        </row>
        <row r="2528">
          <cell r="A2528" t="str">
            <v>PLN19041</v>
          </cell>
          <cell r="E2528" t="str">
            <v>Incomplete</v>
          </cell>
          <cell r="F2528">
            <v>43553</v>
          </cell>
        </row>
        <row r="2529">
          <cell r="A2529" t="str">
            <v>PLN19043</v>
          </cell>
          <cell r="E2529" t="str">
            <v>Approved</v>
          </cell>
          <cell r="F2529">
            <v>43775</v>
          </cell>
          <cell r="G2529">
            <v>43684</v>
          </cell>
          <cell r="H2529">
            <v>43707</v>
          </cell>
          <cell r="I2529">
            <v>43775</v>
          </cell>
        </row>
        <row r="2530">
          <cell r="A2530" t="str">
            <v>PLN17389-R01</v>
          </cell>
          <cell r="E2530" t="str">
            <v>Approved</v>
          </cell>
          <cell r="F2530">
            <v>43585</v>
          </cell>
          <cell r="G2530">
            <v>43539</v>
          </cell>
          <cell r="H2530">
            <v>43570</v>
          </cell>
          <cell r="I2530">
            <v>43585</v>
          </cell>
        </row>
        <row r="2531">
          <cell r="A2531" t="str">
            <v>PLN19045</v>
          </cell>
          <cell r="E2531" t="str">
            <v>Approved</v>
          </cell>
          <cell r="F2531">
            <v>43619</v>
          </cell>
          <cell r="G2531">
            <v>43567</v>
          </cell>
          <cell r="H2531">
            <v>43607</v>
          </cell>
          <cell r="I2531">
            <v>43619</v>
          </cell>
        </row>
        <row r="2532">
          <cell r="A2532" t="str">
            <v>PLN19044</v>
          </cell>
          <cell r="E2532" t="str">
            <v>Approved</v>
          </cell>
          <cell r="F2532">
            <v>43823</v>
          </cell>
          <cell r="G2532">
            <v>43810</v>
          </cell>
          <cell r="H2532">
            <v>43811</v>
          </cell>
          <cell r="I2532">
            <v>43823</v>
          </cell>
        </row>
        <row r="2533">
          <cell r="A2533" t="str">
            <v>PLN19048</v>
          </cell>
          <cell r="E2533" t="str">
            <v>Approved-Pending Appeal</v>
          </cell>
          <cell r="F2533">
            <v>43570</v>
          </cell>
          <cell r="G2533">
            <v>43560</v>
          </cell>
          <cell r="H2533">
            <v>43570</v>
          </cell>
        </row>
        <row r="2534">
          <cell r="A2534" t="str">
            <v>PLN19047</v>
          </cell>
          <cell r="E2534" t="str">
            <v>Withdrawn</v>
          </cell>
          <cell r="F2534">
            <v>43609</v>
          </cell>
        </row>
        <row r="2535">
          <cell r="A2535" t="str">
            <v>PLN19046</v>
          </cell>
          <cell r="E2535" t="str">
            <v>Approved</v>
          </cell>
          <cell r="F2535">
            <v>43598</v>
          </cell>
          <cell r="G2535">
            <v>43546</v>
          </cell>
          <cell r="H2535">
            <v>43585</v>
          </cell>
          <cell r="I2535">
            <v>43598</v>
          </cell>
        </row>
        <row r="2536">
          <cell r="A2536" t="str">
            <v>PLN19049</v>
          </cell>
          <cell r="E2536" t="str">
            <v>Approved</v>
          </cell>
          <cell r="F2536">
            <v>43619</v>
          </cell>
          <cell r="G2536">
            <v>43581</v>
          </cell>
          <cell r="H2536">
            <v>43606</v>
          </cell>
          <cell r="I2536">
            <v>43619</v>
          </cell>
        </row>
        <row r="2537">
          <cell r="A2537" t="str">
            <v>PLN19050</v>
          </cell>
          <cell r="E2537" t="str">
            <v>Approved</v>
          </cell>
          <cell r="F2537">
            <v>43865</v>
          </cell>
          <cell r="G2537">
            <v>43833</v>
          </cell>
          <cell r="H2537">
            <v>43852</v>
          </cell>
          <cell r="I2537">
            <v>43865</v>
          </cell>
        </row>
        <row r="2538">
          <cell r="A2538" t="str">
            <v>PLN19051</v>
          </cell>
          <cell r="E2538" t="str">
            <v>Incomplete</v>
          </cell>
          <cell r="F2538">
            <v>43626</v>
          </cell>
        </row>
        <row r="2539">
          <cell r="A2539" t="str">
            <v>PLN19053</v>
          </cell>
          <cell r="E2539" t="str">
            <v>Approved</v>
          </cell>
          <cell r="F2539">
            <v>43588</v>
          </cell>
          <cell r="G2539">
            <v>43556</v>
          </cell>
          <cell r="H2539">
            <v>43574</v>
          </cell>
          <cell r="I2539">
            <v>43588</v>
          </cell>
        </row>
        <row r="2540">
          <cell r="A2540" t="str">
            <v>PLN19052</v>
          </cell>
          <cell r="E2540" t="str">
            <v>Withdrawn</v>
          </cell>
          <cell r="F2540">
            <v>43727</v>
          </cell>
          <cell r="G2540">
            <v>43543</v>
          </cell>
        </row>
        <row r="2541">
          <cell r="A2541" t="str">
            <v>PLN19054</v>
          </cell>
          <cell r="E2541" t="str">
            <v>Approved</v>
          </cell>
          <cell r="F2541">
            <v>43739</v>
          </cell>
          <cell r="G2541">
            <v>43686</v>
          </cell>
          <cell r="H2541">
            <v>43725</v>
          </cell>
          <cell r="I2541">
            <v>43739</v>
          </cell>
        </row>
        <row r="2542">
          <cell r="A2542" t="str">
            <v>PLN19055</v>
          </cell>
          <cell r="E2542" t="str">
            <v>Withdrawn</v>
          </cell>
          <cell r="F2542">
            <v>43553</v>
          </cell>
        </row>
        <row r="2543">
          <cell r="A2543" t="str">
            <v>PLN19056</v>
          </cell>
          <cell r="E2543" t="str">
            <v>Approved</v>
          </cell>
          <cell r="F2543">
            <v>43585</v>
          </cell>
          <cell r="G2543">
            <v>43545</v>
          </cell>
          <cell r="H2543">
            <v>43574</v>
          </cell>
          <cell r="I2543">
            <v>43585</v>
          </cell>
        </row>
        <row r="2544">
          <cell r="A2544" t="str">
            <v>PLN19234</v>
          </cell>
          <cell r="E2544" t="str">
            <v>Incomplete</v>
          </cell>
          <cell r="F2544">
            <v>43880</v>
          </cell>
        </row>
        <row r="2545">
          <cell r="A2545" t="str">
            <v>PLN19057</v>
          </cell>
          <cell r="E2545" t="str">
            <v>Withdrawn</v>
          </cell>
          <cell r="F2545">
            <v>43627</v>
          </cell>
        </row>
        <row r="2546">
          <cell r="A2546" t="str">
            <v>PLN19058</v>
          </cell>
          <cell r="E2546" t="str">
            <v>Approved</v>
          </cell>
          <cell r="F2546">
            <v>43739</v>
          </cell>
          <cell r="G2546">
            <v>43647</v>
          </cell>
          <cell r="H2546">
            <v>43721</v>
          </cell>
          <cell r="I2546">
            <v>43739</v>
          </cell>
        </row>
        <row r="2547">
          <cell r="A2547" t="str">
            <v>PLN19059</v>
          </cell>
          <cell r="E2547" t="str">
            <v>Approved</v>
          </cell>
          <cell r="F2547">
            <v>43616</v>
          </cell>
          <cell r="G2547">
            <v>43567</v>
          </cell>
          <cell r="H2547">
            <v>43605</v>
          </cell>
          <cell r="I2547">
            <v>43616</v>
          </cell>
        </row>
        <row r="2548">
          <cell r="A2548" t="str">
            <v>PUD06010-PUDF010</v>
          </cell>
          <cell r="E2548" t="str">
            <v>Approved-Pending Appeal</v>
          </cell>
          <cell r="F2548">
            <v>43894</v>
          </cell>
          <cell r="G2548">
            <v>43573</v>
          </cell>
          <cell r="H2548">
            <v>43894</v>
          </cell>
        </row>
        <row r="2549">
          <cell r="A2549" t="str">
            <v>PLN19061</v>
          </cell>
          <cell r="E2549" t="str">
            <v>Under Review</v>
          </cell>
          <cell r="F2549">
            <v>43644</v>
          </cell>
          <cell r="G2549">
            <v>43644</v>
          </cell>
        </row>
        <row r="2550">
          <cell r="A2550" t="str">
            <v>PLN19060</v>
          </cell>
          <cell r="E2550" t="str">
            <v>Approved</v>
          </cell>
          <cell r="F2550">
            <v>43619</v>
          </cell>
          <cell r="G2550">
            <v>43580</v>
          </cell>
          <cell r="H2550">
            <v>43606</v>
          </cell>
          <cell r="I2550">
            <v>43619</v>
          </cell>
        </row>
        <row r="2551">
          <cell r="A2551" t="str">
            <v>PLN18522</v>
          </cell>
          <cell r="E2551" t="str">
            <v>Assigned</v>
          </cell>
          <cell r="F2551">
            <v>44097</v>
          </cell>
        </row>
        <row r="2552">
          <cell r="A2552" t="str">
            <v>PLN19063</v>
          </cell>
          <cell r="E2552" t="str">
            <v>Approved</v>
          </cell>
          <cell r="F2552">
            <v>43677</v>
          </cell>
          <cell r="G2552">
            <v>43623</v>
          </cell>
          <cell r="H2552">
            <v>43676</v>
          </cell>
          <cell r="I2552">
            <v>43677</v>
          </cell>
        </row>
        <row r="2553">
          <cell r="A2553" t="str">
            <v>PLN19064</v>
          </cell>
          <cell r="E2553" t="str">
            <v>Approved</v>
          </cell>
          <cell r="F2553">
            <v>43719</v>
          </cell>
          <cell r="G2553">
            <v>43676</v>
          </cell>
          <cell r="H2553">
            <v>43706</v>
          </cell>
          <cell r="I2553">
            <v>43719</v>
          </cell>
        </row>
        <row r="2554">
          <cell r="A2554" t="str">
            <v>PLN19065</v>
          </cell>
          <cell r="E2554" t="str">
            <v>Approved</v>
          </cell>
          <cell r="F2554">
            <v>43615</v>
          </cell>
          <cell r="G2554">
            <v>43577</v>
          </cell>
          <cell r="H2554">
            <v>43600</v>
          </cell>
          <cell r="I2554">
            <v>43615</v>
          </cell>
        </row>
        <row r="2555">
          <cell r="A2555" t="str">
            <v>PLN19066</v>
          </cell>
          <cell r="E2555" t="str">
            <v>Withdrawn</v>
          </cell>
          <cell r="F2555">
            <v>43889</v>
          </cell>
          <cell r="G2555">
            <v>43560</v>
          </cell>
        </row>
        <row r="2556">
          <cell r="A2556" t="str">
            <v>PLN19067</v>
          </cell>
          <cell r="E2556" t="str">
            <v>Withdrawn</v>
          </cell>
          <cell r="F2556">
            <v>43803</v>
          </cell>
          <cell r="G2556">
            <v>43560</v>
          </cell>
        </row>
        <row r="2557">
          <cell r="A2557" t="str">
            <v>PLN19068</v>
          </cell>
          <cell r="E2557" t="str">
            <v>Approved</v>
          </cell>
          <cell r="F2557">
            <v>43756</v>
          </cell>
          <cell r="G2557">
            <v>43613</v>
          </cell>
          <cell r="H2557">
            <v>43745</v>
          </cell>
          <cell r="I2557">
            <v>43756</v>
          </cell>
        </row>
        <row r="2558">
          <cell r="A2558" t="str">
            <v>PLN19069</v>
          </cell>
          <cell r="E2558" t="str">
            <v>Withdrawn</v>
          </cell>
          <cell r="F2558">
            <v>44160</v>
          </cell>
        </row>
        <row r="2559">
          <cell r="A2559" t="str">
            <v>PLN19070</v>
          </cell>
          <cell r="E2559" t="str">
            <v>Incomplete</v>
          </cell>
          <cell r="F2559">
            <v>43588</v>
          </cell>
        </row>
        <row r="2560">
          <cell r="A2560" t="str">
            <v>PLN19071</v>
          </cell>
          <cell r="E2560" t="str">
            <v>Filed</v>
          </cell>
          <cell r="F2560">
            <v>43559.438599537039</v>
          </cell>
        </row>
        <row r="2561">
          <cell r="A2561" t="str">
            <v>PLN19072</v>
          </cell>
          <cell r="E2561" t="str">
            <v>Approved</v>
          </cell>
          <cell r="F2561">
            <v>43693</v>
          </cell>
          <cell r="G2561">
            <v>43588</v>
          </cell>
          <cell r="H2561">
            <v>43668</v>
          </cell>
          <cell r="I2561">
            <v>43693</v>
          </cell>
        </row>
        <row r="2562">
          <cell r="A2562" t="str">
            <v>PLN19073</v>
          </cell>
          <cell r="E2562" t="str">
            <v>Approved-Pending Appeal</v>
          </cell>
          <cell r="F2562">
            <v>43707</v>
          </cell>
          <cell r="G2562">
            <v>43699</v>
          </cell>
          <cell r="H2562">
            <v>43707</v>
          </cell>
        </row>
        <row r="2563">
          <cell r="A2563" t="str">
            <v>PLN19074</v>
          </cell>
          <cell r="E2563" t="str">
            <v>Approved</v>
          </cell>
          <cell r="F2563">
            <v>44064</v>
          </cell>
          <cell r="G2563">
            <v>43689</v>
          </cell>
          <cell r="H2563">
            <v>44054</v>
          </cell>
          <cell r="I2563">
            <v>44064</v>
          </cell>
        </row>
        <row r="2564">
          <cell r="A2564" t="str">
            <v>PLN19075</v>
          </cell>
          <cell r="E2564" t="str">
            <v>Approved</v>
          </cell>
          <cell r="F2564">
            <v>43739</v>
          </cell>
          <cell r="G2564">
            <v>43704</v>
          </cell>
          <cell r="H2564">
            <v>43725</v>
          </cell>
          <cell r="I2564">
            <v>43739</v>
          </cell>
        </row>
        <row r="2565">
          <cell r="A2565" t="str">
            <v>PLN19076-ER01</v>
          </cell>
          <cell r="E2565" t="str">
            <v>Void</v>
          </cell>
          <cell r="F2565">
            <v>43567</v>
          </cell>
        </row>
        <row r="2566">
          <cell r="A2566" t="str">
            <v>PLN19076</v>
          </cell>
          <cell r="E2566" t="str">
            <v>Approved</v>
          </cell>
          <cell r="F2566">
            <v>43998</v>
          </cell>
          <cell r="G2566">
            <v>43830</v>
          </cell>
          <cell r="H2566">
            <v>43985</v>
          </cell>
          <cell r="I2566">
            <v>43998</v>
          </cell>
        </row>
        <row r="2567">
          <cell r="A2567" t="str">
            <v>PLN19077</v>
          </cell>
          <cell r="E2567" t="str">
            <v>Approved</v>
          </cell>
          <cell r="F2567">
            <v>43669</v>
          </cell>
          <cell r="G2567">
            <v>43671</v>
          </cell>
          <cell r="H2567">
            <v>43671</v>
          </cell>
          <cell r="I2567">
            <v>43669</v>
          </cell>
        </row>
        <row r="2568">
          <cell r="A2568" t="str">
            <v>PLN19078</v>
          </cell>
          <cell r="E2568" t="str">
            <v>Approved-Pending Appeal</v>
          </cell>
          <cell r="F2568">
            <v>43668</v>
          </cell>
          <cell r="G2568">
            <v>43661</v>
          </cell>
          <cell r="H2568">
            <v>43668</v>
          </cell>
        </row>
        <row r="2569">
          <cell r="A2569" t="str">
            <v>PLN19079</v>
          </cell>
          <cell r="E2569" t="str">
            <v>Withdrawn</v>
          </cell>
          <cell r="F2569">
            <v>43711</v>
          </cell>
        </row>
        <row r="2570">
          <cell r="A2570" t="str">
            <v>PLN19080</v>
          </cell>
          <cell r="E2570" t="str">
            <v>Assigned</v>
          </cell>
          <cell r="F2570">
            <v>43586</v>
          </cell>
        </row>
        <row r="2571">
          <cell r="A2571" t="str">
            <v>PLN19081</v>
          </cell>
          <cell r="E2571" t="str">
            <v>Approved</v>
          </cell>
          <cell r="F2571">
            <v>43648</v>
          </cell>
          <cell r="G2571">
            <v>43595</v>
          </cell>
          <cell r="H2571">
            <v>43634</v>
          </cell>
          <cell r="I2571">
            <v>43648</v>
          </cell>
        </row>
        <row r="2572">
          <cell r="A2572" t="str">
            <v>PLN19082</v>
          </cell>
          <cell r="E2572" t="str">
            <v>Withdrawn</v>
          </cell>
          <cell r="F2572">
            <v>43801</v>
          </cell>
        </row>
        <row r="2573">
          <cell r="A2573" t="str">
            <v>PLN19083</v>
          </cell>
          <cell r="E2573" t="str">
            <v>Withdrawn</v>
          </cell>
          <cell r="F2573">
            <v>43628</v>
          </cell>
        </row>
        <row r="2574">
          <cell r="A2574" t="str">
            <v>PLN19084</v>
          </cell>
          <cell r="E2574" t="str">
            <v>Withdrawn</v>
          </cell>
          <cell r="F2574">
            <v>43588</v>
          </cell>
        </row>
        <row r="2575">
          <cell r="A2575" t="str">
            <v>PLN19085</v>
          </cell>
          <cell r="E2575" t="str">
            <v>Approved-Pending Appeal</v>
          </cell>
          <cell r="F2575">
            <v>44123</v>
          </cell>
          <cell r="G2575">
            <v>44067</v>
          </cell>
          <cell r="H2575">
            <v>44123</v>
          </cell>
        </row>
        <row r="2576">
          <cell r="A2576" t="str">
            <v>PLN19086</v>
          </cell>
          <cell r="E2576" t="str">
            <v>Withdrawn</v>
          </cell>
          <cell r="F2576">
            <v>43803</v>
          </cell>
        </row>
        <row r="2577">
          <cell r="A2577" t="str">
            <v>PLN19087</v>
          </cell>
          <cell r="E2577" t="str">
            <v>Approved-Pending Appeal</v>
          </cell>
          <cell r="F2577">
            <v>43670</v>
          </cell>
          <cell r="G2577">
            <v>43614</v>
          </cell>
          <cell r="H2577">
            <v>43670</v>
          </cell>
        </row>
        <row r="2578">
          <cell r="A2578" t="str">
            <v>PLN19088</v>
          </cell>
          <cell r="E2578" t="str">
            <v>Accepted</v>
          </cell>
          <cell r="F2578">
            <v>43584</v>
          </cell>
        </row>
        <row r="2579">
          <cell r="A2579" t="str">
            <v>PLN19089</v>
          </cell>
          <cell r="E2579" t="str">
            <v>Assigned</v>
          </cell>
          <cell r="F2579">
            <v>43585</v>
          </cell>
        </row>
        <row r="2580">
          <cell r="A2580" t="str">
            <v>PLN19092</v>
          </cell>
          <cell r="E2580" t="str">
            <v>Withdrawn</v>
          </cell>
          <cell r="F2580">
            <v>43699</v>
          </cell>
          <cell r="G2580">
            <v>43697</v>
          </cell>
        </row>
        <row r="2581">
          <cell r="A2581" t="str">
            <v>PLN19090</v>
          </cell>
          <cell r="E2581" t="str">
            <v>Accepted</v>
          </cell>
          <cell r="F2581">
            <v>43585</v>
          </cell>
        </row>
        <row r="2582">
          <cell r="A2582" t="str">
            <v>PLN19091</v>
          </cell>
          <cell r="E2582" t="str">
            <v>Accepted</v>
          </cell>
          <cell r="F2582">
            <v>43585</v>
          </cell>
        </row>
        <row r="2583">
          <cell r="A2583" t="str">
            <v>PLN19093</v>
          </cell>
          <cell r="E2583" t="str">
            <v>Approved</v>
          </cell>
          <cell r="F2583">
            <v>43697</v>
          </cell>
          <cell r="G2583">
            <v>43647</v>
          </cell>
          <cell r="H2583">
            <v>43685</v>
          </cell>
          <cell r="I2583">
            <v>43697</v>
          </cell>
        </row>
        <row r="2584">
          <cell r="A2584" t="str">
            <v>PLN19094</v>
          </cell>
          <cell r="E2584" t="str">
            <v>Approved</v>
          </cell>
          <cell r="F2584">
            <v>43900</v>
          </cell>
          <cell r="G2584">
            <v>43865</v>
          </cell>
          <cell r="H2584">
            <v>43887</v>
          </cell>
          <cell r="I2584">
            <v>43900</v>
          </cell>
        </row>
        <row r="2585">
          <cell r="A2585" t="str">
            <v>PLN19095</v>
          </cell>
          <cell r="E2585" t="str">
            <v>Void</v>
          </cell>
          <cell r="F2585">
            <v>43591</v>
          </cell>
        </row>
        <row r="2586">
          <cell r="A2586" t="str">
            <v>PLN19096</v>
          </cell>
          <cell r="E2586" t="str">
            <v>Incomplete</v>
          </cell>
          <cell r="F2586">
            <v>43621</v>
          </cell>
        </row>
        <row r="2587">
          <cell r="A2587" t="str">
            <v>PLN19097</v>
          </cell>
          <cell r="E2587" t="str">
            <v>Assigned</v>
          </cell>
          <cell r="F2587">
            <v>43591</v>
          </cell>
        </row>
        <row r="2588">
          <cell r="A2588" t="str">
            <v>PLN19098</v>
          </cell>
          <cell r="E2588" t="str">
            <v>Approved</v>
          </cell>
          <cell r="F2588">
            <v>43787</v>
          </cell>
          <cell r="G2588">
            <v>43637</v>
          </cell>
          <cell r="H2588">
            <v>43773</v>
          </cell>
          <cell r="I2588">
            <v>43787</v>
          </cell>
        </row>
        <row r="2589">
          <cell r="A2589" t="str">
            <v>PLN19099</v>
          </cell>
          <cell r="E2589" t="str">
            <v>Withdrawn</v>
          </cell>
          <cell r="F2589">
            <v>43788</v>
          </cell>
        </row>
        <row r="2590">
          <cell r="A2590" t="str">
            <v>PLN19100</v>
          </cell>
          <cell r="E2590" t="str">
            <v>Withdrawn</v>
          </cell>
          <cell r="F2590">
            <v>44019</v>
          </cell>
        </row>
        <row r="2591">
          <cell r="A2591" t="str">
            <v>PLN19101</v>
          </cell>
          <cell r="E2591" t="str">
            <v>Filed</v>
          </cell>
          <cell r="F2591">
            <v>43594.392974537041</v>
          </cell>
        </row>
        <row r="2592">
          <cell r="A2592" t="str">
            <v>PLN19102</v>
          </cell>
          <cell r="E2592" t="str">
            <v>Filed</v>
          </cell>
          <cell r="F2592">
            <v>43594.405185185184</v>
          </cell>
        </row>
        <row r="2593">
          <cell r="A2593" t="str">
            <v>PLN19103</v>
          </cell>
          <cell r="E2593" t="str">
            <v>Approved</v>
          </cell>
          <cell r="F2593">
            <v>43860</v>
          </cell>
          <cell r="G2593">
            <v>43728</v>
          </cell>
          <cell r="H2593">
            <v>43844</v>
          </cell>
          <cell r="I2593">
            <v>43860</v>
          </cell>
        </row>
        <row r="2594">
          <cell r="A2594" t="str">
            <v>PLN19104</v>
          </cell>
          <cell r="E2594" t="str">
            <v>Approved</v>
          </cell>
          <cell r="F2594">
            <v>43733</v>
          </cell>
          <cell r="G2594">
            <v>43669</v>
          </cell>
          <cell r="H2594">
            <v>43728</v>
          </cell>
          <cell r="I2594">
            <v>43733</v>
          </cell>
        </row>
        <row r="2595">
          <cell r="A2595" t="str">
            <v>PLN19105</v>
          </cell>
          <cell r="E2595" t="str">
            <v>Approved-Pending Appeal</v>
          </cell>
          <cell r="F2595">
            <v>44014</v>
          </cell>
          <cell r="G2595">
            <v>43901</v>
          </cell>
          <cell r="H2595">
            <v>44014</v>
          </cell>
        </row>
        <row r="2596">
          <cell r="A2596" t="str">
            <v>PLN19106</v>
          </cell>
          <cell r="E2596" t="str">
            <v>Approved</v>
          </cell>
          <cell r="F2596">
            <v>44046</v>
          </cell>
          <cell r="G2596">
            <v>43973</v>
          </cell>
          <cell r="H2596">
            <v>44034</v>
          </cell>
          <cell r="I2596">
            <v>44046</v>
          </cell>
        </row>
        <row r="2597">
          <cell r="A2597" t="str">
            <v>PLN19107</v>
          </cell>
          <cell r="E2597" t="str">
            <v>Accepted</v>
          </cell>
          <cell r="F2597">
            <v>43599</v>
          </cell>
        </row>
        <row r="2598">
          <cell r="A2598" t="str">
            <v>PLN19108</v>
          </cell>
          <cell r="E2598" t="str">
            <v>Accepted</v>
          </cell>
          <cell r="F2598">
            <v>43599</v>
          </cell>
        </row>
        <row r="2599">
          <cell r="A2599" t="str">
            <v>PLN19109</v>
          </cell>
          <cell r="E2599" t="str">
            <v>Withdrawn</v>
          </cell>
          <cell r="F2599">
            <v>43811</v>
          </cell>
        </row>
        <row r="2600">
          <cell r="A2600" t="str">
            <v>PLN19110</v>
          </cell>
          <cell r="E2600" t="str">
            <v>Withdrawn</v>
          </cell>
          <cell r="F2600">
            <v>43811</v>
          </cell>
        </row>
        <row r="2601">
          <cell r="A2601" t="str">
            <v>PLN19111</v>
          </cell>
          <cell r="E2601" t="str">
            <v>Withdrawn</v>
          </cell>
          <cell r="F2601">
            <v>43811</v>
          </cell>
        </row>
        <row r="2602">
          <cell r="A2602" t="str">
            <v>PLN19112</v>
          </cell>
          <cell r="E2602" t="str">
            <v>Withdrawn</v>
          </cell>
          <cell r="F2602">
            <v>43811</v>
          </cell>
        </row>
        <row r="2603">
          <cell r="A2603" t="str">
            <v>PLN19113</v>
          </cell>
          <cell r="E2603" t="str">
            <v>Approved</v>
          </cell>
          <cell r="F2603">
            <v>43671</v>
          </cell>
          <cell r="G2603">
            <v>43627</v>
          </cell>
          <cell r="H2603">
            <v>43657</v>
          </cell>
          <cell r="I2603">
            <v>43671</v>
          </cell>
        </row>
        <row r="2604">
          <cell r="A2604" t="str">
            <v>PLN19114</v>
          </cell>
          <cell r="E2604" t="str">
            <v>Assigned</v>
          </cell>
          <cell r="F2604">
            <v>43714</v>
          </cell>
        </row>
        <row r="2605">
          <cell r="A2605" t="str">
            <v>PLN19115</v>
          </cell>
          <cell r="E2605" t="str">
            <v>Filed</v>
          </cell>
          <cell r="F2605">
            <v>43601.455937500003</v>
          </cell>
        </row>
        <row r="2606">
          <cell r="A2606" t="str">
            <v>PLN19116</v>
          </cell>
          <cell r="E2606" t="str">
            <v>Approved</v>
          </cell>
          <cell r="F2606">
            <v>43746</v>
          </cell>
          <cell r="G2606">
            <v>43712</v>
          </cell>
          <cell r="H2606">
            <v>43732</v>
          </cell>
          <cell r="I2606">
            <v>43746</v>
          </cell>
        </row>
        <row r="2607">
          <cell r="A2607" t="str">
            <v>PLN19117</v>
          </cell>
          <cell r="E2607" t="str">
            <v>Approved</v>
          </cell>
          <cell r="F2607">
            <v>44116</v>
          </cell>
          <cell r="G2607">
            <v>44105</v>
          </cell>
          <cell r="H2607">
            <v>44105</v>
          </cell>
          <cell r="I2607">
            <v>44116</v>
          </cell>
        </row>
        <row r="2608">
          <cell r="A2608" t="str">
            <v>PLN19118</v>
          </cell>
          <cell r="E2608" t="str">
            <v>Approved</v>
          </cell>
          <cell r="F2608">
            <v>43714</v>
          </cell>
          <cell r="G2608">
            <v>43665</v>
          </cell>
          <cell r="H2608">
            <v>43697</v>
          </cell>
          <cell r="I2608">
            <v>43714</v>
          </cell>
        </row>
        <row r="2609">
          <cell r="A2609" t="str">
            <v>PLN14103-R01</v>
          </cell>
          <cell r="E2609" t="str">
            <v>Withdrawn</v>
          </cell>
          <cell r="F2609">
            <v>43692</v>
          </cell>
          <cell r="G2609">
            <v>43692</v>
          </cell>
        </row>
        <row r="2610">
          <cell r="A2610" t="str">
            <v>PLN19119</v>
          </cell>
          <cell r="E2610" t="str">
            <v>Withdrawn</v>
          </cell>
          <cell r="F2610">
            <v>43782</v>
          </cell>
        </row>
        <row r="2611">
          <cell r="A2611" t="str">
            <v>PLN19120</v>
          </cell>
          <cell r="E2611" t="str">
            <v>Withdrawn</v>
          </cell>
          <cell r="F2611">
            <v>43811</v>
          </cell>
        </row>
        <row r="2612">
          <cell r="A2612" t="str">
            <v>PLN19121</v>
          </cell>
          <cell r="E2612" t="str">
            <v>Withdrawn</v>
          </cell>
          <cell r="F2612">
            <v>43811</v>
          </cell>
        </row>
        <row r="2613">
          <cell r="A2613" t="str">
            <v>PLN19122</v>
          </cell>
          <cell r="E2613" t="str">
            <v>Withdrawn</v>
          </cell>
          <cell r="F2613">
            <v>43811</v>
          </cell>
        </row>
        <row r="2614">
          <cell r="A2614" t="str">
            <v>PLN19123</v>
          </cell>
          <cell r="E2614" t="str">
            <v>Withdrawn</v>
          </cell>
          <cell r="F2614">
            <v>43811</v>
          </cell>
        </row>
        <row r="2615">
          <cell r="A2615" t="str">
            <v>PLN19124</v>
          </cell>
          <cell r="E2615" t="str">
            <v>Approved</v>
          </cell>
          <cell r="F2615">
            <v>43987</v>
          </cell>
          <cell r="G2615">
            <v>43886</v>
          </cell>
          <cell r="H2615">
            <v>43977</v>
          </cell>
          <cell r="I2615">
            <v>43987</v>
          </cell>
        </row>
        <row r="2616">
          <cell r="A2616" t="str">
            <v>PLN19125</v>
          </cell>
          <cell r="E2616" t="str">
            <v>Withdrawn</v>
          </cell>
          <cell r="F2616">
            <v>43641</v>
          </cell>
        </row>
        <row r="2617">
          <cell r="A2617" t="str">
            <v>PLN19128</v>
          </cell>
          <cell r="E2617" t="str">
            <v>Approved</v>
          </cell>
          <cell r="F2617">
            <v>43868</v>
          </cell>
          <cell r="G2617">
            <v>43808</v>
          </cell>
          <cell r="H2617">
            <v>43857</v>
          </cell>
          <cell r="I2617">
            <v>43868</v>
          </cell>
        </row>
        <row r="2618">
          <cell r="A2618" t="str">
            <v>PLN19127</v>
          </cell>
          <cell r="E2618" t="str">
            <v>Accepted</v>
          </cell>
          <cell r="F2618">
            <v>43614</v>
          </cell>
        </row>
        <row r="2619">
          <cell r="A2619" t="str">
            <v>PLN19126</v>
          </cell>
          <cell r="E2619" t="str">
            <v>Accepted</v>
          </cell>
          <cell r="F2619">
            <v>43614</v>
          </cell>
        </row>
        <row r="2620">
          <cell r="A2620" t="str">
            <v>PLN19129</v>
          </cell>
          <cell r="E2620" t="str">
            <v>Approved</v>
          </cell>
          <cell r="F2620">
            <v>43692</v>
          </cell>
          <cell r="G2620">
            <v>43642</v>
          </cell>
          <cell r="H2620">
            <v>43676</v>
          </cell>
          <cell r="I2620">
            <v>43692</v>
          </cell>
        </row>
        <row r="2621">
          <cell r="A2621" t="str">
            <v>PLN19130</v>
          </cell>
          <cell r="E2621" t="str">
            <v>Approved-Pending Appeal</v>
          </cell>
          <cell r="F2621">
            <v>43657</v>
          </cell>
          <cell r="G2621">
            <v>43630</v>
          </cell>
          <cell r="H2621">
            <v>43657</v>
          </cell>
        </row>
        <row r="2622">
          <cell r="A2622" t="str">
            <v>PLN19132</v>
          </cell>
          <cell r="E2622" t="str">
            <v>Approved</v>
          </cell>
          <cell r="F2622">
            <v>43714</v>
          </cell>
          <cell r="G2622">
            <v>43649</v>
          </cell>
          <cell r="H2622">
            <v>43697</v>
          </cell>
          <cell r="I2622">
            <v>43714</v>
          </cell>
        </row>
        <row r="2623">
          <cell r="A2623" t="str">
            <v>PLN19131</v>
          </cell>
          <cell r="E2623" t="str">
            <v>Approved</v>
          </cell>
          <cell r="F2623">
            <v>43719</v>
          </cell>
          <cell r="G2623">
            <v>43705</v>
          </cell>
          <cell r="H2623">
            <v>43719</v>
          </cell>
          <cell r="I2623">
            <v>43719</v>
          </cell>
        </row>
        <row r="2624">
          <cell r="A2624" t="str">
            <v>PLN19133</v>
          </cell>
          <cell r="E2624" t="str">
            <v>Incomplete</v>
          </cell>
          <cell r="F2624">
            <v>43693</v>
          </cell>
        </row>
        <row r="2625">
          <cell r="A2625" t="str">
            <v>PLN19134</v>
          </cell>
          <cell r="E2625" t="str">
            <v>Filed</v>
          </cell>
          <cell r="F2625">
            <v>43621.421423611115</v>
          </cell>
        </row>
        <row r="2626">
          <cell r="A2626" t="str">
            <v>PLN19136</v>
          </cell>
          <cell r="E2626" t="str">
            <v>Approved</v>
          </cell>
          <cell r="F2626">
            <v>43901</v>
          </cell>
          <cell r="G2626">
            <v>43901</v>
          </cell>
          <cell r="H2626">
            <v>43901</v>
          </cell>
          <cell r="I2626">
            <v>43901</v>
          </cell>
        </row>
        <row r="2627">
          <cell r="A2627" t="str">
            <v>PLN19135</v>
          </cell>
          <cell r="E2627" t="str">
            <v>Approved</v>
          </cell>
          <cell r="F2627">
            <v>43719</v>
          </cell>
          <cell r="G2627">
            <v>43682</v>
          </cell>
          <cell r="H2627">
            <v>43707</v>
          </cell>
          <cell r="I2627">
            <v>43719</v>
          </cell>
        </row>
        <row r="2628">
          <cell r="A2628" t="str">
            <v>PLN19138</v>
          </cell>
          <cell r="E2628" t="str">
            <v>Approved</v>
          </cell>
          <cell r="F2628">
            <v>43823</v>
          </cell>
          <cell r="G2628">
            <v>43642</v>
          </cell>
          <cell r="H2628">
            <v>43811</v>
          </cell>
          <cell r="I2628">
            <v>43823</v>
          </cell>
        </row>
        <row r="2629">
          <cell r="A2629" t="str">
            <v>PLN19137</v>
          </cell>
          <cell r="E2629" t="str">
            <v>Approved</v>
          </cell>
          <cell r="F2629">
            <v>43794</v>
          </cell>
          <cell r="G2629">
            <v>43727</v>
          </cell>
          <cell r="H2629">
            <v>43789</v>
          </cell>
          <cell r="I2629">
            <v>43794</v>
          </cell>
        </row>
        <row r="2630">
          <cell r="A2630" t="str">
            <v>PLN19139</v>
          </cell>
          <cell r="E2630" t="str">
            <v>Void</v>
          </cell>
          <cell r="F2630">
            <v>43627</v>
          </cell>
          <cell r="G2630">
            <v>42789</v>
          </cell>
          <cell r="H2630">
            <v>42800</v>
          </cell>
          <cell r="I2630">
            <v>42800</v>
          </cell>
        </row>
        <row r="2631">
          <cell r="A2631" t="str">
            <v>PLN19141</v>
          </cell>
          <cell r="E2631" t="str">
            <v>Approved</v>
          </cell>
          <cell r="F2631">
            <v>43746</v>
          </cell>
          <cell r="G2631">
            <v>43698</v>
          </cell>
          <cell r="H2631">
            <v>43734</v>
          </cell>
          <cell r="I2631">
            <v>43746</v>
          </cell>
        </row>
        <row r="2632">
          <cell r="A2632" t="str">
            <v>PLN19140</v>
          </cell>
          <cell r="E2632" t="str">
            <v>Approved</v>
          </cell>
          <cell r="F2632">
            <v>43844</v>
          </cell>
          <cell r="G2632">
            <v>43769</v>
          </cell>
          <cell r="H2632">
            <v>43830</v>
          </cell>
          <cell r="I2632">
            <v>43844</v>
          </cell>
        </row>
        <row r="2633">
          <cell r="A2633" t="str">
            <v>PUD06010-PUDF011</v>
          </cell>
          <cell r="E2633" t="str">
            <v>Approved</v>
          </cell>
          <cell r="F2633">
            <v>43830</v>
          </cell>
          <cell r="G2633">
            <v>43704</v>
          </cell>
          <cell r="H2633">
            <v>43817</v>
          </cell>
          <cell r="I2633">
            <v>43830</v>
          </cell>
        </row>
        <row r="2634">
          <cell r="A2634" t="str">
            <v>PLN19142</v>
          </cell>
          <cell r="E2634" t="str">
            <v>Void</v>
          </cell>
          <cell r="F2634">
            <v>43633</v>
          </cell>
        </row>
        <row r="2635">
          <cell r="A2635" t="str">
            <v>PLN19144</v>
          </cell>
          <cell r="E2635" t="str">
            <v>Incomplete</v>
          </cell>
          <cell r="F2635">
            <v>43642</v>
          </cell>
        </row>
        <row r="2636">
          <cell r="A2636" t="str">
            <v>PLN19143</v>
          </cell>
          <cell r="E2636" t="str">
            <v>Assigned</v>
          </cell>
          <cell r="F2636">
            <v>43634</v>
          </cell>
        </row>
        <row r="2637">
          <cell r="A2637" t="str">
            <v>PLN18070-R01</v>
          </cell>
          <cell r="E2637" t="str">
            <v>Approved</v>
          </cell>
          <cell r="F2637">
            <v>43640</v>
          </cell>
          <cell r="G2637">
            <v>43640</v>
          </cell>
          <cell r="H2637">
            <v>43640</v>
          </cell>
          <cell r="I2637">
            <v>43640</v>
          </cell>
        </row>
        <row r="2638">
          <cell r="A2638" t="str">
            <v>PLN18069-R01</v>
          </cell>
          <cell r="E2638" t="str">
            <v>Approved</v>
          </cell>
          <cell r="F2638">
            <v>43640</v>
          </cell>
          <cell r="G2638">
            <v>43640</v>
          </cell>
          <cell r="H2638">
            <v>43640</v>
          </cell>
          <cell r="I2638">
            <v>43640</v>
          </cell>
        </row>
        <row r="2639">
          <cell r="A2639" t="str">
            <v>PLN18065-R01</v>
          </cell>
          <cell r="E2639" t="str">
            <v>Approved</v>
          </cell>
          <cell r="F2639">
            <v>43640</v>
          </cell>
          <cell r="G2639">
            <v>43640</v>
          </cell>
          <cell r="H2639">
            <v>43640</v>
          </cell>
          <cell r="I2639">
            <v>43640</v>
          </cell>
        </row>
        <row r="2640">
          <cell r="A2640" t="str">
            <v>PLN19145</v>
          </cell>
          <cell r="E2640" t="str">
            <v>Void</v>
          </cell>
          <cell r="F2640">
            <v>43635</v>
          </cell>
        </row>
        <row r="2641">
          <cell r="A2641" t="str">
            <v>PLN19146</v>
          </cell>
          <cell r="E2641" t="str">
            <v>Approved</v>
          </cell>
          <cell r="F2641">
            <v>43818</v>
          </cell>
          <cell r="G2641">
            <v>43818</v>
          </cell>
          <cell r="H2641">
            <v>43818</v>
          </cell>
          <cell r="I2641">
            <v>43818</v>
          </cell>
        </row>
        <row r="2642">
          <cell r="A2642" t="str">
            <v>PLN19148</v>
          </cell>
          <cell r="E2642" t="str">
            <v>Approved</v>
          </cell>
          <cell r="F2642">
            <v>44229</v>
          </cell>
          <cell r="G2642">
            <v>44169</v>
          </cell>
          <cell r="H2642">
            <v>44216</v>
          </cell>
          <cell r="I2642">
            <v>44229</v>
          </cell>
        </row>
        <row r="2643">
          <cell r="A2643" t="str">
            <v>PLN19147</v>
          </cell>
          <cell r="E2643" t="str">
            <v>Approved-Pending Appeal</v>
          </cell>
          <cell r="F2643">
            <v>44160</v>
          </cell>
          <cell r="G2643">
            <v>44091</v>
          </cell>
          <cell r="H2643">
            <v>44160</v>
          </cell>
        </row>
        <row r="2644">
          <cell r="A2644" t="str">
            <v>PLN18490-R01-PUDF03</v>
          </cell>
          <cell r="E2644" t="str">
            <v>Approved-Pending Appeal</v>
          </cell>
          <cell r="F2644">
            <v>44139</v>
          </cell>
          <cell r="G2644">
            <v>43893</v>
          </cell>
          <cell r="H2644">
            <v>44139</v>
          </cell>
        </row>
        <row r="2645">
          <cell r="A2645" t="str">
            <v>PLN18490-R01-PUDF02</v>
          </cell>
          <cell r="E2645" t="str">
            <v>Approved-Pending Appeal</v>
          </cell>
          <cell r="F2645">
            <v>44139</v>
          </cell>
          <cell r="G2645">
            <v>43928</v>
          </cell>
          <cell r="H2645">
            <v>44139</v>
          </cell>
        </row>
        <row r="2646">
          <cell r="A2646" t="str">
            <v>PLN18490-R01-PUDF01</v>
          </cell>
          <cell r="E2646" t="str">
            <v>Approved-Pending Appeal</v>
          </cell>
          <cell r="F2646">
            <v>44139</v>
          </cell>
          <cell r="G2646">
            <v>43893</v>
          </cell>
          <cell r="H2646">
            <v>44139</v>
          </cell>
        </row>
        <row r="2647">
          <cell r="A2647" t="str">
            <v>PLN18490-R01</v>
          </cell>
          <cell r="E2647" t="str">
            <v>Incomplete</v>
          </cell>
          <cell r="F2647">
            <v>43776</v>
          </cell>
        </row>
        <row r="2648">
          <cell r="A2648" t="str">
            <v>PLN19149</v>
          </cell>
          <cell r="E2648" t="str">
            <v>Approved</v>
          </cell>
          <cell r="F2648">
            <v>43733</v>
          </cell>
          <cell r="G2648">
            <v>43682</v>
          </cell>
          <cell r="H2648">
            <v>43725</v>
          </cell>
          <cell r="I2648">
            <v>43733</v>
          </cell>
        </row>
        <row r="2649">
          <cell r="A2649" t="str">
            <v>PLN19153</v>
          </cell>
          <cell r="E2649" t="str">
            <v>Approved-Pending Appeal</v>
          </cell>
          <cell r="F2649">
            <v>44097</v>
          </cell>
          <cell r="G2649">
            <v>44012</v>
          </cell>
          <cell r="H2649">
            <v>44097</v>
          </cell>
        </row>
        <row r="2650">
          <cell r="A2650" t="str">
            <v>PLN19152</v>
          </cell>
          <cell r="E2650" t="str">
            <v>Approved</v>
          </cell>
          <cell r="F2650">
            <v>43725</v>
          </cell>
          <cell r="G2650">
            <v>43671</v>
          </cell>
          <cell r="H2650">
            <v>43712</v>
          </cell>
          <cell r="I2650">
            <v>43725</v>
          </cell>
        </row>
        <row r="2651">
          <cell r="A2651" t="str">
            <v>PLN19151</v>
          </cell>
          <cell r="E2651" t="str">
            <v>Approved</v>
          </cell>
          <cell r="F2651">
            <v>43742</v>
          </cell>
          <cell r="G2651">
            <v>43668</v>
          </cell>
          <cell r="H2651">
            <v>43731</v>
          </cell>
          <cell r="I2651">
            <v>43742</v>
          </cell>
        </row>
        <row r="2652">
          <cell r="A2652" t="str">
            <v>PLN19150</v>
          </cell>
          <cell r="E2652" t="str">
            <v>Withdrawn</v>
          </cell>
          <cell r="F2652">
            <v>43774</v>
          </cell>
        </row>
        <row r="2653">
          <cell r="A2653" t="str">
            <v>PLN19154</v>
          </cell>
          <cell r="E2653" t="str">
            <v>Approved</v>
          </cell>
          <cell r="F2653">
            <v>43719</v>
          </cell>
          <cell r="G2653">
            <v>43699</v>
          </cell>
          <cell r="H2653">
            <v>43706</v>
          </cell>
          <cell r="I2653">
            <v>43719</v>
          </cell>
        </row>
        <row r="2654">
          <cell r="A2654" t="str">
            <v>PLN19157</v>
          </cell>
          <cell r="E2654" t="str">
            <v>Approved</v>
          </cell>
          <cell r="F2654">
            <v>43746</v>
          </cell>
          <cell r="G2654">
            <v>43669</v>
          </cell>
          <cell r="H2654">
            <v>43734</v>
          </cell>
          <cell r="I2654">
            <v>43746</v>
          </cell>
        </row>
        <row r="2655">
          <cell r="A2655" t="str">
            <v>PLN19156</v>
          </cell>
          <cell r="E2655" t="str">
            <v>Approved-Pending Appeal</v>
          </cell>
          <cell r="F2655">
            <v>44231</v>
          </cell>
          <cell r="G2655">
            <v>43836</v>
          </cell>
          <cell r="H2655">
            <v>44231</v>
          </cell>
        </row>
        <row r="2656">
          <cell r="A2656" t="str">
            <v>PLN19155</v>
          </cell>
          <cell r="E2656" t="str">
            <v>Assigned</v>
          </cell>
          <cell r="F2656">
            <v>43657</v>
          </cell>
        </row>
        <row r="2657">
          <cell r="A2657" t="str">
            <v>PLN19160-ER01</v>
          </cell>
          <cell r="E2657" t="str">
            <v>Void</v>
          </cell>
          <cell r="F2657">
            <v>43679</v>
          </cell>
        </row>
        <row r="2658">
          <cell r="A2658" t="str">
            <v>PLN19158</v>
          </cell>
          <cell r="E2658" t="str">
            <v>Filed</v>
          </cell>
          <cell r="F2658">
            <v>43648.438715277778</v>
          </cell>
        </row>
        <row r="2659">
          <cell r="A2659" t="str">
            <v>PLN19159</v>
          </cell>
          <cell r="E2659" t="str">
            <v>Approved</v>
          </cell>
          <cell r="F2659">
            <v>43889</v>
          </cell>
          <cell r="G2659">
            <v>43756</v>
          </cell>
          <cell r="H2659">
            <v>43875</v>
          </cell>
          <cell r="I2659">
            <v>43889</v>
          </cell>
        </row>
        <row r="2660">
          <cell r="A2660" t="str">
            <v>PLN19160</v>
          </cell>
          <cell r="E2660" t="str">
            <v>Incomplete</v>
          </cell>
          <cell r="F2660">
            <v>43679</v>
          </cell>
        </row>
        <row r="2661">
          <cell r="A2661" t="str">
            <v>PLN16255-R01</v>
          </cell>
          <cell r="E2661" t="str">
            <v>Withdrawn</v>
          </cell>
          <cell r="F2661">
            <v>43677</v>
          </cell>
        </row>
        <row r="2662">
          <cell r="A2662" t="str">
            <v>PLN17246-R01</v>
          </cell>
          <cell r="E2662" t="str">
            <v>Accepted</v>
          </cell>
          <cell r="F2662">
            <v>43654</v>
          </cell>
        </row>
        <row r="2663">
          <cell r="A2663" t="str">
            <v>PLN17247-R01</v>
          </cell>
          <cell r="E2663" t="str">
            <v>Accepted</v>
          </cell>
          <cell r="F2663">
            <v>43654</v>
          </cell>
        </row>
        <row r="2664">
          <cell r="A2664" t="str">
            <v>PUDF07-PUDF01</v>
          </cell>
          <cell r="E2664" t="str">
            <v>Approved</v>
          </cell>
          <cell r="F2664">
            <v>43710</v>
          </cell>
          <cell r="G2664">
            <v>43581</v>
          </cell>
          <cell r="H2664">
            <v>43698</v>
          </cell>
          <cell r="I2664">
            <v>43710</v>
          </cell>
        </row>
        <row r="2665">
          <cell r="A2665" t="str">
            <v>PUDF07-PUDF02</v>
          </cell>
          <cell r="E2665" t="str">
            <v>Approved</v>
          </cell>
          <cell r="F2665">
            <v>43710</v>
          </cell>
          <cell r="G2665">
            <v>43581</v>
          </cell>
          <cell r="H2665">
            <v>43698</v>
          </cell>
          <cell r="I2665">
            <v>43710</v>
          </cell>
        </row>
        <row r="2666">
          <cell r="A2666" t="str">
            <v>PUDF07-PUDF03</v>
          </cell>
          <cell r="E2666" t="str">
            <v>Approved</v>
          </cell>
          <cell r="F2666">
            <v>43710</v>
          </cell>
          <cell r="G2666">
            <v>43581</v>
          </cell>
          <cell r="H2666">
            <v>43698</v>
          </cell>
          <cell r="I2666">
            <v>43710</v>
          </cell>
        </row>
        <row r="2667">
          <cell r="A2667" t="str">
            <v>PLN19161</v>
          </cell>
          <cell r="E2667" t="str">
            <v>Approved-Pending Appeal</v>
          </cell>
          <cell r="F2667">
            <v>44124</v>
          </cell>
          <cell r="G2667">
            <v>44124</v>
          </cell>
          <cell r="H2667">
            <v>44124</v>
          </cell>
        </row>
        <row r="2668">
          <cell r="A2668" t="str">
            <v>PLN19162</v>
          </cell>
          <cell r="E2668" t="str">
            <v>Approved</v>
          </cell>
          <cell r="F2668">
            <v>43788</v>
          </cell>
          <cell r="G2668">
            <v>43686</v>
          </cell>
          <cell r="H2668">
            <v>43773</v>
          </cell>
          <cell r="I2668">
            <v>43788</v>
          </cell>
        </row>
        <row r="2669">
          <cell r="A2669" t="str">
            <v>PLN19163</v>
          </cell>
          <cell r="E2669" t="str">
            <v>Withdrawn</v>
          </cell>
          <cell r="F2669">
            <v>44180</v>
          </cell>
        </row>
        <row r="2670">
          <cell r="A2670" t="str">
            <v>PLN19164</v>
          </cell>
          <cell r="E2670" t="str">
            <v>Approved</v>
          </cell>
          <cell r="F2670">
            <v>43987</v>
          </cell>
          <cell r="G2670">
            <v>43889</v>
          </cell>
          <cell r="H2670">
            <v>43977</v>
          </cell>
          <cell r="I2670">
            <v>43987</v>
          </cell>
        </row>
        <row r="2671">
          <cell r="A2671" t="str">
            <v>PLN19165</v>
          </cell>
          <cell r="E2671" t="str">
            <v>Approved</v>
          </cell>
          <cell r="F2671">
            <v>43822</v>
          </cell>
          <cell r="G2671">
            <v>43656</v>
          </cell>
          <cell r="H2671">
            <v>43809</v>
          </cell>
          <cell r="I2671">
            <v>43822</v>
          </cell>
        </row>
        <row r="2672">
          <cell r="A2672" t="str">
            <v>PLN19166</v>
          </cell>
          <cell r="E2672" t="str">
            <v>Approved</v>
          </cell>
          <cell r="F2672">
            <v>44006</v>
          </cell>
          <cell r="G2672">
            <v>43888</v>
          </cell>
          <cell r="H2672">
            <v>43987</v>
          </cell>
          <cell r="I2672">
            <v>44006</v>
          </cell>
        </row>
        <row r="2673">
          <cell r="A2673" t="str">
            <v>PLN19167</v>
          </cell>
          <cell r="E2673" t="str">
            <v>Approved</v>
          </cell>
          <cell r="F2673">
            <v>43742</v>
          </cell>
          <cell r="G2673">
            <v>43699</v>
          </cell>
          <cell r="H2673">
            <v>43731</v>
          </cell>
          <cell r="I2673">
            <v>43742</v>
          </cell>
        </row>
        <row r="2674">
          <cell r="A2674" t="str">
            <v>PLN19168</v>
          </cell>
          <cell r="E2674" t="str">
            <v>Withdrawn</v>
          </cell>
          <cell r="F2674">
            <v>43895</v>
          </cell>
          <cell r="G2674">
            <v>43854</v>
          </cell>
        </row>
        <row r="2675">
          <cell r="A2675" t="str">
            <v>PLN19169</v>
          </cell>
          <cell r="E2675" t="str">
            <v>Approved</v>
          </cell>
          <cell r="F2675">
            <v>43742</v>
          </cell>
          <cell r="G2675">
            <v>43693</v>
          </cell>
          <cell r="H2675">
            <v>43732</v>
          </cell>
          <cell r="I2675">
            <v>43742</v>
          </cell>
        </row>
        <row r="2676">
          <cell r="A2676" t="str">
            <v>PLN19170</v>
          </cell>
          <cell r="E2676" t="str">
            <v>Approved</v>
          </cell>
          <cell r="F2676">
            <v>43795</v>
          </cell>
          <cell r="G2676">
            <v>43700</v>
          </cell>
          <cell r="H2676">
            <v>43784</v>
          </cell>
          <cell r="I2676">
            <v>43795</v>
          </cell>
        </row>
        <row r="2677">
          <cell r="A2677" t="str">
            <v>PLN19171</v>
          </cell>
          <cell r="E2677" t="str">
            <v>Approved</v>
          </cell>
          <cell r="F2677">
            <v>43762</v>
          </cell>
          <cell r="G2677">
            <v>43718</v>
          </cell>
          <cell r="H2677">
            <v>43753</v>
          </cell>
          <cell r="I2677">
            <v>43762</v>
          </cell>
        </row>
        <row r="2678">
          <cell r="A2678" t="str">
            <v>PLN19172</v>
          </cell>
          <cell r="E2678" t="str">
            <v>Approved</v>
          </cell>
          <cell r="F2678">
            <v>43768</v>
          </cell>
          <cell r="G2678">
            <v>43693</v>
          </cell>
          <cell r="H2678">
            <v>43755</v>
          </cell>
          <cell r="I2678">
            <v>43768</v>
          </cell>
        </row>
        <row r="2679">
          <cell r="A2679" t="str">
            <v>PLN19173</v>
          </cell>
          <cell r="E2679" t="str">
            <v>Withdrawn</v>
          </cell>
          <cell r="F2679">
            <v>44055</v>
          </cell>
        </row>
        <row r="2680">
          <cell r="A2680" t="str">
            <v>PLN19174</v>
          </cell>
          <cell r="E2680" t="str">
            <v>Approved</v>
          </cell>
          <cell r="F2680">
            <v>43768</v>
          </cell>
          <cell r="G2680">
            <v>43746</v>
          </cell>
          <cell r="H2680">
            <v>43755</v>
          </cell>
          <cell r="I2680">
            <v>43768</v>
          </cell>
        </row>
        <row r="2681">
          <cell r="A2681" t="str">
            <v>PLN19176</v>
          </cell>
          <cell r="E2681" t="str">
            <v>Approved</v>
          </cell>
          <cell r="F2681">
            <v>43787</v>
          </cell>
          <cell r="G2681">
            <v>43724</v>
          </cell>
          <cell r="H2681">
            <v>43773</v>
          </cell>
          <cell r="I2681">
            <v>43787</v>
          </cell>
        </row>
        <row r="2682">
          <cell r="A2682" t="str">
            <v>PLN19175</v>
          </cell>
          <cell r="E2682" t="str">
            <v>Withdrawn</v>
          </cell>
          <cell r="F2682">
            <v>44180</v>
          </cell>
        </row>
        <row r="2683">
          <cell r="A2683" t="str">
            <v>PLN19178</v>
          </cell>
          <cell r="E2683" t="str">
            <v>Approved</v>
          </cell>
          <cell r="F2683">
            <v>43768</v>
          </cell>
          <cell r="G2683">
            <v>43740</v>
          </cell>
          <cell r="H2683">
            <v>43755</v>
          </cell>
          <cell r="I2683">
            <v>43768</v>
          </cell>
        </row>
        <row r="2684">
          <cell r="A2684" t="str">
            <v>PLN19177</v>
          </cell>
          <cell r="E2684" t="str">
            <v>Approved</v>
          </cell>
          <cell r="F2684">
            <v>43719</v>
          </cell>
          <cell r="G2684">
            <v>43712</v>
          </cell>
          <cell r="H2684">
            <v>43719</v>
          </cell>
          <cell r="I2684">
            <v>43719</v>
          </cell>
        </row>
        <row r="2685">
          <cell r="A2685" t="str">
            <v>PLN19179</v>
          </cell>
          <cell r="E2685" t="str">
            <v>Incomplete</v>
          </cell>
          <cell r="F2685">
            <v>43741</v>
          </cell>
        </row>
        <row r="2686">
          <cell r="A2686" t="str">
            <v>PLN19181</v>
          </cell>
          <cell r="E2686" t="str">
            <v>Approved</v>
          </cell>
          <cell r="F2686">
            <v>43749</v>
          </cell>
          <cell r="G2686">
            <v>43749</v>
          </cell>
          <cell r="H2686">
            <v>43749</v>
          </cell>
          <cell r="I2686">
            <v>43749</v>
          </cell>
        </row>
        <row r="2687">
          <cell r="A2687" t="str">
            <v>PLN19180</v>
          </cell>
          <cell r="E2687" t="str">
            <v>Approved</v>
          </cell>
          <cell r="F2687">
            <v>43691</v>
          </cell>
          <cell r="G2687">
            <v>43684</v>
          </cell>
          <cell r="H2687">
            <v>43691</v>
          </cell>
          <cell r="I2687">
            <v>43691</v>
          </cell>
        </row>
        <row r="2688">
          <cell r="A2688" t="str">
            <v>PLN19193</v>
          </cell>
          <cell r="E2688" t="str">
            <v>Approved</v>
          </cell>
          <cell r="F2688">
            <v>44005</v>
          </cell>
          <cell r="G2688">
            <v>43899</v>
          </cell>
          <cell r="H2688">
            <v>43993</v>
          </cell>
          <cell r="I2688">
            <v>43998</v>
          </cell>
        </row>
        <row r="2689">
          <cell r="A2689" t="str">
            <v>PLN18388-A01</v>
          </cell>
          <cell r="E2689" t="str">
            <v>Denied</v>
          </cell>
          <cell r="F2689">
            <v>43776</v>
          </cell>
        </row>
        <row r="2690">
          <cell r="A2690" t="str">
            <v>PLN19182</v>
          </cell>
          <cell r="E2690" t="str">
            <v>Approved</v>
          </cell>
          <cell r="F2690">
            <v>43733</v>
          </cell>
          <cell r="G2690">
            <v>43686</v>
          </cell>
          <cell r="H2690">
            <v>43719</v>
          </cell>
          <cell r="I2690">
            <v>43733</v>
          </cell>
        </row>
        <row r="2691">
          <cell r="A2691" t="str">
            <v>PLN19183</v>
          </cell>
          <cell r="E2691" t="str">
            <v>Assigned</v>
          </cell>
          <cell r="F2691">
            <v>43682</v>
          </cell>
        </row>
        <row r="2692">
          <cell r="A2692" t="str">
            <v>PLN19184</v>
          </cell>
          <cell r="E2692" t="str">
            <v>Approved</v>
          </cell>
          <cell r="F2692">
            <v>43742</v>
          </cell>
          <cell r="G2692">
            <v>43699</v>
          </cell>
          <cell r="H2692">
            <v>43734</v>
          </cell>
          <cell r="I2692">
            <v>43742</v>
          </cell>
        </row>
        <row r="2693">
          <cell r="A2693" t="str">
            <v>PLN19190</v>
          </cell>
          <cell r="E2693" t="str">
            <v>Incomplete</v>
          </cell>
          <cell r="F2693">
            <v>43699</v>
          </cell>
        </row>
        <row r="2694">
          <cell r="A2694" t="str">
            <v>PLN19189</v>
          </cell>
          <cell r="E2694" t="str">
            <v>Approved</v>
          </cell>
          <cell r="F2694">
            <v>43871</v>
          </cell>
          <cell r="G2694">
            <v>43784</v>
          </cell>
          <cell r="H2694">
            <v>43868</v>
          </cell>
          <cell r="I2694">
            <v>43871</v>
          </cell>
        </row>
        <row r="2695">
          <cell r="A2695" t="str">
            <v>PLN19188</v>
          </cell>
          <cell r="E2695" t="str">
            <v>Approved</v>
          </cell>
          <cell r="F2695">
            <v>43871</v>
          </cell>
          <cell r="G2695">
            <v>43762</v>
          </cell>
          <cell r="H2695">
            <v>43858</v>
          </cell>
          <cell r="I2695">
            <v>43871</v>
          </cell>
        </row>
        <row r="2696">
          <cell r="A2696" t="str">
            <v>PLN19187</v>
          </cell>
          <cell r="E2696" t="str">
            <v>Approved</v>
          </cell>
          <cell r="F2696">
            <v>43742</v>
          </cell>
          <cell r="G2696">
            <v>43678</v>
          </cell>
          <cell r="H2696">
            <v>43742</v>
          </cell>
          <cell r="I2696">
            <v>43742</v>
          </cell>
        </row>
        <row r="2697">
          <cell r="A2697" t="str">
            <v>PLN19186</v>
          </cell>
          <cell r="E2697" t="str">
            <v>Approved</v>
          </cell>
          <cell r="F2697">
            <v>43742</v>
          </cell>
          <cell r="G2697">
            <v>43693</v>
          </cell>
          <cell r="H2697">
            <v>43734</v>
          </cell>
          <cell r="I2697">
            <v>43742</v>
          </cell>
        </row>
        <row r="2698">
          <cell r="A2698" t="str">
            <v>PLN19185</v>
          </cell>
          <cell r="E2698" t="str">
            <v>Approved</v>
          </cell>
          <cell r="F2698">
            <v>43739</v>
          </cell>
          <cell r="G2698">
            <v>43707</v>
          </cell>
          <cell r="H2698">
            <v>43726</v>
          </cell>
          <cell r="I2698">
            <v>43739</v>
          </cell>
        </row>
        <row r="2699">
          <cell r="A2699" t="str">
            <v>PLN18224-R01</v>
          </cell>
          <cell r="E2699" t="str">
            <v>Approved</v>
          </cell>
          <cell r="F2699">
            <v>43733</v>
          </cell>
          <cell r="G2699">
            <v>43686</v>
          </cell>
          <cell r="H2699">
            <v>43721</v>
          </cell>
          <cell r="I2699">
            <v>43733</v>
          </cell>
        </row>
        <row r="2700">
          <cell r="A2700" t="str">
            <v>PLN19191</v>
          </cell>
          <cell r="E2700" t="str">
            <v>Approved</v>
          </cell>
          <cell r="F2700">
            <v>43889</v>
          </cell>
          <cell r="G2700">
            <v>43739</v>
          </cell>
          <cell r="H2700">
            <v>43880</v>
          </cell>
          <cell r="I2700">
            <v>43889</v>
          </cell>
        </row>
        <row r="2701">
          <cell r="A2701" t="str">
            <v>PLN19192</v>
          </cell>
          <cell r="E2701" t="str">
            <v>Approved</v>
          </cell>
          <cell r="F2701">
            <v>43823</v>
          </cell>
          <cell r="G2701">
            <v>43752</v>
          </cell>
          <cell r="H2701">
            <v>43811</v>
          </cell>
          <cell r="I2701">
            <v>43823</v>
          </cell>
        </row>
        <row r="2702">
          <cell r="A2702" t="str">
            <v>PLN19194</v>
          </cell>
          <cell r="E2702" t="str">
            <v>Withdrawn</v>
          </cell>
          <cell r="F2702">
            <v>43853</v>
          </cell>
        </row>
        <row r="2703">
          <cell r="A2703" t="str">
            <v>PLN19195</v>
          </cell>
          <cell r="E2703" t="str">
            <v>Approved</v>
          </cell>
          <cell r="F2703">
            <v>43830</v>
          </cell>
          <cell r="G2703">
            <v>43699</v>
          </cell>
          <cell r="H2703">
            <v>43817</v>
          </cell>
          <cell r="I2703">
            <v>43817</v>
          </cell>
        </row>
        <row r="2704">
          <cell r="A2704" t="str">
            <v>PLN19196</v>
          </cell>
          <cell r="E2704" t="str">
            <v>Approved</v>
          </cell>
          <cell r="F2704">
            <v>44123</v>
          </cell>
          <cell r="G2704">
            <v>43997</v>
          </cell>
          <cell r="H2704">
            <v>44112</v>
          </cell>
          <cell r="I2704">
            <v>44123</v>
          </cell>
        </row>
        <row r="2705">
          <cell r="A2705" t="str">
            <v>PLN19197</v>
          </cell>
          <cell r="E2705" t="str">
            <v>Approved</v>
          </cell>
          <cell r="F2705">
            <v>44099</v>
          </cell>
          <cell r="G2705">
            <v>43979</v>
          </cell>
          <cell r="H2705">
            <v>44089</v>
          </cell>
          <cell r="I2705">
            <v>44099</v>
          </cell>
        </row>
        <row r="2706">
          <cell r="A2706" t="str">
            <v>PLN19198</v>
          </cell>
          <cell r="E2706" t="str">
            <v>Approved</v>
          </cell>
          <cell r="F2706">
            <v>43808</v>
          </cell>
          <cell r="G2706">
            <v>43712</v>
          </cell>
          <cell r="H2706">
            <v>43794</v>
          </cell>
          <cell r="I2706">
            <v>43808</v>
          </cell>
        </row>
        <row r="2707">
          <cell r="A2707" t="str">
            <v>PLN19199</v>
          </cell>
          <cell r="E2707" t="str">
            <v>Withdrawn</v>
          </cell>
          <cell r="F2707">
            <v>44166</v>
          </cell>
        </row>
        <row r="2708">
          <cell r="A2708" t="str">
            <v>PLN19200</v>
          </cell>
          <cell r="E2708" t="str">
            <v>Approved</v>
          </cell>
          <cell r="F2708">
            <v>43768</v>
          </cell>
          <cell r="G2708">
            <v>43728</v>
          </cell>
          <cell r="H2708">
            <v>43755</v>
          </cell>
          <cell r="I2708">
            <v>43768</v>
          </cell>
        </row>
        <row r="2709">
          <cell r="A2709" t="str">
            <v>PLN19201</v>
          </cell>
          <cell r="E2709" t="str">
            <v>Approved</v>
          </cell>
          <cell r="F2709">
            <v>43762</v>
          </cell>
          <cell r="G2709">
            <v>43700</v>
          </cell>
          <cell r="H2709">
            <v>43748</v>
          </cell>
          <cell r="I2709">
            <v>43762</v>
          </cell>
        </row>
        <row r="2710">
          <cell r="A2710" t="str">
            <v>PLN19202</v>
          </cell>
          <cell r="E2710" t="str">
            <v>Assigned</v>
          </cell>
          <cell r="F2710">
            <v>43712</v>
          </cell>
        </row>
        <row r="2711">
          <cell r="A2711" t="str">
            <v>PLN19203</v>
          </cell>
          <cell r="E2711" t="str">
            <v>Assigned</v>
          </cell>
          <cell r="F2711">
            <v>43712</v>
          </cell>
        </row>
        <row r="2712">
          <cell r="A2712" t="str">
            <v>PLN19204</v>
          </cell>
          <cell r="E2712" t="str">
            <v>Withdrawn</v>
          </cell>
          <cell r="F2712">
            <v>43803</v>
          </cell>
        </row>
        <row r="2713">
          <cell r="A2713" t="str">
            <v>PLN19205</v>
          </cell>
          <cell r="E2713" t="str">
            <v>Withdrawn</v>
          </cell>
          <cell r="F2713">
            <v>43803</v>
          </cell>
        </row>
        <row r="2714">
          <cell r="A2714" t="str">
            <v>PLN19206</v>
          </cell>
          <cell r="E2714" t="str">
            <v>Withdrawn</v>
          </cell>
          <cell r="F2714">
            <v>43803</v>
          </cell>
        </row>
        <row r="2715">
          <cell r="A2715" t="str">
            <v>PLN19207</v>
          </cell>
          <cell r="E2715" t="str">
            <v>Withdrawn</v>
          </cell>
          <cell r="F2715">
            <v>43889</v>
          </cell>
        </row>
        <row r="2716">
          <cell r="A2716" t="str">
            <v>PLN19208</v>
          </cell>
          <cell r="E2716" t="str">
            <v>Approved</v>
          </cell>
          <cell r="F2716">
            <v>43815</v>
          </cell>
          <cell r="G2716">
            <v>43728</v>
          </cell>
          <cell r="H2716">
            <v>43801</v>
          </cell>
          <cell r="I2716">
            <v>43815</v>
          </cell>
        </row>
        <row r="2717">
          <cell r="A2717" t="str">
            <v>PLN19209</v>
          </cell>
          <cell r="E2717" t="str">
            <v>Approved</v>
          </cell>
          <cell r="F2717">
            <v>43767</v>
          </cell>
          <cell r="G2717">
            <v>43718</v>
          </cell>
          <cell r="H2717">
            <v>43752</v>
          </cell>
          <cell r="I2717">
            <v>43767</v>
          </cell>
        </row>
        <row r="2718">
          <cell r="A2718" t="str">
            <v>PLN19210</v>
          </cell>
          <cell r="E2718" t="str">
            <v>Incomplete</v>
          </cell>
          <cell r="F2718">
            <v>43887</v>
          </cell>
        </row>
        <row r="2719">
          <cell r="A2719" t="str">
            <v>PLN19062</v>
          </cell>
          <cell r="E2719" t="str">
            <v>Assigned</v>
          </cell>
          <cell r="F2719">
            <v>44097</v>
          </cell>
        </row>
        <row r="2720">
          <cell r="A2720" t="str">
            <v>PLN19212</v>
          </cell>
          <cell r="E2720" t="str">
            <v>Filed</v>
          </cell>
          <cell r="F2720">
            <v>43703.455462962964</v>
          </cell>
        </row>
        <row r="2721">
          <cell r="A2721" t="str">
            <v>PLN19213</v>
          </cell>
          <cell r="E2721" t="str">
            <v>Assigned</v>
          </cell>
          <cell r="F2721">
            <v>43713</v>
          </cell>
        </row>
        <row r="2722">
          <cell r="A2722" t="str">
            <v>PLN19214</v>
          </cell>
          <cell r="E2722" t="str">
            <v>Withdrawn</v>
          </cell>
          <cell r="F2722">
            <v>44022</v>
          </cell>
        </row>
        <row r="2723">
          <cell r="A2723" t="str">
            <v>PLN19215</v>
          </cell>
          <cell r="E2723" t="str">
            <v>Approved</v>
          </cell>
          <cell r="F2723">
            <v>43739</v>
          </cell>
          <cell r="G2723">
            <v>43731</v>
          </cell>
          <cell r="H2723">
            <v>43731</v>
          </cell>
          <cell r="I2723">
            <v>43739</v>
          </cell>
        </row>
        <row r="2724">
          <cell r="A2724" t="str">
            <v>PLN17142-R02</v>
          </cell>
          <cell r="E2724" t="str">
            <v>Approved</v>
          </cell>
          <cell r="F2724">
            <v>43767</v>
          </cell>
          <cell r="G2724">
            <v>43713</v>
          </cell>
          <cell r="H2724">
            <v>43752</v>
          </cell>
          <cell r="I2724">
            <v>43767</v>
          </cell>
        </row>
        <row r="2725">
          <cell r="A2725" t="str">
            <v>PLN19216</v>
          </cell>
          <cell r="E2725" t="str">
            <v>Assigned</v>
          </cell>
          <cell r="F2725">
            <v>44097</v>
          </cell>
        </row>
        <row r="2726">
          <cell r="A2726" t="str">
            <v>PLN19218</v>
          </cell>
          <cell r="E2726" t="str">
            <v>Approved</v>
          </cell>
          <cell r="F2726">
            <v>43756</v>
          </cell>
          <cell r="G2726">
            <v>43714</v>
          </cell>
          <cell r="H2726">
            <v>43745</v>
          </cell>
          <cell r="I2726">
            <v>43756</v>
          </cell>
        </row>
        <row r="2727">
          <cell r="A2727" t="str">
            <v>PLN19217</v>
          </cell>
          <cell r="E2727" t="str">
            <v>Approved</v>
          </cell>
          <cell r="F2727">
            <v>43885</v>
          </cell>
          <cell r="G2727">
            <v>43762</v>
          </cell>
          <cell r="H2727">
            <v>43885</v>
          </cell>
          <cell r="I2727">
            <v>43885</v>
          </cell>
        </row>
        <row r="2728">
          <cell r="A2728" t="str">
            <v>PLN19219</v>
          </cell>
          <cell r="E2728" t="str">
            <v>Approved</v>
          </cell>
          <cell r="F2728">
            <v>43987</v>
          </cell>
          <cell r="G2728">
            <v>43882</v>
          </cell>
          <cell r="H2728">
            <v>43977</v>
          </cell>
          <cell r="I2728">
            <v>43987</v>
          </cell>
        </row>
        <row r="2729">
          <cell r="A2729" t="str">
            <v>PLN19220</v>
          </cell>
          <cell r="E2729" t="str">
            <v>Approved</v>
          </cell>
          <cell r="F2729">
            <v>44046</v>
          </cell>
          <cell r="G2729">
            <v>43994</v>
          </cell>
          <cell r="H2729">
            <v>44035</v>
          </cell>
          <cell r="I2729">
            <v>44046</v>
          </cell>
        </row>
        <row r="2730">
          <cell r="A2730" t="str">
            <v>PLN19221</v>
          </cell>
          <cell r="E2730" t="str">
            <v>Withdrawn</v>
          </cell>
          <cell r="F2730">
            <v>44126</v>
          </cell>
        </row>
        <row r="2731">
          <cell r="A2731" t="str">
            <v>PLN19222</v>
          </cell>
          <cell r="E2731" t="str">
            <v>Assigned</v>
          </cell>
          <cell r="F2731">
            <v>43714</v>
          </cell>
        </row>
        <row r="2732">
          <cell r="A2732" t="str">
            <v>PLN19223</v>
          </cell>
          <cell r="E2732" t="str">
            <v>Approved</v>
          </cell>
          <cell r="F2732">
            <v>44043</v>
          </cell>
          <cell r="G2732">
            <v>43804</v>
          </cell>
          <cell r="H2732">
            <v>44033</v>
          </cell>
          <cell r="I2732">
            <v>44043</v>
          </cell>
        </row>
        <row r="2733">
          <cell r="A2733" t="str">
            <v>PLN19224</v>
          </cell>
          <cell r="E2733" t="str">
            <v>Withdrawn</v>
          </cell>
          <cell r="F2733">
            <v>43893</v>
          </cell>
        </row>
        <row r="2734">
          <cell r="A2734" t="str">
            <v>PLN19225</v>
          </cell>
          <cell r="E2734" t="str">
            <v>Approved</v>
          </cell>
          <cell r="F2734">
            <v>43795</v>
          </cell>
          <cell r="G2734">
            <v>43762</v>
          </cell>
          <cell r="H2734">
            <v>43784</v>
          </cell>
          <cell r="I2734">
            <v>43795</v>
          </cell>
        </row>
        <row r="2735">
          <cell r="A2735" t="str">
            <v>PLN19226</v>
          </cell>
          <cell r="E2735" t="str">
            <v>Approved</v>
          </cell>
          <cell r="F2735">
            <v>43860</v>
          </cell>
          <cell r="G2735">
            <v>43816</v>
          </cell>
          <cell r="H2735">
            <v>43844</v>
          </cell>
          <cell r="I2735">
            <v>43860</v>
          </cell>
        </row>
        <row r="2736">
          <cell r="A2736" t="str">
            <v>PLN19227</v>
          </cell>
          <cell r="E2736" t="str">
            <v>Withdrawn</v>
          </cell>
          <cell r="F2736">
            <v>43774</v>
          </cell>
        </row>
        <row r="2737">
          <cell r="A2737" t="str">
            <v>PLN19228</v>
          </cell>
          <cell r="E2737" t="str">
            <v>Withdrawn</v>
          </cell>
          <cell r="F2737">
            <v>43761</v>
          </cell>
        </row>
        <row r="2738">
          <cell r="A2738" t="str">
            <v>PLN19229</v>
          </cell>
          <cell r="E2738" t="str">
            <v>Incomplete</v>
          </cell>
          <cell r="F2738">
            <v>43864</v>
          </cell>
        </row>
        <row r="2739">
          <cell r="A2739" t="str">
            <v>PLN19230</v>
          </cell>
          <cell r="E2739" t="str">
            <v>Approved</v>
          </cell>
          <cell r="F2739">
            <v>44011</v>
          </cell>
          <cell r="G2739">
            <v>43973</v>
          </cell>
          <cell r="H2739">
            <v>44001</v>
          </cell>
          <cell r="I2739">
            <v>44011</v>
          </cell>
        </row>
        <row r="2740">
          <cell r="A2740" t="str">
            <v>PLN19231</v>
          </cell>
          <cell r="E2740" t="str">
            <v>Approved</v>
          </cell>
          <cell r="F2740">
            <v>43906</v>
          </cell>
          <cell r="G2740">
            <v>43819</v>
          </cell>
          <cell r="H2740">
            <v>43893</v>
          </cell>
          <cell r="I2740">
            <v>43906</v>
          </cell>
        </row>
        <row r="2741">
          <cell r="A2741" t="str">
            <v>PLN19232</v>
          </cell>
          <cell r="E2741" t="str">
            <v>Approved</v>
          </cell>
          <cell r="F2741">
            <v>43762</v>
          </cell>
          <cell r="G2741">
            <v>43728</v>
          </cell>
          <cell r="H2741">
            <v>43748</v>
          </cell>
          <cell r="I2741">
            <v>43762</v>
          </cell>
        </row>
        <row r="2742">
          <cell r="A2742" t="str">
            <v>PLN19233</v>
          </cell>
          <cell r="E2742" t="str">
            <v>Incomplete</v>
          </cell>
          <cell r="F2742">
            <v>43755</v>
          </cell>
        </row>
        <row r="2743">
          <cell r="A2743" t="str">
            <v>PLN19235</v>
          </cell>
          <cell r="E2743" t="str">
            <v>Approved</v>
          </cell>
          <cell r="F2743">
            <v>43788</v>
          </cell>
          <cell r="G2743">
            <v>43741</v>
          </cell>
          <cell r="H2743">
            <v>43776</v>
          </cell>
          <cell r="I2743">
            <v>43788</v>
          </cell>
        </row>
        <row r="2744">
          <cell r="A2744" t="str">
            <v>PLN19245</v>
          </cell>
          <cell r="E2744" t="str">
            <v>Assigned</v>
          </cell>
          <cell r="F2744">
            <v>44097</v>
          </cell>
        </row>
        <row r="2745">
          <cell r="A2745" t="str">
            <v>PLN19236</v>
          </cell>
          <cell r="E2745" t="str">
            <v>Withdrawn</v>
          </cell>
          <cell r="F2745">
            <v>43756</v>
          </cell>
        </row>
        <row r="2746">
          <cell r="A2746" t="str">
            <v>PLN19237</v>
          </cell>
          <cell r="E2746" t="str">
            <v>Withdrawn</v>
          </cell>
          <cell r="F2746">
            <v>43756</v>
          </cell>
        </row>
        <row r="2747">
          <cell r="A2747" t="str">
            <v>PLN19238</v>
          </cell>
          <cell r="E2747" t="str">
            <v>Withdrawn</v>
          </cell>
          <cell r="F2747">
            <v>43756</v>
          </cell>
        </row>
        <row r="2748">
          <cell r="A2748" t="str">
            <v>PLN19239</v>
          </cell>
          <cell r="E2748" t="str">
            <v>Approved</v>
          </cell>
          <cell r="F2748">
            <v>43823</v>
          </cell>
          <cell r="G2748">
            <v>43755</v>
          </cell>
          <cell r="H2748">
            <v>43811</v>
          </cell>
          <cell r="I2748">
            <v>43823</v>
          </cell>
        </row>
        <row r="2749">
          <cell r="A2749" t="str">
            <v>PLN19240</v>
          </cell>
          <cell r="E2749" t="str">
            <v>Approved</v>
          </cell>
          <cell r="F2749">
            <v>43860</v>
          </cell>
          <cell r="G2749">
            <v>43836</v>
          </cell>
          <cell r="H2749">
            <v>43840</v>
          </cell>
          <cell r="I2749">
            <v>43860</v>
          </cell>
        </row>
        <row r="2750">
          <cell r="A2750" t="str">
            <v>PLN19241</v>
          </cell>
          <cell r="E2750" t="str">
            <v>Approved</v>
          </cell>
          <cell r="F2750">
            <v>43844</v>
          </cell>
          <cell r="G2750">
            <v>43784</v>
          </cell>
          <cell r="H2750">
            <v>43829</v>
          </cell>
          <cell r="I2750">
            <v>43844</v>
          </cell>
        </row>
        <row r="2751">
          <cell r="A2751" t="str">
            <v>PLN19317</v>
          </cell>
          <cell r="E2751" t="str">
            <v>Assigned</v>
          </cell>
          <cell r="F2751">
            <v>43843</v>
          </cell>
        </row>
        <row r="2752">
          <cell r="A2752" t="str">
            <v>PLN19243</v>
          </cell>
          <cell r="E2752" t="str">
            <v>Approved</v>
          </cell>
          <cell r="F2752">
            <v>44097</v>
          </cell>
          <cell r="G2752">
            <v>43809</v>
          </cell>
          <cell r="H2752">
            <v>44036</v>
          </cell>
          <cell r="I2752">
            <v>44097</v>
          </cell>
        </row>
        <row r="2753">
          <cell r="A2753" t="str">
            <v>PLN19244</v>
          </cell>
          <cell r="E2753" t="str">
            <v>Approved</v>
          </cell>
          <cell r="F2753">
            <v>43906</v>
          </cell>
          <cell r="G2753">
            <v>43853</v>
          </cell>
          <cell r="H2753">
            <v>43894</v>
          </cell>
          <cell r="I2753">
            <v>43906</v>
          </cell>
        </row>
        <row r="2754">
          <cell r="A2754" t="str">
            <v>PLN18381-R01</v>
          </cell>
          <cell r="E2754" t="str">
            <v>Accepted</v>
          </cell>
          <cell r="F2754">
            <v>43738</v>
          </cell>
        </row>
        <row r="2755">
          <cell r="A2755" t="str">
            <v>PLN19215-A01</v>
          </cell>
          <cell r="E2755" t="str">
            <v>Denied</v>
          </cell>
          <cell r="F2755">
            <v>43776</v>
          </cell>
        </row>
        <row r="2756">
          <cell r="A2756" t="str">
            <v>PLN20001</v>
          </cell>
          <cell r="E2756" t="str">
            <v>Assigned</v>
          </cell>
          <cell r="F2756">
            <v>44097</v>
          </cell>
        </row>
        <row r="2757">
          <cell r="A2757" t="str">
            <v>PLN19246</v>
          </cell>
          <cell r="E2757" t="str">
            <v>Denied-Pending Appeal</v>
          </cell>
          <cell r="F2757">
            <v>44256</v>
          </cell>
        </row>
        <row r="2758">
          <cell r="A2758" t="str">
            <v>PLN19249</v>
          </cell>
          <cell r="E2758" t="str">
            <v>Approved</v>
          </cell>
          <cell r="F2758">
            <v>43822</v>
          </cell>
          <cell r="G2758">
            <v>43747</v>
          </cell>
          <cell r="H2758">
            <v>43809</v>
          </cell>
          <cell r="I2758">
            <v>43822</v>
          </cell>
        </row>
        <row r="2759">
          <cell r="A2759" t="str">
            <v>PLN19248</v>
          </cell>
          <cell r="E2759" t="str">
            <v>Approved</v>
          </cell>
          <cell r="F2759">
            <v>43795</v>
          </cell>
          <cell r="G2759">
            <v>43756</v>
          </cell>
          <cell r="H2759">
            <v>43784</v>
          </cell>
          <cell r="I2759">
            <v>43795</v>
          </cell>
        </row>
        <row r="2760">
          <cell r="A2760" t="str">
            <v>PLN19247</v>
          </cell>
          <cell r="E2760" t="str">
            <v>Assigned</v>
          </cell>
          <cell r="F2760">
            <v>43742</v>
          </cell>
        </row>
        <row r="2761">
          <cell r="A2761" t="str">
            <v>PLN20002</v>
          </cell>
          <cell r="E2761" t="str">
            <v>Assigned</v>
          </cell>
          <cell r="F2761">
            <v>43843</v>
          </cell>
        </row>
        <row r="2762">
          <cell r="A2762" t="str">
            <v>PLN19251</v>
          </cell>
          <cell r="E2762" t="str">
            <v>Approved</v>
          </cell>
          <cell r="F2762">
            <v>44088</v>
          </cell>
          <cell r="G2762">
            <v>44028</v>
          </cell>
          <cell r="H2762">
            <v>44077</v>
          </cell>
          <cell r="I2762">
            <v>44088</v>
          </cell>
        </row>
        <row r="2763">
          <cell r="A2763" t="str">
            <v>PLN19252</v>
          </cell>
          <cell r="E2763" t="str">
            <v>Approved</v>
          </cell>
          <cell r="F2763">
            <v>44021</v>
          </cell>
          <cell r="G2763">
            <v>43970</v>
          </cell>
          <cell r="H2763">
            <v>44012</v>
          </cell>
          <cell r="I2763">
            <v>44021</v>
          </cell>
        </row>
        <row r="2764">
          <cell r="A2764" t="str">
            <v>PLN19253</v>
          </cell>
          <cell r="E2764" t="str">
            <v>Approved</v>
          </cell>
          <cell r="F2764">
            <v>43815</v>
          </cell>
          <cell r="G2764">
            <v>43749</v>
          </cell>
          <cell r="H2764">
            <v>43801</v>
          </cell>
          <cell r="I2764">
            <v>43815</v>
          </cell>
        </row>
        <row r="2765">
          <cell r="A2765" t="str">
            <v>PUDF18</v>
          </cell>
          <cell r="E2765" t="str">
            <v>Filed</v>
          </cell>
          <cell r="F2765">
            <v>43745.493750000001</v>
          </cell>
        </row>
        <row r="2766">
          <cell r="A2766" t="str">
            <v>PLN19254</v>
          </cell>
          <cell r="E2766" t="str">
            <v>Approved</v>
          </cell>
          <cell r="F2766">
            <v>43865</v>
          </cell>
          <cell r="G2766">
            <v>43820</v>
          </cell>
          <cell r="H2766">
            <v>43852</v>
          </cell>
          <cell r="I2766">
            <v>43865</v>
          </cell>
        </row>
        <row r="2767">
          <cell r="A2767" t="str">
            <v>PUD06010-PUDF012</v>
          </cell>
          <cell r="E2767" t="str">
            <v>Under Review</v>
          </cell>
          <cell r="F2767">
            <v>43815</v>
          </cell>
          <cell r="G2767">
            <v>43815</v>
          </cell>
        </row>
        <row r="2768">
          <cell r="A2768" t="str">
            <v>PLN19255</v>
          </cell>
          <cell r="E2768" t="str">
            <v>Incomplete</v>
          </cell>
          <cell r="F2768">
            <v>43853</v>
          </cell>
          <cell r="G2768">
            <v>43812</v>
          </cell>
        </row>
        <row r="2769">
          <cell r="A2769" t="str">
            <v>PLN19256</v>
          </cell>
          <cell r="E2769" t="str">
            <v>Approved</v>
          </cell>
          <cell r="F2769">
            <v>43823</v>
          </cell>
          <cell r="G2769">
            <v>43810</v>
          </cell>
          <cell r="H2769">
            <v>43811</v>
          </cell>
          <cell r="I2769">
            <v>43823</v>
          </cell>
        </row>
        <row r="2770">
          <cell r="A2770" t="str">
            <v>PLN15280-R01</v>
          </cell>
          <cell r="E2770" t="str">
            <v>Approved</v>
          </cell>
          <cell r="F2770">
            <v>43830</v>
          </cell>
          <cell r="G2770">
            <v>43756</v>
          </cell>
          <cell r="H2770">
            <v>43830</v>
          </cell>
          <cell r="I2770">
            <v>43830</v>
          </cell>
        </row>
        <row r="2771">
          <cell r="A2771" t="str">
            <v>PLN19257</v>
          </cell>
          <cell r="E2771" t="str">
            <v>Approved</v>
          </cell>
          <cell r="F2771">
            <v>43998</v>
          </cell>
          <cell r="G2771">
            <v>43927</v>
          </cell>
          <cell r="H2771">
            <v>43987</v>
          </cell>
          <cell r="I2771">
            <v>43998</v>
          </cell>
        </row>
        <row r="2772">
          <cell r="A2772" t="str">
            <v>PLN19258</v>
          </cell>
          <cell r="E2772" t="str">
            <v>Approved</v>
          </cell>
          <cell r="F2772">
            <v>44046</v>
          </cell>
          <cell r="G2772">
            <v>43994</v>
          </cell>
          <cell r="H2772">
            <v>44034</v>
          </cell>
          <cell r="I2772">
            <v>44046</v>
          </cell>
        </row>
        <row r="2773">
          <cell r="A2773" t="str">
            <v>PLN19259</v>
          </cell>
          <cell r="E2773" t="str">
            <v>Approved</v>
          </cell>
          <cell r="F2773">
            <v>43879</v>
          </cell>
          <cell r="G2773">
            <v>43797</v>
          </cell>
          <cell r="H2773">
            <v>43865</v>
          </cell>
          <cell r="I2773">
            <v>43879</v>
          </cell>
        </row>
        <row r="2774">
          <cell r="A2774" t="str">
            <v>PLN20007</v>
          </cell>
          <cell r="E2774" t="str">
            <v>Assigned</v>
          </cell>
          <cell r="F2774">
            <v>43858</v>
          </cell>
        </row>
        <row r="2775">
          <cell r="A2775" t="str">
            <v>PLN19199-ER01</v>
          </cell>
          <cell r="E2775" t="str">
            <v>Under Review</v>
          </cell>
          <cell r="F2775">
            <v>43754</v>
          </cell>
        </row>
        <row r="2776">
          <cell r="A2776" t="str">
            <v>PLN20013</v>
          </cell>
          <cell r="E2776" t="str">
            <v>Assigned</v>
          </cell>
          <cell r="F2776">
            <v>44096</v>
          </cell>
        </row>
        <row r="2777">
          <cell r="A2777" t="str">
            <v>PLN20049</v>
          </cell>
          <cell r="E2777" t="str">
            <v>Assigned</v>
          </cell>
          <cell r="F2777">
            <v>43906</v>
          </cell>
        </row>
        <row r="2778">
          <cell r="A2778" t="str">
            <v>PLN19262</v>
          </cell>
          <cell r="E2778" t="str">
            <v>Approved</v>
          </cell>
          <cell r="F2778">
            <v>43822</v>
          </cell>
          <cell r="G2778">
            <v>43774</v>
          </cell>
          <cell r="H2778">
            <v>43809</v>
          </cell>
          <cell r="I2778">
            <v>43822</v>
          </cell>
        </row>
        <row r="2779">
          <cell r="A2779" t="str">
            <v>PLN19263</v>
          </cell>
          <cell r="E2779" t="str">
            <v>Approved-Pending Appeal</v>
          </cell>
          <cell r="F2779">
            <v>43906</v>
          </cell>
          <cell r="G2779">
            <v>43815</v>
          </cell>
          <cell r="H2779">
            <v>43906</v>
          </cell>
        </row>
        <row r="2780">
          <cell r="A2780" t="str">
            <v>PLN19264</v>
          </cell>
          <cell r="E2780" t="str">
            <v>Approved</v>
          </cell>
          <cell r="F2780">
            <v>43822</v>
          </cell>
          <cell r="G2780">
            <v>43803</v>
          </cell>
          <cell r="H2780">
            <v>43809</v>
          </cell>
          <cell r="I2780">
            <v>43822</v>
          </cell>
        </row>
        <row r="2781">
          <cell r="A2781" t="str">
            <v>PLN19265</v>
          </cell>
          <cell r="E2781" t="str">
            <v>Withdrawn</v>
          </cell>
          <cell r="F2781">
            <v>44180</v>
          </cell>
        </row>
        <row r="2782">
          <cell r="A2782" t="str">
            <v>PLN20053</v>
          </cell>
          <cell r="E2782" t="str">
            <v>Assigned</v>
          </cell>
          <cell r="F2782">
            <v>44097</v>
          </cell>
        </row>
        <row r="2783">
          <cell r="A2783" t="str">
            <v>PLN19267</v>
          </cell>
          <cell r="E2783" t="str">
            <v>Approved</v>
          </cell>
          <cell r="F2783">
            <v>43879</v>
          </cell>
          <cell r="G2783">
            <v>43808</v>
          </cell>
          <cell r="H2783">
            <v>43865</v>
          </cell>
          <cell r="I2783">
            <v>43879</v>
          </cell>
        </row>
        <row r="2784">
          <cell r="A2784" t="str">
            <v>PLN19268</v>
          </cell>
          <cell r="E2784" t="str">
            <v>Assigned</v>
          </cell>
          <cell r="F2784">
            <v>43777</v>
          </cell>
        </row>
        <row r="2785">
          <cell r="A2785" t="str">
            <v>PLN19268-ER01</v>
          </cell>
          <cell r="E2785" t="str">
            <v>Under Review</v>
          </cell>
          <cell r="F2785">
            <v>43777</v>
          </cell>
        </row>
        <row r="2786">
          <cell r="A2786" t="str">
            <v>PLN19269</v>
          </cell>
          <cell r="E2786" t="str">
            <v>Assigned</v>
          </cell>
          <cell r="F2786">
            <v>43777</v>
          </cell>
        </row>
        <row r="2787">
          <cell r="A2787" t="str">
            <v>PLN19270</v>
          </cell>
          <cell r="E2787" t="str">
            <v>Withdrawn</v>
          </cell>
          <cell r="F2787">
            <v>43798</v>
          </cell>
        </row>
        <row r="2788">
          <cell r="A2788" t="str">
            <v>PLN19271</v>
          </cell>
          <cell r="E2788" t="str">
            <v>Approved</v>
          </cell>
          <cell r="F2788">
            <v>43822</v>
          </cell>
          <cell r="G2788">
            <v>43781</v>
          </cell>
          <cell r="H2788">
            <v>43809</v>
          </cell>
          <cell r="I2788">
            <v>43822</v>
          </cell>
        </row>
        <row r="2789">
          <cell r="A2789" t="str">
            <v>PLN19272</v>
          </cell>
          <cell r="E2789" t="str">
            <v>Approved</v>
          </cell>
          <cell r="F2789">
            <v>44152</v>
          </cell>
          <cell r="G2789">
            <v>44152</v>
          </cell>
          <cell r="H2789">
            <v>44152</v>
          </cell>
          <cell r="I2789">
            <v>44152</v>
          </cell>
        </row>
        <row r="2790">
          <cell r="A2790" t="str">
            <v>PLN19273</v>
          </cell>
          <cell r="E2790" t="str">
            <v>Approved</v>
          </cell>
          <cell r="F2790">
            <v>43997</v>
          </cell>
          <cell r="G2790">
            <v>43973</v>
          </cell>
          <cell r="H2790">
            <v>43985</v>
          </cell>
          <cell r="I2790">
            <v>43997</v>
          </cell>
        </row>
        <row r="2791">
          <cell r="A2791" t="str">
            <v>PLN19274</v>
          </cell>
          <cell r="E2791" t="str">
            <v>Incomplete</v>
          </cell>
          <cell r="F2791">
            <v>43845</v>
          </cell>
        </row>
        <row r="2792">
          <cell r="A2792" t="str">
            <v>PLN19275</v>
          </cell>
          <cell r="E2792" t="str">
            <v>Approved</v>
          </cell>
          <cell r="F2792">
            <v>43990</v>
          </cell>
          <cell r="G2792">
            <v>43990</v>
          </cell>
          <cell r="H2792">
            <v>43990</v>
          </cell>
          <cell r="I2792">
            <v>43990</v>
          </cell>
        </row>
        <row r="2793">
          <cell r="A2793" t="str">
            <v>PLN19276</v>
          </cell>
          <cell r="E2793" t="str">
            <v>Approved</v>
          </cell>
          <cell r="F2793">
            <v>43984</v>
          </cell>
          <cell r="G2793">
            <v>43895</v>
          </cell>
          <cell r="H2793">
            <v>43971</v>
          </cell>
          <cell r="I2793">
            <v>43984</v>
          </cell>
        </row>
        <row r="2794">
          <cell r="A2794" t="str">
            <v>PLN19277</v>
          </cell>
          <cell r="E2794" t="str">
            <v>Approved</v>
          </cell>
          <cell r="F2794">
            <v>44018</v>
          </cell>
          <cell r="G2794">
            <v>43903</v>
          </cell>
          <cell r="H2794">
            <v>44007</v>
          </cell>
          <cell r="I2794">
            <v>44018</v>
          </cell>
        </row>
        <row r="2795">
          <cell r="A2795" t="str">
            <v>PLN19278</v>
          </cell>
          <cell r="E2795" t="str">
            <v>Approved-Pending Appeal</v>
          </cell>
          <cell r="F2795">
            <v>43999</v>
          </cell>
          <cell r="G2795">
            <v>43908</v>
          </cell>
          <cell r="H2795">
            <v>43999</v>
          </cell>
        </row>
        <row r="2796">
          <cell r="A2796" t="str">
            <v>PLN19279</v>
          </cell>
          <cell r="E2796" t="str">
            <v>Incomplete</v>
          </cell>
          <cell r="F2796">
            <v>43817</v>
          </cell>
        </row>
        <row r="2797">
          <cell r="A2797" t="str">
            <v>PLN19280</v>
          </cell>
          <cell r="E2797" t="str">
            <v>Assigned</v>
          </cell>
          <cell r="F2797">
            <v>43796</v>
          </cell>
        </row>
        <row r="2798">
          <cell r="A2798" t="str">
            <v>PLN19282</v>
          </cell>
          <cell r="E2798" t="str">
            <v>Approved-Pending Appeal</v>
          </cell>
          <cell r="F2798">
            <v>44257</v>
          </cell>
          <cell r="G2798">
            <v>44243</v>
          </cell>
          <cell r="H2798">
            <v>44257</v>
          </cell>
        </row>
        <row r="2799">
          <cell r="A2799" t="str">
            <v>PLN19281</v>
          </cell>
          <cell r="E2799" t="str">
            <v>Approved</v>
          </cell>
          <cell r="F2799">
            <v>44032</v>
          </cell>
          <cell r="G2799">
            <v>43910</v>
          </cell>
          <cell r="H2799">
            <v>44021</v>
          </cell>
          <cell r="I2799">
            <v>44032</v>
          </cell>
        </row>
        <row r="2800">
          <cell r="A2800" t="str">
            <v>PLN20054</v>
          </cell>
          <cell r="E2800" t="str">
            <v>Assigned</v>
          </cell>
          <cell r="F2800">
            <v>43942</v>
          </cell>
        </row>
        <row r="2801">
          <cell r="A2801" t="str">
            <v>PLN19283</v>
          </cell>
          <cell r="E2801" t="str">
            <v>Approved-Pending Appeal</v>
          </cell>
          <cell r="F2801">
            <v>44035</v>
          </cell>
          <cell r="G2801">
            <v>43873</v>
          </cell>
          <cell r="H2801">
            <v>44035</v>
          </cell>
        </row>
        <row r="2802">
          <cell r="A2802" t="str">
            <v>PLN19286</v>
          </cell>
          <cell r="E2802" t="str">
            <v>Incomplete</v>
          </cell>
          <cell r="F2802">
            <v>43864</v>
          </cell>
        </row>
        <row r="2803">
          <cell r="A2803" t="str">
            <v>PLN19287</v>
          </cell>
          <cell r="E2803" t="str">
            <v>Approved</v>
          </cell>
          <cell r="F2803">
            <v>43860</v>
          </cell>
          <cell r="G2803">
            <v>43819</v>
          </cell>
          <cell r="H2803">
            <v>43844</v>
          </cell>
          <cell r="I2803">
            <v>43860</v>
          </cell>
        </row>
        <row r="2804">
          <cell r="A2804" t="str">
            <v>PLN19285</v>
          </cell>
          <cell r="E2804" t="str">
            <v>Approved-Pending Appeal</v>
          </cell>
          <cell r="F2804">
            <v>44145</v>
          </cell>
          <cell r="G2804">
            <v>44099</v>
          </cell>
          <cell r="H2804">
            <v>44145</v>
          </cell>
        </row>
        <row r="2805">
          <cell r="A2805" t="str">
            <v>PLN19288</v>
          </cell>
          <cell r="E2805" t="str">
            <v>Approved</v>
          </cell>
          <cell r="F2805">
            <v>44104</v>
          </cell>
          <cell r="G2805">
            <v>44085</v>
          </cell>
          <cell r="H2805">
            <v>44104</v>
          </cell>
          <cell r="I2805">
            <v>44104</v>
          </cell>
        </row>
        <row r="2806">
          <cell r="A2806" t="str">
            <v>PLN19289</v>
          </cell>
          <cell r="E2806" t="str">
            <v>Approved</v>
          </cell>
          <cell r="F2806">
            <v>43998</v>
          </cell>
          <cell r="G2806">
            <v>43895</v>
          </cell>
          <cell r="H2806">
            <v>43987</v>
          </cell>
          <cell r="I2806">
            <v>43998</v>
          </cell>
        </row>
        <row r="2807">
          <cell r="A2807" t="str">
            <v>PLN19290</v>
          </cell>
          <cell r="E2807" t="str">
            <v>Incomplete</v>
          </cell>
          <cell r="F2807">
            <v>43935</v>
          </cell>
        </row>
        <row r="2808">
          <cell r="A2808" t="str">
            <v>PLN19291</v>
          </cell>
          <cell r="E2808" t="str">
            <v>Approved</v>
          </cell>
          <cell r="F2808">
            <v>44046</v>
          </cell>
          <cell r="G2808">
            <v>43903</v>
          </cell>
          <cell r="H2808">
            <v>44034</v>
          </cell>
          <cell r="I2808">
            <v>44046</v>
          </cell>
        </row>
        <row r="2809">
          <cell r="A2809" t="str">
            <v>PLN19292</v>
          </cell>
          <cell r="E2809" t="str">
            <v>Approved</v>
          </cell>
          <cell r="F2809">
            <v>44071</v>
          </cell>
          <cell r="G2809">
            <v>44071</v>
          </cell>
          <cell r="H2809">
            <v>44071</v>
          </cell>
          <cell r="I2809">
            <v>44071</v>
          </cell>
        </row>
        <row r="2810">
          <cell r="A2810" t="str">
            <v>PLN19293</v>
          </cell>
          <cell r="E2810" t="str">
            <v>Incomplete</v>
          </cell>
          <cell r="F2810">
            <v>43830</v>
          </cell>
        </row>
        <row r="2811">
          <cell r="A2811" t="str">
            <v>PLN19294</v>
          </cell>
          <cell r="E2811" t="str">
            <v>Withdrawn</v>
          </cell>
          <cell r="F2811">
            <v>43887</v>
          </cell>
        </row>
        <row r="2812">
          <cell r="A2812" t="str">
            <v>PLN19295</v>
          </cell>
          <cell r="E2812" t="str">
            <v>Approved</v>
          </cell>
          <cell r="F2812">
            <v>44060</v>
          </cell>
          <cell r="G2812">
            <v>44022</v>
          </cell>
          <cell r="H2812">
            <v>44049</v>
          </cell>
          <cell r="I2812">
            <v>44060</v>
          </cell>
        </row>
        <row r="2813">
          <cell r="A2813" t="str">
            <v>PLN19296</v>
          </cell>
          <cell r="E2813" t="str">
            <v>Withdrawn</v>
          </cell>
          <cell r="F2813">
            <v>43969</v>
          </cell>
        </row>
        <row r="2814">
          <cell r="A2814" t="str">
            <v>PLN19297</v>
          </cell>
          <cell r="E2814" t="str">
            <v>Approved</v>
          </cell>
          <cell r="F2814">
            <v>44008</v>
          </cell>
          <cell r="G2814">
            <v>43864</v>
          </cell>
          <cell r="H2814">
            <v>43998</v>
          </cell>
          <cell r="I2814">
            <v>44008</v>
          </cell>
        </row>
        <row r="2815">
          <cell r="A2815" t="str">
            <v>PLN19298</v>
          </cell>
          <cell r="E2815" t="str">
            <v>Approved-Pending Appeal</v>
          </cell>
          <cell r="F2815">
            <v>44208</v>
          </cell>
          <cell r="G2815">
            <v>44152</v>
          </cell>
          <cell r="H2815">
            <v>44208</v>
          </cell>
        </row>
        <row r="2816">
          <cell r="A2816" t="str">
            <v>PLN19299</v>
          </cell>
          <cell r="E2816" t="str">
            <v>Appealed</v>
          </cell>
          <cell r="F2816">
            <v>44014</v>
          </cell>
          <cell r="G2816">
            <v>43864</v>
          </cell>
          <cell r="H2816">
            <v>43993</v>
          </cell>
        </row>
        <row r="2817">
          <cell r="A2817" t="str">
            <v>PLN19300</v>
          </cell>
          <cell r="E2817" t="str">
            <v>Approved</v>
          </cell>
          <cell r="F2817">
            <v>44088</v>
          </cell>
          <cell r="G2817">
            <v>44013</v>
          </cell>
          <cell r="H2817">
            <v>44077</v>
          </cell>
          <cell r="I2817">
            <v>44088</v>
          </cell>
        </row>
        <row r="2818">
          <cell r="A2818" t="str">
            <v>PLN19299-A01</v>
          </cell>
          <cell r="E2818" t="str">
            <v>Denied</v>
          </cell>
          <cell r="F2818">
            <v>44216</v>
          </cell>
        </row>
        <row r="2819">
          <cell r="A2819" t="str">
            <v>PLN19301</v>
          </cell>
          <cell r="E2819" t="str">
            <v>Withdrawn</v>
          </cell>
          <cell r="F2819">
            <v>43867</v>
          </cell>
        </row>
        <row r="2820">
          <cell r="A2820" t="str">
            <v>PLN19302</v>
          </cell>
          <cell r="E2820" t="str">
            <v>Incomplete</v>
          </cell>
          <cell r="F2820">
            <v>43937</v>
          </cell>
        </row>
        <row r="2821">
          <cell r="A2821" t="str">
            <v>PLN19303</v>
          </cell>
          <cell r="E2821" t="str">
            <v>Approved-Pending Appeal</v>
          </cell>
          <cell r="F2821">
            <v>43902</v>
          </cell>
          <cell r="G2821">
            <v>43840</v>
          </cell>
          <cell r="H2821">
            <v>43902</v>
          </cell>
        </row>
        <row r="2822">
          <cell r="A2822" t="str">
            <v>PLN20056</v>
          </cell>
          <cell r="E2822" t="str">
            <v>Assigned</v>
          </cell>
          <cell r="F2822">
            <v>43907</v>
          </cell>
        </row>
        <row r="2823">
          <cell r="A2823" t="str">
            <v>PLN18490-R02</v>
          </cell>
          <cell r="E2823" t="str">
            <v>Approved-Pending Appeal</v>
          </cell>
          <cell r="F2823">
            <v>44139</v>
          </cell>
          <cell r="G2823">
            <v>43893</v>
          </cell>
          <cell r="H2823">
            <v>44139</v>
          </cell>
        </row>
        <row r="2824">
          <cell r="A2824" t="str">
            <v>PLN19305</v>
          </cell>
          <cell r="E2824" t="str">
            <v>Approved-Pending Appeal</v>
          </cell>
          <cell r="F2824">
            <v>44187</v>
          </cell>
          <cell r="G2824">
            <v>44138</v>
          </cell>
          <cell r="H2824">
            <v>44187</v>
          </cell>
        </row>
        <row r="2825">
          <cell r="A2825" t="str">
            <v>PLN19306</v>
          </cell>
          <cell r="E2825" t="str">
            <v>Void</v>
          </cell>
          <cell r="F2825">
            <v>43811</v>
          </cell>
        </row>
        <row r="2826">
          <cell r="A2826" t="str">
            <v>PLN19307</v>
          </cell>
          <cell r="E2826" t="str">
            <v>Approved</v>
          </cell>
          <cell r="F2826">
            <v>44082</v>
          </cell>
          <cell r="G2826">
            <v>43980</v>
          </cell>
          <cell r="H2826">
            <v>44069</v>
          </cell>
          <cell r="I2826">
            <v>44082</v>
          </cell>
        </row>
        <row r="2827">
          <cell r="A2827" t="str">
            <v>PLN19308</v>
          </cell>
          <cell r="E2827" t="str">
            <v>Approved</v>
          </cell>
          <cell r="F2827">
            <v>44053</v>
          </cell>
          <cell r="G2827">
            <v>43983</v>
          </cell>
          <cell r="H2827">
            <v>44041</v>
          </cell>
          <cell r="I2827">
            <v>44053</v>
          </cell>
        </row>
        <row r="2828">
          <cell r="A2828" t="str">
            <v>PLN19310</v>
          </cell>
          <cell r="E2828" t="str">
            <v>Approved</v>
          </cell>
          <cell r="F2828">
            <v>44109</v>
          </cell>
          <cell r="G2828">
            <v>44109</v>
          </cell>
          <cell r="H2828">
            <v>44109</v>
          </cell>
          <cell r="I2828">
            <v>44109</v>
          </cell>
        </row>
        <row r="2829">
          <cell r="A2829" t="str">
            <v>PLN19309</v>
          </cell>
          <cell r="E2829" t="str">
            <v>Filed</v>
          </cell>
          <cell r="F2829">
            <v>43815.551018518519</v>
          </cell>
        </row>
        <row r="2830">
          <cell r="A2830" t="str">
            <v>PLN20057</v>
          </cell>
          <cell r="E2830" t="str">
            <v>Assigned</v>
          </cell>
          <cell r="F2830">
            <v>44097</v>
          </cell>
        </row>
        <row r="2831">
          <cell r="A2831" t="str">
            <v>PLN19313</v>
          </cell>
          <cell r="E2831" t="str">
            <v>Approved</v>
          </cell>
          <cell r="F2831">
            <v>43998</v>
          </cell>
          <cell r="G2831">
            <v>43887</v>
          </cell>
          <cell r="H2831">
            <v>43987</v>
          </cell>
          <cell r="I2831">
            <v>43998</v>
          </cell>
        </row>
        <row r="2832">
          <cell r="A2832" t="str">
            <v>PLN19312</v>
          </cell>
          <cell r="E2832" t="str">
            <v>Approved</v>
          </cell>
          <cell r="F2832">
            <v>44046</v>
          </cell>
          <cell r="G2832">
            <v>44022</v>
          </cell>
          <cell r="H2832">
            <v>44035</v>
          </cell>
          <cell r="I2832">
            <v>44046</v>
          </cell>
        </row>
        <row r="2833">
          <cell r="A2833" t="str">
            <v>PLN19311</v>
          </cell>
          <cell r="E2833" t="str">
            <v>Assigned</v>
          </cell>
          <cell r="F2833">
            <v>43822</v>
          </cell>
        </row>
        <row r="2834">
          <cell r="A2834" t="str">
            <v>PLN19096-ER01</v>
          </cell>
          <cell r="E2834" t="str">
            <v>Under Review</v>
          </cell>
          <cell r="F2834">
            <v>43641</v>
          </cell>
        </row>
        <row r="2835">
          <cell r="A2835" t="str">
            <v>PLN19314</v>
          </cell>
          <cell r="E2835" t="str">
            <v>Approved</v>
          </cell>
          <cell r="F2835">
            <v>44005</v>
          </cell>
          <cell r="G2835">
            <v>43871</v>
          </cell>
          <cell r="H2835">
            <v>43993</v>
          </cell>
          <cell r="I2835">
            <v>44005</v>
          </cell>
        </row>
        <row r="2836">
          <cell r="A2836" t="str">
            <v>PLN19315</v>
          </cell>
          <cell r="E2836" t="str">
            <v>Approved</v>
          </cell>
          <cell r="F2836">
            <v>44109</v>
          </cell>
          <cell r="G2836">
            <v>43847</v>
          </cell>
          <cell r="H2836">
            <v>44103</v>
          </cell>
          <cell r="I2836">
            <v>44109</v>
          </cell>
        </row>
        <row r="2837">
          <cell r="A2837" t="str">
            <v>PLN19316</v>
          </cell>
          <cell r="E2837" t="str">
            <v>Approved</v>
          </cell>
          <cell r="F2837">
            <v>44216</v>
          </cell>
          <cell r="G2837">
            <v>44130</v>
          </cell>
          <cell r="H2837">
            <v>44216</v>
          </cell>
          <cell r="I2837">
            <v>44216</v>
          </cell>
        </row>
        <row r="2838">
          <cell r="A2838" t="str">
            <v>PLN20058</v>
          </cell>
          <cell r="E2838" t="str">
            <v>Assigned</v>
          </cell>
          <cell r="F2838">
            <v>43924</v>
          </cell>
        </row>
        <row r="2839">
          <cell r="A2839" t="str">
            <v>PLN19318</v>
          </cell>
          <cell r="E2839" t="str">
            <v>Approved</v>
          </cell>
          <cell r="F2839">
            <v>43893</v>
          </cell>
          <cell r="G2839">
            <v>43851</v>
          </cell>
          <cell r="H2839">
            <v>43881</v>
          </cell>
          <cell r="I2839">
            <v>43893</v>
          </cell>
        </row>
        <row r="2840">
          <cell r="A2840" t="str">
            <v>PLN18519-R01</v>
          </cell>
          <cell r="E2840" t="str">
            <v>Approved</v>
          </cell>
          <cell r="F2840">
            <v>44043</v>
          </cell>
          <cell r="G2840">
            <v>43980</v>
          </cell>
          <cell r="H2840">
            <v>44033</v>
          </cell>
          <cell r="I2840">
            <v>44043</v>
          </cell>
        </row>
        <row r="2841">
          <cell r="A2841" t="str">
            <v>PLN20067</v>
          </cell>
          <cell r="E2841" t="str">
            <v>Assigned</v>
          </cell>
          <cell r="F2841">
            <v>43955</v>
          </cell>
        </row>
        <row r="2842">
          <cell r="A2842" t="str">
            <v>PLN20070</v>
          </cell>
          <cell r="E2842" t="str">
            <v>Assigned</v>
          </cell>
          <cell r="F2842">
            <v>43963</v>
          </cell>
        </row>
        <row r="2843">
          <cell r="A2843" t="str">
            <v>PLN20079</v>
          </cell>
          <cell r="E2843" t="str">
            <v>Assigned</v>
          </cell>
          <cell r="F2843">
            <v>43971</v>
          </cell>
        </row>
        <row r="2844">
          <cell r="A2844" t="str">
            <v>PLN20003</v>
          </cell>
          <cell r="E2844" t="str">
            <v>Incomplete</v>
          </cell>
          <cell r="F2844">
            <v>44153</v>
          </cell>
        </row>
        <row r="2845">
          <cell r="A2845" t="str">
            <v>PLN20005</v>
          </cell>
          <cell r="E2845" t="str">
            <v>Withdrawn</v>
          </cell>
          <cell r="F2845">
            <v>44043</v>
          </cell>
        </row>
        <row r="2846">
          <cell r="A2846" t="str">
            <v>PLN20004</v>
          </cell>
          <cell r="E2846" t="str">
            <v>Approved</v>
          </cell>
          <cell r="F2846">
            <v>44180</v>
          </cell>
          <cell r="G2846">
            <v>44155</v>
          </cell>
          <cell r="H2846">
            <v>44168</v>
          </cell>
          <cell r="I2846">
            <v>44180</v>
          </cell>
        </row>
        <row r="2847">
          <cell r="A2847" t="str">
            <v>PLN20093</v>
          </cell>
          <cell r="E2847" t="str">
            <v>Assigned</v>
          </cell>
          <cell r="F2847">
            <v>43998</v>
          </cell>
        </row>
        <row r="2848">
          <cell r="A2848" t="str">
            <v>PLN20006</v>
          </cell>
          <cell r="E2848" t="str">
            <v>Void</v>
          </cell>
          <cell r="F2848">
            <v>43845</v>
          </cell>
        </row>
        <row r="2849">
          <cell r="A2849" t="str">
            <v>PLN18259-R01</v>
          </cell>
          <cell r="E2849" t="str">
            <v>Incomplete</v>
          </cell>
          <cell r="F2849">
            <v>43860</v>
          </cell>
        </row>
        <row r="2850">
          <cell r="A2850" t="str">
            <v>PLN17187-R01</v>
          </cell>
          <cell r="F2850">
            <v>43845.530555555553</v>
          </cell>
        </row>
        <row r="2851">
          <cell r="A2851" t="str">
            <v>PLN20008</v>
          </cell>
          <cell r="E2851" t="str">
            <v>Approved-Pending Appeal</v>
          </cell>
          <cell r="F2851">
            <v>44018</v>
          </cell>
          <cell r="G2851">
            <v>43875</v>
          </cell>
          <cell r="H2851">
            <v>44018</v>
          </cell>
        </row>
        <row r="2852">
          <cell r="A2852" t="str">
            <v>PLN20009</v>
          </cell>
          <cell r="E2852" t="str">
            <v>Approved-Pending Appeal</v>
          </cell>
          <cell r="F2852">
            <v>43902</v>
          </cell>
          <cell r="G2852">
            <v>43865</v>
          </cell>
          <cell r="H2852">
            <v>43902</v>
          </cell>
        </row>
        <row r="2853">
          <cell r="A2853" t="str">
            <v>PLN20010</v>
          </cell>
          <cell r="E2853" t="str">
            <v>Void</v>
          </cell>
          <cell r="F2853">
            <v>44200</v>
          </cell>
        </row>
        <row r="2854">
          <cell r="A2854" t="str">
            <v>PLN20011</v>
          </cell>
          <cell r="E2854" t="str">
            <v>Withdrawn</v>
          </cell>
          <cell r="F2854">
            <v>44111</v>
          </cell>
        </row>
        <row r="2855">
          <cell r="A2855" t="str">
            <v>PLN20012</v>
          </cell>
          <cell r="E2855" t="str">
            <v>Approved</v>
          </cell>
          <cell r="F2855">
            <v>44034</v>
          </cell>
          <cell r="G2855">
            <v>43893</v>
          </cell>
          <cell r="H2855">
            <v>43984</v>
          </cell>
          <cell r="I2855">
            <v>44034</v>
          </cell>
        </row>
        <row r="2856">
          <cell r="A2856" t="str">
            <v>PLN20100</v>
          </cell>
          <cell r="E2856" t="str">
            <v>Assigned</v>
          </cell>
          <cell r="F2856">
            <v>44096</v>
          </cell>
        </row>
        <row r="2857">
          <cell r="A2857" t="str">
            <v>PLN20014</v>
          </cell>
          <cell r="E2857" t="str">
            <v>Approved-Pending Appeal</v>
          </cell>
          <cell r="F2857">
            <v>44148</v>
          </cell>
          <cell r="G2857">
            <v>44091</v>
          </cell>
          <cell r="H2857">
            <v>44148</v>
          </cell>
        </row>
        <row r="2858">
          <cell r="A2858" t="str">
            <v>PLN20015</v>
          </cell>
          <cell r="E2858" t="str">
            <v>Approved</v>
          </cell>
          <cell r="F2858">
            <v>44043</v>
          </cell>
          <cell r="G2858">
            <v>43889</v>
          </cell>
          <cell r="H2858">
            <v>44033</v>
          </cell>
          <cell r="I2858">
            <v>44043</v>
          </cell>
        </row>
        <row r="2859">
          <cell r="A2859" t="str">
            <v>PLN20016</v>
          </cell>
          <cell r="E2859" t="str">
            <v>Approved</v>
          </cell>
          <cell r="F2859">
            <v>43900</v>
          </cell>
          <cell r="G2859">
            <v>43861</v>
          </cell>
          <cell r="H2859">
            <v>43887</v>
          </cell>
          <cell r="I2859">
            <v>43900</v>
          </cell>
        </row>
        <row r="2860">
          <cell r="A2860" t="str">
            <v>PLN20017</v>
          </cell>
          <cell r="E2860" t="str">
            <v>Incomplete</v>
          </cell>
          <cell r="F2860">
            <v>43913</v>
          </cell>
        </row>
        <row r="2861">
          <cell r="A2861" t="str">
            <v>PLN20018</v>
          </cell>
          <cell r="E2861" t="str">
            <v>Approved</v>
          </cell>
          <cell r="F2861">
            <v>44046</v>
          </cell>
          <cell r="G2861">
            <v>43980</v>
          </cell>
          <cell r="H2861">
            <v>44034</v>
          </cell>
          <cell r="I2861">
            <v>44046</v>
          </cell>
        </row>
        <row r="2862">
          <cell r="A2862" t="str">
            <v>PLN18314-R01</v>
          </cell>
          <cell r="E2862" t="str">
            <v>Approved</v>
          </cell>
          <cell r="F2862">
            <v>44039</v>
          </cell>
          <cell r="G2862">
            <v>43987</v>
          </cell>
          <cell r="H2862">
            <v>44029</v>
          </cell>
          <cell r="I2862">
            <v>44039</v>
          </cell>
        </row>
        <row r="2863">
          <cell r="A2863" t="str">
            <v>PLN20019</v>
          </cell>
          <cell r="E2863" t="str">
            <v>Incomplete</v>
          </cell>
          <cell r="F2863">
            <v>43895</v>
          </cell>
        </row>
        <row r="2864">
          <cell r="A2864" t="str">
            <v>PLN20020</v>
          </cell>
          <cell r="E2864" t="str">
            <v>Approved</v>
          </cell>
          <cell r="F2864">
            <v>44012</v>
          </cell>
          <cell r="G2864">
            <v>43889</v>
          </cell>
          <cell r="H2864">
            <v>44012</v>
          </cell>
          <cell r="I2864">
            <v>44012</v>
          </cell>
        </row>
        <row r="2865">
          <cell r="A2865" t="str">
            <v>PLN17132-R01</v>
          </cell>
          <cell r="E2865" t="str">
            <v>Approved</v>
          </cell>
          <cell r="F2865">
            <v>44053</v>
          </cell>
          <cell r="G2865">
            <v>43893</v>
          </cell>
          <cell r="H2865">
            <v>44041</v>
          </cell>
          <cell r="I2865">
            <v>44053</v>
          </cell>
        </row>
        <row r="2866">
          <cell r="A2866" t="str">
            <v>PLN20021</v>
          </cell>
          <cell r="E2866" t="str">
            <v>Under Review</v>
          </cell>
          <cell r="F2866">
            <v>44236</v>
          </cell>
          <cell r="G2866">
            <v>44236</v>
          </cell>
        </row>
        <row r="2867">
          <cell r="A2867" t="str">
            <v>PLN20022</v>
          </cell>
          <cell r="E2867" t="str">
            <v>Under Review</v>
          </cell>
          <cell r="F2867">
            <v>44236</v>
          </cell>
          <cell r="G2867">
            <v>44236</v>
          </cell>
        </row>
        <row r="2868">
          <cell r="A2868" t="str">
            <v>PLN20023</v>
          </cell>
          <cell r="E2868" t="str">
            <v>Under Review</v>
          </cell>
          <cell r="F2868">
            <v>44236</v>
          </cell>
          <cell r="G2868">
            <v>44236</v>
          </cell>
        </row>
        <row r="2869">
          <cell r="A2869" t="str">
            <v>PLN20102</v>
          </cell>
          <cell r="E2869" t="str">
            <v>Assigned</v>
          </cell>
          <cell r="F2869">
            <v>44011</v>
          </cell>
        </row>
        <row r="2870">
          <cell r="A2870" t="str">
            <v>PLN20105</v>
          </cell>
          <cell r="E2870" t="str">
            <v>Assigned</v>
          </cell>
          <cell r="F2870">
            <v>44018</v>
          </cell>
        </row>
        <row r="2871">
          <cell r="A2871" t="str">
            <v>PLN20024</v>
          </cell>
          <cell r="E2871" t="str">
            <v>Approved</v>
          </cell>
          <cell r="F2871">
            <v>43914</v>
          </cell>
          <cell r="G2871">
            <v>43868</v>
          </cell>
          <cell r="H2871">
            <v>43903</v>
          </cell>
          <cell r="I2871">
            <v>43914</v>
          </cell>
        </row>
        <row r="2872">
          <cell r="A2872" t="str">
            <v>PLN20025-ER01</v>
          </cell>
          <cell r="E2872" t="str">
            <v>Filed</v>
          </cell>
          <cell r="F2872">
            <v>44068</v>
          </cell>
        </row>
        <row r="2873">
          <cell r="A2873" t="str">
            <v>PLN20107</v>
          </cell>
          <cell r="E2873" t="str">
            <v>Assigned</v>
          </cell>
          <cell r="F2873">
            <v>44025</v>
          </cell>
        </row>
        <row r="2874">
          <cell r="A2874" t="str">
            <v>PLN20115</v>
          </cell>
          <cell r="E2874" t="str">
            <v>Assigned</v>
          </cell>
          <cell r="F2874">
            <v>44096</v>
          </cell>
        </row>
        <row r="2875">
          <cell r="A2875" t="str">
            <v>PLN20025</v>
          </cell>
          <cell r="E2875" t="str">
            <v>Assigned</v>
          </cell>
          <cell r="F2875">
            <v>44208</v>
          </cell>
        </row>
        <row r="2876">
          <cell r="A2876" t="str">
            <v>PLN20026</v>
          </cell>
          <cell r="E2876" t="str">
            <v>Incomplete</v>
          </cell>
          <cell r="F2876">
            <v>43900</v>
          </cell>
        </row>
        <row r="2877">
          <cell r="A2877" t="str">
            <v>PLN20028</v>
          </cell>
          <cell r="E2877" t="str">
            <v>Incomplete</v>
          </cell>
          <cell r="F2877">
            <v>44103</v>
          </cell>
        </row>
        <row r="2878">
          <cell r="A2878" t="str">
            <v>PLN20027</v>
          </cell>
          <cell r="E2878" t="str">
            <v>Incomplete</v>
          </cell>
          <cell r="F2878">
            <v>43969</v>
          </cell>
        </row>
        <row r="2879">
          <cell r="A2879" t="str">
            <v>PLN20029</v>
          </cell>
          <cell r="E2879" t="str">
            <v>Approved</v>
          </cell>
          <cell r="F2879">
            <v>44133</v>
          </cell>
          <cell r="G2879">
            <v>44011</v>
          </cell>
          <cell r="H2879">
            <v>44055</v>
          </cell>
          <cell r="I2879">
            <v>44067</v>
          </cell>
        </row>
        <row r="2880">
          <cell r="A2880" t="str">
            <v>PLN20031</v>
          </cell>
          <cell r="E2880" t="str">
            <v>Approved-Pending Appeal</v>
          </cell>
          <cell r="F2880">
            <v>44125</v>
          </cell>
          <cell r="G2880">
            <v>43180</v>
          </cell>
          <cell r="H2880">
            <v>44125</v>
          </cell>
          <cell r="I2880">
            <v>43494</v>
          </cell>
        </row>
        <row r="2881">
          <cell r="A2881" t="str">
            <v>PLN20030</v>
          </cell>
          <cell r="E2881" t="str">
            <v>Approved</v>
          </cell>
          <cell r="F2881">
            <v>43887</v>
          </cell>
          <cell r="G2881">
            <v>43886</v>
          </cell>
          <cell r="H2881">
            <v>43887</v>
          </cell>
          <cell r="I2881">
            <v>43887</v>
          </cell>
        </row>
        <row r="2882">
          <cell r="A2882" t="str">
            <v>PLN20120</v>
          </cell>
          <cell r="E2882" t="str">
            <v>Assigned</v>
          </cell>
          <cell r="F2882">
            <v>44099</v>
          </cell>
        </row>
        <row r="2883">
          <cell r="A2883" t="str">
            <v>PLN20032</v>
          </cell>
          <cell r="E2883" t="str">
            <v>Approved</v>
          </cell>
          <cell r="F2883">
            <v>44042</v>
          </cell>
          <cell r="G2883">
            <v>43998</v>
          </cell>
          <cell r="H2883">
            <v>44032</v>
          </cell>
          <cell r="I2883">
            <v>44042</v>
          </cell>
        </row>
        <row r="2884">
          <cell r="A2884" t="str">
            <v>PLN20033</v>
          </cell>
          <cell r="E2884" t="str">
            <v>Withdrawn</v>
          </cell>
          <cell r="F2884">
            <v>43951</v>
          </cell>
        </row>
        <row r="2885">
          <cell r="A2885" t="str">
            <v>PLN15378-PUDF06-PUDF01</v>
          </cell>
          <cell r="E2885" t="str">
            <v>Void</v>
          </cell>
          <cell r="F2885">
            <v>43885</v>
          </cell>
        </row>
        <row r="2886">
          <cell r="A2886" t="str">
            <v>PLN15378-PUDF06-PUDF01-PUDF01</v>
          </cell>
          <cell r="E2886" t="str">
            <v>Void</v>
          </cell>
          <cell r="F2886">
            <v>43885</v>
          </cell>
        </row>
        <row r="2887">
          <cell r="A2887" t="str">
            <v>PUDF16</v>
          </cell>
          <cell r="E2887" t="str">
            <v>Void</v>
          </cell>
          <cell r="F2887">
            <v>43885</v>
          </cell>
        </row>
        <row r="2888">
          <cell r="A2888" t="str">
            <v>PUDF16-PUDF01</v>
          </cell>
          <cell r="E2888" t="str">
            <v>Void</v>
          </cell>
          <cell r="F2888">
            <v>43885</v>
          </cell>
        </row>
        <row r="2889">
          <cell r="A2889" t="str">
            <v>PLN20124</v>
          </cell>
          <cell r="E2889" t="str">
            <v>Assigned</v>
          </cell>
          <cell r="F2889">
            <v>44070</v>
          </cell>
        </row>
        <row r="2890">
          <cell r="A2890" t="str">
            <v>PLN20125</v>
          </cell>
          <cell r="E2890" t="str">
            <v>Assigned</v>
          </cell>
          <cell r="F2890">
            <v>44070</v>
          </cell>
        </row>
        <row r="2891">
          <cell r="A2891" t="str">
            <v>PLN20035</v>
          </cell>
          <cell r="E2891" t="str">
            <v>Incomplete</v>
          </cell>
          <cell r="F2891">
            <v>43946</v>
          </cell>
        </row>
        <row r="2892">
          <cell r="A2892" t="str">
            <v>PLN20036</v>
          </cell>
          <cell r="E2892" t="str">
            <v>Approved</v>
          </cell>
          <cell r="F2892">
            <v>44042</v>
          </cell>
          <cell r="G2892">
            <v>43948</v>
          </cell>
          <cell r="H2892">
            <v>44032</v>
          </cell>
          <cell r="I2892">
            <v>44042</v>
          </cell>
        </row>
        <row r="2893">
          <cell r="A2893" t="str">
            <v>PLN20037</v>
          </cell>
          <cell r="E2893" t="str">
            <v>Approved</v>
          </cell>
          <cell r="F2893">
            <v>44018</v>
          </cell>
          <cell r="G2893">
            <v>43980</v>
          </cell>
          <cell r="H2893">
            <v>44006</v>
          </cell>
          <cell r="I2893">
            <v>44018</v>
          </cell>
        </row>
        <row r="2894">
          <cell r="A2894" t="str">
            <v>PLN20135</v>
          </cell>
          <cell r="E2894" t="str">
            <v>Assigned</v>
          </cell>
          <cell r="F2894">
            <v>44095</v>
          </cell>
        </row>
        <row r="2895">
          <cell r="A2895" t="str">
            <v>PLN20136</v>
          </cell>
          <cell r="E2895" t="str">
            <v>Assigned</v>
          </cell>
          <cell r="F2895">
            <v>44119</v>
          </cell>
        </row>
        <row r="2896">
          <cell r="A2896" t="str">
            <v>PLN20039</v>
          </cell>
          <cell r="E2896" t="str">
            <v>Withdrawn</v>
          </cell>
          <cell r="F2896">
            <v>43984</v>
          </cell>
        </row>
        <row r="2897">
          <cell r="A2897" t="str">
            <v>PLN20040</v>
          </cell>
          <cell r="E2897" t="str">
            <v>Approved</v>
          </cell>
          <cell r="F2897">
            <v>44170</v>
          </cell>
          <cell r="G2897">
            <v>44110</v>
          </cell>
          <cell r="H2897">
            <v>44140</v>
          </cell>
          <cell r="I2897">
            <v>44170</v>
          </cell>
        </row>
        <row r="2898">
          <cell r="A2898" t="str">
            <v>PLN20041</v>
          </cell>
          <cell r="E2898" t="str">
            <v>Approved</v>
          </cell>
          <cell r="F2898">
            <v>44183</v>
          </cell>
          <cell r="G2898">
            <v>44085</v>
          </cell>
          <cell r="H2898">
            <v>44173</v>
          </cell>
          <cell r="I2898">
            <v>44183</v>
          </cell>
        </row>
        <row r="2899">
          <cell r="A2899" t="str">
            <v>PLN20042</v>
          </cell>
          <cell r="E2899" t="str">
            <v>Withdrawn</v>
          </cell>
          <cell r="F2899">
            <v>44027</v>
          </cell>
        </row>
        <row r="2900">
          <cell r="A2900" t="str">
            <v>PLN20142</v>
          </cell>
          <cell r="E2900" t="str">
            <v>Assigned</v>
          </cell>
          <cell r="F2900">
            <v>44118</v>
          </cell>
        </row>
        <row r="2901">
          <cell r="A2901" t="str">
            <v>PLN20044</v>
          </cell>
          <cell r="E2901" t="str">
            <v>Void</v>
          </cell>
          <cell r="F2901">
            <v>43894</v>
          </cell>
        </row>
        <row r="2902">
          <cell r="A2902" t="str">
            <v>PLN20048</v>
          </cell>
          <cell r="E2902" t="str">
            <v>Incomplete</v>
          </cell>
          <cell r="F2902">
            <v>43916</v>
          </cell>
        </row>
        <row r="2903">
          <cell r="A2903" t="str">
            <v>PLN20047</v>
          </cell>
          <cell r="E2903" t="str">
            <v>Incomplete</v>
          </cell>
          <cell r="F2903">
            <v>43929</v>
          </cell>
        </row>
        <row r="2904">
          <cell r="A2904" t="str">
            <v>PLN20046</v>
          </cell>
          <cell r="E2904" t="str">
            <v>Approved-Pending Appeal</v>
          </cell>
          <cell r="F2904">
            <v>44211</v>
          </cell>
          <cell r="G2904">
            <v>44211</v>
          </cell>
          <cell r="H2904">
            <v>44211</v>
          </cell>
        </row>
        <row r="2905">
          <cell r="A2905" t="str">
            <v>PLN20045</v>
          </cell>
          <cell r="E2905" t="str">
            <v>Withdrawn</v>
          </cell>
          <cell r="F2905">
            <v>44063</v>
          </cell>
        </row>
        <row r="2906">
          <cell r="A2906" t="str">
            <v>PLN20143</v>
          </cell>
          <cell r="E2906" t="str">
            <v>Assigned</v>
          </cell>
          <cell r="F2906">
            <v>44119</v>
          </cell>
        </row>
        <row r="2907">
          <cell r="A2907" t="str">
            <v>PLN20050</v>
          </cell>
          <cell r="E2907" t="str">
            <v>Void</v>
          </cell>
          <cell r="F2907">
            <v>43899</v>
          </cell>
        </row>
        <row r="2908">
          <cell r="A2908" t="str">
            <v>PLN20144</v>
          </cell>
          <cell r="E2908" t="str">
            <v>Assigned</v>
          </cell>
          <cell r="F2908">
            <v>44109</v>
          </cell>
        </row>
        <row r="2909">
          <cell r="A2909" t="str">
            <v>PLN20052</v>
          </cell>
          <cell r="E2909" t="str">
            <v>Approved-Pending Appeal</v>
          </cell>
          <cell r="F2909">
            <v>44172</v>
          </cell>
          <cell r="G2909">
            <v>44099</v>
          </cell>
          <cell r="H2909">
            <v>44172</v>
          </cell>
        </row>
        <row r="2910">
          <cell r="A2910" t="str">
            <v>PLN20147</v>
          </cell>
          <cell r="E2910" t="str">
            <v>Assigned</v>
          </cell>
          <cell r="F2910">
            <v>44112</v>
          </cell>
        </row>
        <row r="2911">
          <cell r="A2911" t="str">
            <v>PLN20149</v>
          </cell>
          <cell r="E2911" t="str">
            <v>Assigned</v>
          </cell>
          <cell r="F2911">
            <v>44141</v>
          </cell>
        </row>
        <row r="2912">
          <cell r="A2912" t="str">
            <v>PLN20055</v>
          </cell>
          <cell r="E2912" t="str">
            <v>Approved</v>
          </cell>
          <cell r="F2912">
            <v>44085</v>
          </cell>
          <cell r="G2912">
            <v>44074</v>
          </cell>
          <cell r="H2912">
            <v>44075</v>
          </cell>
          <cell r="I2912">
            <v>44085</v>
          </cell>
        </row>
        <row r="2913">
          <cell r="A2913" t="str">
            <v>PLN20150</v>
          </cell>
          <cell r="E2913" t="str">
            <v>Assigned</v>
          </cell>
          <cell r="F2913">
            <v>44131</v>
          </cell>
        </row>
        <row r="2914">
          <cell r="A2914" t="str">
            <v>PLN20156</v>
          </cell>
          <cell r="E2914" t="str">
            <v>Assigned</v>
          </cell>
          <cell r="F2914">
            <v>44144</v>
          </cell>
        </row>
        <row r="2915">
          <cell r="A2915" t="str">
            <v>PLN20155</v>
          </cell>
          <cell r="E2915" t="str">
            <v>Assigned</v>
          </cell>
          <cell r="F2915">
            <v>44138</v>
          </cell>
        </row>
        <row r="2916">
          <cell r="A2916" t="str">
            <v>PLN20059</v>
          </cell>
          <cell r="E2916" t="str">
            <v>Incomplete</v>
          </cell>
          <cell r="F2916">
            <v>44076</v>
          </cell>
        </row>
        <row r="2917">
          <cell r="A2917" t="str">
            <v>PLN20060</v>
          </cell>
          <cell r="E2917" t="str">
            <v>Approved-Pending Appeal</v>
          </cell>
          <cell r="F2917">
            <v>43985</v>
          </cell>
          <cell r="G2917">
            <v>43920</v>
          </cell>
          <cell r="H2917">
            <v>43985</v>
          </cell>
        </row>
        <row r="2918">
          <cell r="A2918" t="str">
            <v>PLN20061</v>
          </cell>
          <cell r="E2918" t="str">
            <v>Approved</v>
          </cell>
          <cell r="F2918">
            <v>44006</v>
          </cell>
          <cell r="G2918">
            <v>43921</v>
          </cell>
          <cell r="H2918">
            <v>43994</v>
          </cell>
          <cell r="I2918">
            <v>44006</v>
          </cell>
        </row>
        <row r="2919">
          <cell r="A2919" t="str">
            <v>PLN20062</v>
          </cell>
          <cell r="E2919" t="str">
            <v>Approved</v>
          </cell>
          <cell r="F2919">
            <v>44067</v>
          </cell>
          <cell r="G2919">
            <v>43987</v>
          </cell>
          <cell r="H2919">
            <v>44054</v>
          </cell>
          <cell r="I2919">
            <v>44067</v>
          </cell>
        </row>
        <row r="2920">
          <cell r="A2920" t="str">
            <v>PLN20063</v>
          </cell>
          <cell r="E2920" t="str">
            <v>Approved</v>
          </cell>
          <cell r="F2920">
            <v>44089</v>
          </cell>
          <cell r="G2920">
            <v>43993</v>
          </cell>
          <cell r="H2920">
            <v>44074</v>
          </cell>
          <cell r="I2920">
            <v>44089</v>
          </cell>
        </row>
        <row r="2921">
          <cell r="A2921" t="str">
            <v>PLN20064</v>
          </cell>
          <cell r="E2921" t="str">
            <v>Withdrawn</v>
          </cell>
          <cell r="F2921">
            <v>43991</v>
          </cell>
        </row>
        <row r="2922">
          <cell r="A2922" t="str">
            <v>PLN20065</v>
          </cell>
          <cell r="E2922" t="str">
            <v>Approved-Pending Appeal</v>
          </cell>
          <cell r="F2922">
            <v>44132</v>
          </cell>
          <cell r="G2922">
            <v>44098</v>
          </cell>
          <cell r="H2922">
            <v>44132</v>
          </cell>
        </row>
        <row r="2923">
          <cell r="A2923" t="str">
            <v>PLN20066</v>
          </cell>
          <cell r="E2923" t="str">
            <v>Approved-Pending Appeal</v>
          </cell>
          <cell r="F2923">
            <v>44259</v>
          </cell>
          <cell r="G2923">
            <v>44126</v>
          </cell>
          <cell r="H2923">
            <v>44259</v>
          </cell>
        </row>
        <row r="2924">
          <cell r="A2924" t="str">
            <v>PLN20158</v>
          </cell>
          <cell r="E2924" t="str">
            <v>Assigned</v>
          </cell>
          <cell r="F2924">
            <v>44165</v>
          </cell>
        </row>
        <row r="2925">
          <cell r="A2925" t="str">
            <v>PLN20068</v>
          </cell>
          <cell r="E2925" t="str">
            <v>Approved</v>
          </cell>
          <cell r="F2925">
            <v>44064</v>
          </cell>
          <cell r="G2925">
            <v>44013</v>
          </cell>
          <cell r="H2925">
            <v>44054</v>
          </cell>
          <cell r="I2925">
            <v>44064</v>
          </cell>
        </row>
        <row r="2926">
          <cell r="A2926" t="str">
            <v>PLN20069</v>
          </cell>
          <cell r="E2926" t="str">
            <v>Incomplete</v>
          </cell>
          <cell r="F2926">
            <v>44005</v>
          </cell>
        </row>
        <row r="2927">
          <cell r="A2927" t="str">
            <v>PLN20157</v>
          </cell>
          <cell r="E2927" t="str">
            <v>Assigned</v>
          </cell>
          <cell r="F2927">
            <v>44152</v>
          </cell>
        </row>
        <row r="2928">
          <cell r="A2928" t="str">
            <v>PLN20071</v>
          </cell>
          <cell r="E2928" t="str">
            <v>Approved</v>
          </cell>
          <cell r="F2928">
            <v>44060</v>
          </cell>
          <cell r="G2928">
            <v>44025</v>
          </cell>
          <cell r="H2928">
            <v>44049</v>
          </cell>
          <cell r="I2928">
            <v>44060</v>
          </cell>
        </row>
        <row r="2929">
          <cell r="A2929" t="str">
            <v>PLN20072</v>
          </cell>
          <cell r="E2929" t="str">
            <v>Approved</v>
          </cell>
          <cell r="F2929">
            <v>44043</v>
          </cell>
          <cell r="G2929">
            <v>43973</v>
          </cell>
          <cell r="H2929">
            <v>44033</v>
          </cell>
          <cell r="I2929">
            <v>44043</v>
          </cell>
        </row>
        <row r="2930">
          <cell r="A2930" t="str">
            <v>PLN20073</v>
          </cell>
          <cell r="E2930" t="str">
            <v>Approved</v>
          </cell>
          <cell r="F2930">
            <v>44084</v>
          </cell>
          <cell r="G2930">
            <v>44005</v>
          </cell>
          <cell r="H2930">
            <v>44074</v>
          </cell>
          <cell r="I2930">
            <v>44084</v>
          </cell>
        </row>
        <row r="2931">
          <cell r="A2931" t="str">
            <v>PLN20164</v>
          </cell>
          <cell r="E2931" t="str">
            <v>Assigned</v>
          </cell>
          <cell r="F2931">
            <v>44174</v>
          </cell>
        </row>
        <row r="2932">
          <cell r="A2932" t="str">
            <v>PLN20075</v>
          </cell>
          <cell r="E2932" t="str">
            <v>Approved</v>
          </cell>
          <cell r="F2932">
            <v>44098</v>
          </cell>
          <cell r="G2932">
            <v>43997</v>
          </cell>
          <cell r="H2932">
            <v>44088</v>
          </cell>
          <cell r="I2932">
            <v>44098</v>
          </cell>
        </row>
        <row r="2933">
          <cell r="A2933" t="str">
            <v>PLN20076</v>
          </cell>
          <cell r="E2933" t="str">
            <v>Approved</v>
          </cell>
          <cell r="F2933">
            <v>44194</v>
          </cell>
          <cell r="G2933">
            <v>44133</v>
          </cell>
          <cell r="H2933">
            <v>44181</v>
          </cell>
          <cell r="I2933">
            <v>44194</v>
          </cell>
        </row>
        <row r="2934">
          <cell r="A2934" t="str">
            <v>PLN20077</v>
          </cell>
          <cell r="E2934" t="str">
            <v>Approved-Pending Appeal</v>
          </cell>
          <cell r="F2934">
            <v>44176</v>
          </cell>
          <cell r="G2934">
            <v>44176</v>
          </cell>
          <cell r="H2934">
            <v>44176</v>
          </cell>
        </row>
        <row r="2935">
          <cell r="A2935" t="str">
            <v>PLN20166</v>
          </cell>
          <cell r="E2935" t="str">
            <v>Assigned</v>
          </cell>
          <cell r="F2935">
            <v>44166</v>
          </cell>
        </row>
        <row r="2936">
          <cell r="A2936" t="str">
            <v>PLN20171</v>
          </cell>
          <cell r="E2936" t="str">
            <v>Assigned</v>
          </cell>
          <cell r="F2936">
            <v>44172</v>
          </cell>
        </row>
        <row r="2937">
          <cell r="A2937" t="str">
            <v>PLN20080</v>
          </cell>
          <cell r="E2937" t="str">
            <v>Incomplete</v>
          </cell>
          <cell r="F2937">
            <v>43985</v>
          </cell>
        </row>
        <row r="2938">
          <cell r="A2938" t="str">
            <v>PLN20081</v>
          </cell>
          <cell r="E2938" t="str">
            <v>Approved-Pending Appeal</v>
          </cell>
          <cell r="F2938">
            <v>44140</v>
          </cell>
          <cell r="G2938">
            <v>44095</v>
          </cell>
          <cell r="H2938">
            <v>44140</v>
          </cell>
        </row>
        <row r="2939">
          <cell r="A2939" t="str">
            <v>PLN20082</v>
          </cell>
          <cell r="E2939" t="str">
            <v>Approved</v>
          </cell>
          <cell r="F2939">
            <v>44246</v>
          </cell>
          <cell r="G2939">
            <v>44176</v>
          </cell>
          <cell r="H2939">
            <v>44235</v>
          </cell>
          <cell r="I2939">
            <v>44246</v>
          </cell>
        </row>
        <row r="2940">
          <cell r="A2940" t="str">
            <v>PLN20083</v>
          </cell>
          <cell r="E2940" t="str">
            <v>Approved-Pending Appeal</v>
          </cell>
          <cell r="F2940">
            <v>44069</v>
          </cell>
          <cell r="G2940">
            <v>44014</v>
          </cell>
          <cell r="H2940">
            <v>44069</v>
          </cell>
        </row>
        <row r="2941">
          <cell r="A2941" t="str">
            <v>PLN20084</v>
          </cell>
          <cell r="E2941" t="str">
            <v>Withdrawn</v>
          </cell>
          <cell r="F2941">
            <v>44026</v>
          </cell>
        </row>
        <row r="2942">
          <cell r="A2942" t="str">
            <v>PLN20085</v>
          </cell>
          <cell r="E2942" t="str">
            <v>Approved-Pending Appeal</v>
          </cell>
          <cell r="F2942">
            <v>44154</v>
          </cell>
          <cell r="G2942">
            <v>44106</v>
          </cell>
          <cell r="H2942">
            <v>44154</v>
          </cell>
        </row>
        <row r="2943">
          <cell r="A2943" t="str">
            <v>PLN19001-R01</v>
          </cell>
          <cell r="E2943" t="str">
            <v>Incomplete</v>
          </cell>
          <cell r="F2943">
            <v>43999</v>
          </cell>
        </row>
        <row r="2944">
          <cell r="A2944" t="str">
            <v>PLN20086</v>
          </cell>
          <cell r="E2944" t="str">
            <v>Approved</v>
          </cell>
          <cell r="F2944">
            <v>44151</v>
          </cell>
          <cell r="G2944">
            <v>44127</v>
          </cell>
          <cell r="H2944">
            <v>44139</v>
          </cell>
          <cell r="I2944">
            <v>44151</v>
          </cell>
        </row>
        <row r="2945">
          <cell r="A2945" t="str">
            <v>PLN20087</v>
          </cell>
          <cell r="E2945" t="str">
            <v>Approved-Pending Appeal</v>
          </cell>
          <cell r="F2945">
            <v>44139</v>
          </cell>
          <cell r="G2945">
            <v>44110</v>
          </cell>
          <cell r="H2945">
            <v>44139</v>
          </cell>
        </row>
        <row r="2946">
          <cell r="A2946" t="str">
            <v>PLN20088</v>
          </cell>
          <cell r="E2946" t="str">
            <v>Incomplete</v>
          </cell>
          <cell r="F2946">
            <v>44188</v>
          </cell>
        </row>
        <row r="2947">
          <cell r="A2947" t="str">
            <v>PLN20089</v>
          </cell>
          <cell r="E2947" t="str">
            <v>Approved-Pending Appeal</v>
          </cell>
          <cell r="F2947">
            <v>44154</v>
          </cell>
          <cell r="G2947">
            <v>44095</v>
          </cell>
          <cell r="H2947">
            <v>44154</v>
          </cell>
        </row>
        <row r="2948">
          <cell r="A2948" t="str">
            <v>PLN20090</v>
          </cell>
          <cell r="E2948" t="str">
            <v>Approved-Pending Appeal</v>
          </cell>
          <cell r="F2948">
            <v>44153</v>
          </cell>
          <cell r="G2948">
            <v>44011</v>
          </cell>
          <cell r="H2948">
            <v>44153</v>
          </cell>
        </row>
        <row r="2949">
          <cell r="A2949" t="str">
            <v>PLN20091</v>
          </cell>
          <cell r="E2949" t="str">
            <v>Approved</v>
          </cell>
          <cell r="F2949">
            <v>44194</v>
          </cell>
          <cell r="G2949">
            <v>44084</v>
          </cell>
          <cell r="H2949">
            <v>44172</v>
          </cell>
          <cell r="I2949">
            <v>44194</v>
          </cell>
        </row>
        <row r="2950">
          <cell r="A2950" t="str">
            <v>PLN20092</v>
          </cell>
          <cell r="E2950" t="str">
            <v>Incomplete</v>
          </cell>
          <cell r="F2950">
            <v>44014</v>
          </cell>
        </row>
        <row r="2951">
          <cell r="A2951" t="str">
            <v>PLN20094</v>
          </cell>
          <cell r="E2951" t="str">
            <v>Approved</v>
          </cell>
          <cell r="F2951">
            <v>44151</v>
          </cell>
          <cell r="G2951">
            <v>44099</v>
          </cell>
          <cell r="H2951">
            <v>44151</v>
          </cell>
          <cell r="I2951">
            <v>44151</v>
          </cell>
        </row>
        <row r="2952">
          <cell r="A2952" t="str">
            <v>PLN20095</v>
          </cell>
          <cell r="E2952" t="str">
            <v>Under Review</v>
          </cell>
          <cell r="F2952">
            <v>44216</v>
          </cell>
          <cell r="G2952">
            <v>44216</v>
          </cell>
        </row>
        <row r="2953">
          <cell r="A2953" t="str">
            <v>PLN20176</v>
          </cell>
          <cell r="E2953" t="str">
            <v>Assigned</v>
          </cell>
          <cell r="F2953">
            <v>44181</v>
          </cell>
        </row>
        <row r="2954">
          <cell r="A2954" t="str">
            <v>PLN20096</v>
          </cell>
          <cell r="E2954" t="str">
            <v>Withdrawn</v>
          </cell>
          <cell r="F2954">
            <v>44001</v>
          </cell>
        </row>
        <row r="2955">
          <cell r="A2955" t="str">
            <v>PLN20097</v>
          </cell>
          <cell r="E2955" t="str">
            <v>Withdrawn</v>
          </cell>
          <cell r="F2955">
            <v>44046</v>
          </cell>
        </row>
        <row r="2956">
          <cell r="A2956" t="str">
            <v>PLN20098</v>
          </cell>
          <cell r="E2956" t="str">
            <v>Approved</v>
          </cell>
          <cell r="F2956">
            <v>44084</v>
          </cell>
          <cell r="G2956">
            <v>44043</v>
          </cell>
          <cell r="H2956">
            <v>44074</v>
          </cell>
          <cell r="I2956">
            <v>44084</v>
          </cell>
        </row>
        <row r="2957">
          <cell r="A2957" t="str">
            <v>PLN20099</v>
          </cell>
          <cell r="E2957" t="str">
            <v>Withdrawn</v>
          </cell>
          <cell r="F2957">
            <v>44070</v>
          </cell>
        </row>
        <row r="2958">
          <cell r="A2958" t="str">
            <v>PLN17134</v>
          </cell>
          <cell r="E2958" t="str">
            <v>Under Review</v>
          </cell>
          <cell r="F2958">
            <v>44154</v>
          </cell>
          <cell r="G2958">
            <v>42958</v>
          </cell>
          <cell r="H2958">
            <v>42992</v>
          </cell>
          <cell r="I2958">
            <v>42992</v>
          </cell>
        </row>
        <row r="2959">
          <cell r="A2959" t="str">
            <v>PLN20101</v>
          </cell>
          <cell r="E2959" t="str">
            <v>Approved-Pending Appeal</v>
          </cell>
          <cell r="F2959">
            <v>44258</v>
          </cell>
          <cell r="G2959">
            <v>44210</v>
          </cell>
          <cell r="H2959">
            <v>44258</v>
          </cell>
        </row>
        <row r="2960">
          <cell r="A2960" t="str">
            <v>PLN18088</v>
          </cell>
          <cell r="E2960" t="str">
            <v>Under Review</v>
          </cell>
          <cell r="F2960">
            <v>43987</v>
          </cell>
          <cell r="G2960">
            <v>43987</v>
          </cell>
        </row>
        <row r="2961">
          <cell r="A2961" t="str">
            <v>PLN20103</v>
          </cell>
          <cell r="E2961" t="str">
            <v>Approved-Pending Appeal</v>
          </cell>
          <cell r="F2961">
            <v>44180</v>
          </cell>
          <cell r="G2961">
            <v>44113</v>
          </cell>
          <cell r="H2961">
            <v>44180</v>
          </cell>
        </row>
        <row r="2962">
          <cell r="A2962" t="str">
            <v>PLN20104</v>
          </cell>
          <cell r="E2962" t="str">
            <v>Incomplete</v>
          </cell>
          <cell r="F2962">
            <v>44153</v>
          </cell>
        </row>
        <row r="2963">
          <cell r="A2963" t="str">
            <v>PLN18523-PUDF01</v>
          </cell>
          <cell r="E2963" t="str">
            <v>Under Review</v>
          </cell>
          <cell r="F2963">
            <v>43885</v>
          </cell>
          <cell r="G2963">
            <v>43885</v>
          </cell>
        </row>
        <row r="2964">
          <cell r="A2964" t="str">
            <v>PLN20106</v>
          </cell>
          <cell r="E2964" t="str">
            <v>Approved</v>
          </cell>
          <cell r="F2964">
            <v>44099</v>
          </cell>
          <cell r="G2964">
            <v>44043</v>
          </cell>
          <cell r="H2964">
            <v>44089</v>
          </cell>
          <cell r="I2964">
            <v>44099</v>
          </cell>
        </row>
        <row r="2965">
          <cell r="A2965" t="str">
            <v>PLN19211</v>
          </cell>
          <cell r="E2965" t="str">
            <v>Under Review</v>
          </cell>
          <cell r="F2965">
            <v>44110</v>
          </cell>
          <cell r="G2965">
            <v>44110</v>
          </cell>
        </row>
        <row r="2966">
          <cell r="A2966" t="str">
            <v>PLN17348-R01</v>
          </cell>
          <cell r="E2966" t="str">
            <v>Under Review</v>
          </cell>
          <cell r="F2966">
            <v>43916</v>
          </cell>
          <cell r="G2966">
            <v>43916</v>
          </cell>
        </row>
        <row r="2967">
          <cell r="A2967" t="str">
            <v>PLN20110</v>
          </cell>
          <cell r="E2967" t="str">
            <v>Approved-Pending Appeal</v>
          </cell>
          <cell r="F2967">
            <v>44193</v>
          </cell>
          <cell r="G2967">
            <v>44167</v>
          </cell>
          <cell r="H2967">
            <v>44193</v>
          </cell>
        </row>
        <row r="2968">
          <cell r="A2968" t="str">
            <v>PLN20109</v>
          </cell>
          <cell r="E2968" t="str">
            <v>Incomplete</v>
          </cell>
          <cell r="F2968">
            <v>44070</v>
          </cell>
        </row>
        <row r="2969">
          <cell r="A2969" t="str">
            <v>PLN20112</v>
          </cell>
          <cell r="E2969" t="str">
            <v>Incomplete</v>
          </cell>
          <cell r="F2969">
            <v>44062</v>
          </cell>
        </row>
        <row r="2970">
          <cell r="A2970" t="str">
            <v>PLN20113</v>
          </cell>
          <cell r="E2970" t="str">
            <v>Approved</v>
          </cell>
          <cell r="F2970">
            <v>44152</v>
          </cell>
          <cell r="G2970">
            <v>44152</v>
          </cell>
          <cell r="H2970">
            <v>44152</v>
          </cell>
          <cell r="I2970">
            <v>44152</v>
          </cell>
        </row>
        <row r="2971">
          <cell r="A2971" t="str">
            <v>PUD06010-PUDF013</v>
          </cell>
          <cell r="E2971" t="str">
            <v>Incomplete</v>
          </cell>
          <cell r="F2971">
            <v>44056</v>
          </cell>
        </row>
        <row r="2972">
          <cell r="A2972" t="str">
            <v>PLN20111</v>
          </cell>
          <cell r="E2972" t="str">
            <v>Under Review</v>
          </cell>
          <cell r="F2972">
            <v>44257</v>
          </cell>
          <cell r="G2972">
            <v>44257</v>
          </cell>
        </row>
        <row r="2973">
          <cell r="A2973" t="str">
            <v>PLN20114</v>
          </cell>
          <cell r="E2973" t="str">
            <v>Withdrawn</v>
          </cell>
          <cell r="F2973">
            <v>44147</v>
          </cell>
          <cell r="G2973">
            <v>44125</v>
          </cell>
        </row>
        <row r="2974">
          <cell r="A2974" t="str">
            <v>PLN19242</v>
          </cell>
          <cell r="E2974" t="str">
            <v>Under Review</v>
          </cell>
          <cell r="F2974">
            <v>43909</v>
          </cell>
          <cell r="G2974">
            <v>43909</v>
          </cell>
        </row>
        <row r="2975">
          <cell r="A2975" t="str">
            <v>PLN20116</v>
          </cell>
          <cell r="E2975" t="str">
            <v>Approved</v>
          </cell>
          <cell r="F2975">
            <v>44069</v>
          </cell>
          <cell r="G2975">
            <v>44038</v>
          </cell>
          <cell r="H2975">
            <v>44068</v>
          </cell>
          <cell r="I2975">
            <v>44069</v>
          </cell>
        </row>
        <row r="2976">
          <cell r="A2976" t="str">
            <v>PLN20117</v>
          </cell>
          <cell r="E2976" t="str">
            <v>Approved-Pending Appeal</v>
          </cell>
          <cell r="F2976">
            <v>44257</v>
          </cell>
          <cell r="G2976">
            <v>44211</v>
          </cell>
          <cell r="H2976">
            <v>44257</v>
          </cell>
        </row>
        <row r="2977">
          <cell r="A2977" t="str">
            <v>PLN20118</v>
          </cell>
          <cell r="E2977" t="str">
            <v>Approved-Pending Appeal</v>
          </cell>
          <cell r="F2977">
            <v>44119</v>
          </cell>
          <cell r="G2977">
            <v>44074</v>
          </cell>
          <cell r="H2977">
            <v>44119</v>
          </cell>
        </row>
        <row r="2978">
          <cell r="A2978" t="str">
            <v>PLN20119</v>
          </cell>
          <cell r="E2978" t="str">
            <v>Incomplete</v>
          </cell>
          <cell r="F2978">
            <v>44060</v>
          </cell>
        </row>
        <row r="2979">
          <cell r="A2979" t="str">
            <v>PLN19250</v>
          </cell>
          <cell r="E2979" t="str">
            <v>Under Review</v>
          </cell>
          <cell r="F2979">
            <v>44075</v>
          </cell>
          <cell r="G2979">
            <v>44075</v>
          </cell>
        </row>
        <row r="2980">
          <cell r="A2980" t="str">
            <v>PLN18521-R01</v>
          </cell>
          <cell r="E2980" t="str">
            <v>Under Review</v>
          </cell>
          <cell r="F2980">
            <v>43952</v>
          </cell>
          <cell r="G2980">
            <v>43952</v>
          </cell>
        </row>
        <row r="2981">
          <cell r="A2981" t="str">
            <v>PLN20122</v>
          </cell>
          <cell r="E2981" t="str">
            <v>Incomplete</v>
          </cell>
          <cell r="F2981">
            <v>44182</v>
          </cell>
        </row>
        <row r="2982">
          <cell r="A2982" t="str">
            <v>PLN20123</v>
          </cell>
          <cell r="E2982" t="str">
            <v>Approved</v>
          </cell>
          <cell r="F2982">
            <v>44141</v>
          </cell>
          <cell r="G2982">
            <v>44091</v>
          </cell>
          <cell r="H2982">
            <v>44141</v>
          </cell>
          <cell r="I2982">
            <v>44141</v>
          </cell>
        </row>
        <row r="2983">
          <cell r="A2983" t="str">
            <v>PLN19260</v>
          </cell>
          <cell r="E2983" t="str">
            <v>Under Review</v>
          </cell>
          <cell r="F2983">
            <v>44123</v>
          </cell>
          <cell r="G2983">
            <v>44123</v>
          </cell>
        </row>
        <row r="2984">
          <cell r="A2984" t="str">
            <v>PLN19261</v>
          </cell>
          <cell r="E2984" t="str">
            <v>Under Review</v>
          </cell>
          <cell r="F2984">
            <v>44005</v>
          </cell>
          <cell r="G2984">
            <v>44005</v>
          </cell>
        </row>
        <row r="2985">
          <cell r="A2985" t="str">
            <v>PLN15292-R01</v>
          </cell>
          <cell r="E2985" t="str">
            <v>Approved-Pending Appeal</v>
          </cell>
          <cell r="F2985">
            <v>44189</v>
          </cell>
          <cell r="G2985">
            <v>44158</v>
          </cell>
          <cell r="H2985">
            <v>44189</v>
          </cell>
        </row>
        <row r="2986">
          <cell r="A2986" t="str">
            <v>PLN20126</v>
          </cell>
          <cell r="E2986" t="str">
            <v>Approved-Pending Appeal</v>
          </cell>
          <cell r="F2986">
            <v>44172</v>
          </cell>
          <cell r="G2986">
            <v>44098</v>
          </cell>
          <cell r="H2986">
            <v>44172</v>
          </cell>
        </row>
        <row r="2987">
          <cell r="A2987" t="str">
            <v>PLN20127</v>
          </cell>
          <cell r="E2987" t="str">
            <v>Approved-Pending Appeal</v>
          </cell>
          <cell r="F2987">
            <v>44243</v>
          </cell>
          <cell r="G2987">
            <v>44147</v>
          </cell>
          <cell r="H2987">
            <v>44243</v>
          </cell>
        </row>
        <row r="2988">
          <cell r="A2988" t="str">
            <v>PLN20128</v>
          </cell>
          <cell r="E2988" t="str">
            <v>Approved-Pending Appeal</v>
          </cell>
          <cell r="F2988">
            <v>44181</v>
          </cell>
          <cell r="G2988">
            <v>44134</v>
          </cell>
          <cell r="H2988">
            <v>44181</v>
          </cell>
        </row>
        <row r="2989">
          <cell r="A2989" t="str">
            <v>PLN20129</v>
          </cell>
          <cell r="E2989" t="str">
            <v>Approved-Pending Appeal</v>
          </cell>
          <cell r="F2989">
            <v>44181</v>
          </cell>
          <cell r="G2989">
            <v>44134</v>
          </cell>
          <cell r="H2989">
            <v>44181</v>
          </cell>
        </row>
        <row r="2990">
          <cell r="A2990" t="str">
            <v>PLN19266</v>
          </cell>
          <cell r="E2990" t="str">
            <v>Under Review</v>
          </cell>
          <cell r="F2990">
            <v>43951</v>
          </cell>
          <cell r="G2990">
            <v>43951</v>
          </cell>
        </row>
        <row r="2991">
          <cell r="A2991" t="str">
            <v>PLN20131</v>
          </cell>
          <cell r="E2991" t="str">
            <v>Approved-Pending Appeal</v>
          </cell>
          <cell r="F2991">
            <v>44194</v>
          </cell>
          <cell r="G2991">
            <v>44133</v>
          </cell>
          <cell r="H2991">
            <v>44194</v>
          </cell>
        </row>
        <row r="2992">
          <cell r="A2992" t="str">
            <v>PLN20132</v>
          </cell>
          <cell r="E2992" t="str">
            <v>Withdrawn</v>
          </cell>
          <cell r="F2992">
            <v>44183</v>
          </cell>
        </row>
        <row r="2993">
          <cell r="A2993" t="str">
            <v>PLN19284</v>
          </cell>
          <cell r="E2993" t="str">
            <v>Under Review</v>
          </cell>
          <cell r="F2993">
            <v>43832</v>
          </cell>
          <cell r="G2993">
            <v>43832</v>
          </cell>
        </row>
        <row r="2994">
          <cell r="A2994" t="str">
            <v>PLN20134</v>
          </cell>
          <cell r="E2994" t="str">
            <v>Approved</v>
          </cell>
          <cell r="F2994">
            <v>44193</v>
          </cell>
          <cell r="G2994">
            <v>44165</v>
          </cell>
          <cell r="H2994">
            <v>44181</v>
          </cell>
          <cell r="I2994">
            <v>44193</v>
          </cell>
        </row>
        <row r="2995">
          <cell r="A2995" t="str">
            <v>PLN19304</v>
          </cell>
          <cell r="E2995" t="str">
            <v>Under Review</v>
          </cell>
          <cell r="F2995">
            <v>44077</v>
          </cell>
          <cell r="G2995">
            <v>44077</v>
          </cell>
        </row>
        <row r="2996">
          <cell r="A2996" t="str">
            <v>PLN17428-DA15</v>
          </cell>
          <cell r="E2996" t="str">
            <v>Under Review</v>
          </cell>
          <cell r="F2996">
            <v>43845</v>
          </cell>
        </row>
        <row r="2997">
          <cell r="A2997" t="str">
            <v>PLN15378-PUDF04</v>
          </cell>
          <cell r="E2997" t="str">
            <v>Under Review</v>
          </cell>
          <cell r="F2997">
            <v>44095</v>
          </cell>
          <cell r="G2997">
            <v>44095</v>
          </cell>
        </row>
        <row r="2998">
          <cell r="A2998" t="str">
            <v>PLN20137</v>
          </cell>
          <cell r="E2998" t="str">
            <v>Incomplete</v>
          </cell>
          <cell r="F2998">
            <v>44119</v>
          </cell>
        </row>
        <row r="2999">
          <cell r="A2999" t="str">
            <v>PLN15378-PUDF03</v>
          </cell>
          <cell r="E2999" t="str">
            <v>Under Review</v>
          </cell>
          <cell r="F2999">
            <v>44096</v>
          </cell>
          <cell r="G2999">
            <v>44096</v>
          </cell>
        </row>
        <row r="3000">
          <cell r="A3000" t="str">
            <v>PLN20138</v>
          </cell>
          <cell r="E3000" t="str">
            <v>Approved-Pending Appeal</v>
          </cell>
          <cell r="F3000">
            <v>44203</v>
          </cell>
          <cell r="G3000">
            <v>44201</v>
          </cell>
          <cell r="H3000">
            <v>44203</v>
          </cell>
        </row>
        <row r="3001">
          <cell r="A3001" t="str">
            <v>PLN20139</v>
          </cell>
          <cell r="E3001" t="str">
            <v>Approved</v>
          </cell>
          <cell r="F3001">
            <v>44158</v>
          </cell>
          <cell r="G3001">
            <v>44158</v>
          </cell>
          <cell r="H3001">
            <v>44158</v>
          </cell>
          <cell r="I3001">
            <v>44158</v>
          </cell>
        </row>
        <row r="3002">
          <cell r="A3002" t="str">
            <v>PLN20140</v>
          </cell>
          <cell r="E3002" t="str">
            <v>Approved</v>
          </cell>
          <cell r="F3002">
            <v>44229</v>
          </cell>
          <cell r="G3002">
            <v>44181</v>
          </cell>
          <cell r="H3002">
            <v>44216</v>
          </cell>
          <cell r="I3002">
            <v>44229</v>
          </cell>
        </row>
        <row r="3003">
          <cell r="A3003" t="str">
            <v>PLN20141</v>
          </cell>
          <cell r="E3003" t="str">
            <v>Incomplete</v>
          </cell>
          <cell r="F3003">
            <v>44140</v>
          </cell>
        </row>
        <row r="3004">
          <cell r="A3004" t="str">
            <v>PLN15378-PUDF06</v>
          </cell>
          <cell r="E3004" t="str">
            <v>Under Review</v>
          </cell>
          <cell r="F3004">
            <v>44095</v>
          </cell>
          <cell r="G3004">
            <v>44095</v>
          </cell>
        </row>
        <row r="3005">
          <cell r="A3005" t="str">
            <v>PLN15378-PUDF05</v>
          </cell>
          <cell r="E3005" t="str">
            <v>Under Review</v>
          </cell>
          <cell r="F3005">
            <v>44095</v>
          </cell>
          <cell r="G3005">
            <v>44095</v>
          </cell>
        </row>
        <row r="3006">
          <cell r="A3006" t="str">
            <v>PLN19097-DA01</v>
          </cell>
          <cell r="E3006" t="str">
            <v>Under Review</v>
          </cell>
          <cell r="F3006">
            <v>43880</v>
          </cell>
        </row>
        <row r="3007">
          <cell r="A3007" t="str">
            <v>PLN20145</v>
          </cell>
          <cell r="E3007" t="str">
            <v>Under Review</v>
          </cell>
          <cell r="F3007">
            <v>44200</v>
          </cell>
          <cell r="G3007">
            <v>44200</v>
          </cell>
        </row>
        <row r="3008">
          <cell r="A3008" t="str">
            <v>PLN20146</v>
          </cell>
          <cell r="E3008" t="str">
            <v>Incomplete</v>
          </cell>
          <cell r="F3008">
            <v>44183</v>
          </cell>
        </row>
        <row r="3009">
          <cell r="A3009" t="str">
            <v>PLN15378-PUDF07</v>
          </cell>
          <cell r="E3009" t="str">
            <v>Under Review</v>
          </cell>
          <cell r="F3009">
            <v>44096</v>
          </cell>
          <cell r="G3009">
            <v>44096</v>
          </cell>
        </row>
        <row r="3010">
          <cell r="A3010" t="str">
            <v>PLN20148</v>
          </cell>
          <cell r="E3010" t="str">
            <v>Approved-Pending Appeal</v>
          </cell>
          <cell r="F3010">
            <v>44201</v>
          </cell>
          <cell r="G3010">
            <v>44159</v>
          </cell>
          <cell r="H3010">
            <v>44201</v>
          </cell>
        </row>
        <row r="3011">
          <cell r="A3011" t="str">
            <v>PLN15378-PUDF08</v>
          </cell>
          <cell r="E3011" t="str">
            <v>Under Review</v>
          </cell>
          <cell r="F3011">
            <v>44096</v>
          </cell>
          <cell r="G3011">
            <v>44096</v>
          </cell>
        </row>
        <row r="3012">
          <cell r="A3012" t="str">
            <v>PLN20038-ER01</v>
          </cell>
          <cell r="E3012" t="str">
            <v>Under Review</v>
          </cell>
          <cell r="F3012">
            <v>43899</v>
          </cell>
        </row>
        <row r="3013">
          <cell r="A3013" t="str">
            <v>PLN20152</v>
          </cell>
          <cell r="E3013" t="str">
            <v>Approved-Pending Appeal</v>
          </cell>
          <cell r="F3013">
            <v>44224</v>
          </cell>
          <cell r="G3013">
            <v>44168</v>
          </cell>
          <cell r="H3013">
            <v>44224</v>
          </cell>
        </row>
        <row r="3014">
          <cell r="A3014" t="str">
            <v>PLN20151</v>
          </cell>
          <cell r="E3014" t="str">
            <v>Accepted</v>
          </cell>
          <cell r="F3014">
            <v>44211</v>
          </cell>
        </row>
        <row r="3015">
          <cell r="A3015" t="str">
            <v>PLN20038</v>
          </cell>
          <cell r="E3015" t="str">
            <v>Under Review</v>
          </cell>
          <cell r="F3015">
            <v>44147</v>
          </cell>
          <cell r="G3015">
            <v>44147</v>
          </cell>
        </row>
        <row r="3016">
          <cell r="A3016" t="str">
            <v>PLN20051</v>
          </cell>
          <cell r="E3016" t="str">
            <v>Under Review</v>
          </cell>
          <cell r="F3016">
            <v>43936</v>
          </cell>
          <cell r="G3016">
            <v>43936</v>
          </cell>
        </row>
        <row r="3017">
          <cell r="A3017" t="str">
            <v>PLN20154</v>
          </cell>
          <cell r="E3017" t="str">
            <v>Under Review</v>
          </cell>
          <cell r="F3017">
            <v>44207</v>
          </cell>
          <cell r="G3017">
            <v>44207</v>
          </cell>
        </row>
        <row r="3018">
          <cell r="A3018" t="str">
            <v>PLN20153</v>
          </cell>
          <cell r="E3018" t="str">
            <v>Incomplete</v>
          </cell>
          <cell r="F3018">
            <v>44167</v>
          </cell>
        </row>
        <row r="3019">
          <cell r="A3019" t="str">
            <v>PLN20074</v>
          </cell>
          <cell r="E3019" t="str">
            <v>Under Review</v>
          </cell>
          <cell r="F3019">
            <v>44070</v>
          </cell>
          <cell r="G3019">
            <v>44018</v>
          </cell>
          <cell r="H3019">
            <v>44069</v>
          </cell>
        </row>
        <row r="3020">
          <cell r="A3020" t="str">
            <v>PLN20078</v>
          </cell>
          <cell r="E3020" t="str">
            <v>Under Review</v>
          </cell>
          <cell r="F3020">
            <v>44106</v>
          </cell>
          <cell r="G3020">
            <v>44106</v>
          </cell>
        </row>
        <row r="3021">
          <cell r="A3021" t="str">
            <v>PLN20108</v>
          </cell>
          <cell r="E3021" t="str">
            <v>Under Review</v>
          </cell>
          <cell r="F3021">
            <v>44187</v>
          </cell>
          <cell r="G3021">
            <v>44187</v>
          </cell>
        </row>
        <row r="3022">
          <cell r="A3022" t="str">
            <v>PLN20160</v>
          </cell>
          <cell r="E3022" t="str">
            <v>Under Review</v>
          </cell>
          <cell r="F3022">
            <v>44256</v>
          </cell>
          <cell r="G3022">
            <v>44256</v>
          </cell>
        </row>
        <row r="3023">
          <cell r="A3023" t="str">
            <v>PLN20121</v>
          </cell>
          <cell r="E3023" t="str">
            <v>Under Review</v>
          </cell>
          <cell r="F3023">
            <v>44085</v>
          </cell>
          <cell r="G3023">
            <v>44085</v>
          </cell>
        </row>
        <row r="3024">
          <cell r="A3024" t="str">
            <v>PLN20162</v>
          </cell>
          <cell r="E3024" t="str">
            <v>Under Review</v>
          </cell>
          <cell r="F3024">
            <v>44237</v>
          </cell>
          <cell r="G3024">
            <v>44237</v>
          </cell>
        </row>
        <row r="3025">
          <cell r="A3025" t="str">
            <v>PLN20163</v>
          </cell>
          <cell r="E3025" t="str">
            <v>Under Review</v>
          </cell>
          <cell r="F3025">
            <v>44237</v>
          </cell>
          <cell r="G3025">
            <v>44237</v>
          </cell>
        </row>
        <row r="3026">
          <cell r="A3026" t="str">
            <v>PLN20130</v>
          </cell>
          <cell r="E3026" t="str">
            <v>Under Review</v>
          </cell>
          <cell r="F3026">
            <v>44147</v>
          </cell>
          <cell r="G3026">
            <v>44147</v>
          </cell>
        </row>
        <row r="3027">
          <cell r="A3027" t="str">
            <v>PLN20165</v>
          </cell>
          <cell r="E3027" t="str">
            <v>Incomplete</v>
          </cell>
          <cell r="F3027">
            <v>44183</v>
          </cell>
        </row>
        <row r="3028">
          <cell r="A3028" t="str">
            <v>PLN20133</v>
          </cell>
          <cell r="E3028" t="str">
            <v>Under Review</v>
          </cell>
          <cell r="F3028">
            <v>44186</v>
          </cell>
          <cell r="G3028">
            <v>44096</v>
          </cell>
          <cell r="H3028">
            <v>44166</v>
          </cell>
        </row>
        <row r="3029">
          <cell r="A3029" t="str">
            <v>PLN15378-PUDF010</v>
          </cell>
          <cell r="E3029" t="str">
            <v>Under Review</v>
          </cell>
          <cell r="F3029">
            <v>44127</v>
          </cell>
          <cell r="G3029">
            <v>44127</v>
          </cell>
        </row>
        <row r="3030">
          <cell r="A3030" t="str">
            <v>PLN20167</v>
          </cell>
          <cell r="E3030" t="str">
            <v>Under Review</v>
          </cell>
          <cell r="F3030">
            <v>44245</v>
          </cell>
          <cell r="G3030">
            <v>44245</v>
          </cell>
        </row>
        <row r="3031">
          <cell r="A3031" t="str">
            <v>PLN20168</v>
          </cell>
          <cell r="E3031" t="str">
            <v>Incomplete</v>
          </cell>
          <cell r="F3031">
            <v>44188</v>
          </cell>
        </row>
        <row r="3032">
          <cell r="A3032" t="str">
            <v>PLN14262-PUDF01-R02</v>
          </cell>
          <cell r="F3032">
            <v>44165.65625</v>
          </cell>
        </row>
        <row r="3033">
          <cell r="A3033" t="str">
            <v>PLN20169</v>
          </cell>
          <cell r="E3033" t="str">
            <v>Assigned</v>
          </cell>
          <cell r="F3033">
            <v>44244</v>
          </cell>
        </row>
        <row r="3034">
          <cell r="A3034" t="str">
            <v>PLN20170</v>
          </cell>
          <cell r="E3034" t="str">
            <v>Under Review</v>
          </cell>
          <cell r="F3034">
            <v>44217</v>
          </cell>
          <cell r="G3034">
            <v>44217</v>
          </cell>
        </row>
        <row r="3035">
          <cell r="A3035" t="str">
            <v>PLN15378-PUDF09</v>
          </cell>
          <cell r="E3035" t="str">
            <v>Under Review</v>
          </cell>
          <cell r="F3035">
            <v>44127</v>
          </cell>
          <cell r="G3035">
            <v>44127</v>
          </cell>
        </row>
        <row r="3036">
          <cell r="A3036" t="str">
            <v>PLN20172</v>
          </cell>
          <cell r="E3036" t="str">
            <v>Assigned</v>
          </cell>
          <cell r="F3036">
            <v>44201</v>
          </cell>
        </row>
        <row r="3037">
          <cell r="A3037" t="str">
            <v>PLN20159</v>
          </cell>
          <cell r="E3037" t="str">
            <v>Under Review</v>
          </cell>
          <cell r="F3037">
            <v>44174</v>
          </cell>
          <cell r="G3037">
            <v>44174</v>
          </cell>
        </row>
        <row r="3038">
          <cell r="A3038" t="str">
            <v>PLN20174</v>
          </cell>
          <cell r="E3038" t="str">
            <v>Incomplete</v>
          </cell>
          <cell r="F3038">
            <v>44217</v>
          </cell>
        </row>
        <row r="3039">
          <cell r="A3039" t="str">
            <v>PLN20175</v>
          </cell>
          <cell r="E3039" t="str">
            <v>Incomplete</v>
          </cell>
          <cell r="F3039">
            <v>44204</v>
          </cell>
        </row>
        <row r="3040">
          <cell r="A3040" t="str">
            <v>PLN20161</v>
          </cell>
          <cell r="E3040" t="str">
            <v>Under Review</v>
          </cell>
          <cell r="F3040">
            <v>44182</v>
          </cell>
          <cell r="G3040">
            <v>44182</v>
          </cell>
        </row>
        <row r="3041">
          <cell r="A3041" t="str">
            <v>PLN20177</v>
          </cell>
          <cell r="E3041" t="str">
            <v>Under Review</v>
          </cell>
          <cell r="F3041">
            <v>44225</v>
          </cell>
          <cell r="G3041">
            <v>44225</v>
          </cell>
        </row>
        <row r="3042">
          <cell r="A3042" t="str">
            <v>PLN20178</v>
          </cell>
          <cell r="E3042" t="str">
            <v>Assigned</v>
          </cell>
          <cell r="F3042">
            <v>44228</v>
          </cell>
        </row>
        <row r="3043">
          <cell r="A3043" t="str">
            <v>PLN20165-ER01</v>
          </cell>
          <cell r="E3043" t="str">
            <v>Under Review</v>
          </cell>
          <cell r="F3043">
            <v>44166</v>
          </cell>
        </row>
        <row r="3044">
          <cell r="A3044" t="str">
            <v>PLN20179</v>
          </cell>
          <cell r="E3044" t="str">
            <v>Assigned</v>
          </cell>
          <cell r="F3044">
            <v>44228</v>
          </cell>
        </row>
        <row r="3045">
          <cell r="A3045" t="str">
            <v>PLN20121-ER01</v>
          </cell>
          <cell r="E3045" t="str">
            <v>Under Review</v>
          </cell>
          <cell r="F3045">
            <v>44125</v>
          </cell>
        </row>
      </sheetData>
      <sheetData sheetId="1"/>
      <sheetData sheetId="2"/>
      <sheetData sheetId="3"/>
      <sheetData sheetId="4">
        <row r="2">
          <cell r="O2">
            <v>41640</v>
          </cell>
          <cell r="P2" t="str">
            <v>To:</v>
          </cell>
          <cell r="Q2">
            <v>44196</v>
          </cell>
        </row>
        <row r="9">
          <cell r="K9" t="str">
            <v>Record_id</v>
          </cell>
          <cell r="O9" t="str">
            <v>PermitStatus</v>
          </cell>
          <cell r="P9" t="str">
            <v>PermitStatusDate</v>
          </cell>
          <cell r="Q9" t="str">
            <v>CompletenessReviewComplete</v>
          </cell>
        </row>
        <row r="10">
          <cell r="K10" t="str">
            <v>PLN20082</v>
          </cell>
          <cell r="O10" t="str">
            <v>Approved</v>
          </cell>
          <cell r="P10">
            <v>44246</v>
          </cell>
          <cell r="Q10">
            <v>44176</v>
          </cell>
        </row>
        <row r="11">
          <cell r="K11" t="str">
            <v>PLN18410</v>
          </cell>
          <cell r="O11" t="str">
            <v>Approved</v>
          </cell>
          <cell r="P11">
            <v>44228</v>
          </cell>
          <cell r="Q11">
            <v>43868</v>
          </cell>
        </row>
        <row r="12">
          <cell r="K12" t="str">
            <v>PLN19316</v>
          </cell>
          <cell r="O12" t="str">
            <v>Approved</v>
          </cell>
          <cell r="P12">
            <v>44216</v>
          </cell>
          <cell r="Q12">
            <v>44130</v>
          </cell>
        </row>
        <row r="13">
          <cell r="K13" t="str">
            <v>PLN19284</v>
          </cell>
          <cell r="O13" t="str">
            <v>Under Review</v>
          </cell>
          <cell r="P13">
            <v>43832</v>
          </cell>
          <cell r="Q13">
            <v>43832</v>
          </cell>
        </row>
        <row r="14">
          <cell r="K14" t="str">
            <v>PLN18523-PUDF01</v>
          </cell>
          <cell r="O14" t="str">
            <v>Under Review</v>
          </cell>
          <cell r="P14">
            <v>43885</v>
          </cell>
          <cell r="Q14">
            <v>43885</v>
          </cell>
        </row>
        <row r="15">
          <cell r="K15" t="str">
            <v>PLN18490-R01-PUDF01</v>
          </cell>
          <cell r="O15" t="str">
            <v>Approved-Pending Appeal</v>
          </cell>
          <cell r="P15">
            <v>44139</v>
          </cell>
          <cell r="Q15">
            <v>43893</v>
          </cell>
        </row>
        <row r="16">
          <cell r="K16" t="str">
            <v>PLN18490-R01-PUDF03</v>
          </cell>
          <cell r="O16" t="str">
            <v>Approved-Pending Appeal</v>
          </cell>
          <cell r="P16">
            <v>44139</v>
          </cell>
          <cell r="Q16">
            <v>43893</v>
          </cell>
        </row>
        <row r="17">
          <cell r="K17" t="str">
            <v>PLN19242</v>
          </cell>
          <cell r="O17" t="str">
            <v>Under Review</v>
          </cell>
          <cell r="P17">
            <v>43909</v>
          </cell>
          <cell r="Q17">
            <v>43909</v>
          </cell>
        </row>
        <row r="18">
          <cell r="K18" t="str">
            <v>PLN19266</v>
          </cell>
          <cell r="O18" t="str">
            <v>Under Review</v>
          </cell>
          <cell r="P18">
            <v>43951</v>
          </cell>
          <cell r="Q18">
            <v>43951</v>
          </cell>
        </row>
        <row r="19">
          <cell r="K19" t="str">
            <v>PLN18088</v>
          </cell>
          <cell r="O19" t="str">
            <v>Under Review</v>
          </cell>
          <cell r="P19">
            <v>43987</v>
          </cell>
          <cell r="Q19">
            <v>43987</v>
          </cell>
        </row>
        <row r="20">
          <cell r="K20" t="str">
            <v>PLN19250</v>
          </cell>
          <cell r="O20" t="str">
            <v>Under Review</v>
          </cell>
          <cell r="P20">
            <v>44075</v>
          </cell>
          <cell r="Q20">
            <v>44075</v>
          </cell>
        </row>
        <row r="21">
          <cell r="K21" t="str">
            <v>PLN19304</v>
          </cell>
          <cell r="O21" t="str">
            <v>Under Review</v>
          </cell>
          <cell r="P21">
            <v>44077</v>
          </cell>
          <cell r="Q21">
            <v>44077</v>
          </cell>
        </row>
        <row r="22">
          <cell r="K22" t="str">
            <v>PLN19211</v>
          </cell>
          <cell r="O22" t="str">
            <v>Under Review</v>
          </cell>
          <cell r="P22">
            <v>44110</v>
          </cell>
          <cell r="Q22">
            <v>44110</v>
          </cell>
        </row>
        <row r="23">
          <cell r="K23" t="str">
            <v>PLN19260</v>
          </cell>
          <cell r="O23" t="str">
            <v>Under Review</v>
          </cell>
          <cell r="P23">
            <v>44123</v>
          </cell>
          <cell r="Q23">
            <v>44123</v>
          </cell>
        </row>
        <row r="24">
          <cell r="K24" t="str">
            <v>PLN19298</v>
          </cell>
          <cell r="O24" t="str">
            <v>Approved-Pending Appeal</v>
          </cell>
          <cell r="P24">
            <v>44208</v>
          </cell>
          <cell r="Q24">
            <v>44152</v>
          </cell>
        </row>
        <row r="25">
          <cell r="K25" t="str">
            <v>PLN18314-R01</v>
          </cell>
          <cell r="O25" t="str">
            <v>Approved</v>
          </cell>
          <cell r="P25">
            <v>44039</v>
          </cell>
          <cell r="Q25">
            <v>43987</v>
          </cell>
        </row>
        <row r="26">
          <cell r="K26" t="str">
            <v>PLN20068</v>
          </cell>
          <cell r="O26" t="str">
            <v>Approved</v>
          </cell>
          <cell r="P26">
            <v>44064</v>
          </cell>
          <cell r="Q26">
            <v>44013</v>
          </cell>
        </row>
        <row r="27">
          <cell r="K27" t="str">
            <v>PLN20055</v>
          </cell>
          <cell r="O27" t="str">
            <v>Approved</v>
          </cell>
          <cell r="P27">
            <v>44085</v>
          </cell>
          <cell r="Q27">
            <v>44074</v>
          </cell>
        </row>
        <row r="28">
          <cell r="K28" t="str">
            <v>PLN19117</v>
          </cell>
          <cell r="O28" t="str">
            <v>Approved</v>
          </cell>
          <cell r="P28">
            <v>44116</v>
          </cell>
          <cell r="Q28">
            <v>44105</v>
          </cell>
        </row>
        <row r="29">
          <cell r="K29" t="str">
            <v>PLN18490-R02</v>
          </cell>
          <cell r="O29" t="str">
            <v>Approved-Pending Appeal</v>
          </cell>
          <cell r="P29">
            <v>44139</v>
          </cell>
          <cell r="Q29">
            <v>43893</v>
          </cell>
        </row>
        <row r="30">
          <cell r="K30" t="str">
            <v>PLN18490-R01-PUDF02</v>
          </cell>
          <cell r="O30" t="str">
            <v>Approved-Pending Appeal</v>
          </cell>
          <cell r="P30">
            <v>44139</v>
          </cell>
          <cell r="Q30">
            <v>43928</v>
          </cell>
        </row>
        <row r="31">
          <cell r="K31" t="str">
            <v>PLN20009</v>
          </cell>
          <cell r="O31" t="str">
            <v>Approved-Pending Appeal</v>
          </cell>
          <cell r="P31">
            <v>43902</v>
          </cell>
          <cell r="Q31">
            <v>43865</v>
          </cell>
        </row>
        <row r="32">
          <cell r="K32" t="str">
            <v>PLN19312</v>
          </cell>
          <cell r="O32" t="str">
            <v>Approved</v>
          </cell>
          <cell r="P32">
            <v>44046</v>
          </cell>
          <cell r="Q32">
            <v>44022</v>
          </cell>
        </row>
        <row r="33">
          <cell r="K33" t="str">
            <v>PLN18523</v>
          </cell>
          <cell r="O33" t="str">
            <v>Approved</v>
          </cell>
          <cell r="P33">
            <v>44200</v>
          </cell>
          <cell r="Q33">
            <v>44014</v>
          </cell>
        </row>
        <row r="34">
          <cell r="K34" t="str">
            <v>PLN20038</v>
          </cell>
          <cell r="O34" t="str">
            <v>Under Review</v>
          </cell>
          <cell r="P34">
            <v>44147</v>
          </cell>
          <cell r="Q34">
            <v>44147</v>
          </cell>
        </row>
        <row r="35">
          <cell r="K35" t="str">
            <v>PLN15292-R01</v>
          </cell>
          <cell r="O35" t="str">
            <v>Approved-Pending Appeal</v>
          </cell>
          <cell r="P35">
            <v>44189</v>
          </cell>
          <cell r="Q35">
            <v>44158</v>
          </cell>
        </row>
        <row r="36">
          <cell r="K36" t="str">
            <v>PLN19103</v>
          </cell>
          <cell r="O36" t="str">
            <v>Approved</v>
          </cell>
          <cell r="P36">
            <v>43860</v>
          </cell>
          <cell r="Q36">
            <v>43728</v>
          </cell>
        </row>
        <row r="37">
          <cell r="K37" t="str">
            <v>PLN19226</v>
          </cell>
          <cell r="O37" t="str">
            <v>Approved</v>
          </cell>
          <cell r="P37">
            <v>43860</v>
          </cell>
          <cell r="Q37">
            <v>43816</v>
          </cell>
        </row>
        <row r="38">
          <cell r="K38" t="str">
            <v>PLN19254</v>
          </cell>
          <cell r="O38" t="str">
            <v>Approved</v>
          </cell>
          <cell r="P38">
            <v>43865</v>
          </cell>
          <cell r="Q38">
            <v>43820</v>
          </cell>
        </row>
        <row r="39">
          <cell r="K39" t="str">
            <v>PLN19050</v>
          </cell>
          <cell r="O39" t="str">
            <v>Approved</v>
          </cell>
          <cell r="P39">
            <v>43865</v>
          </cell>
          <cell r="Q39">
            <v>43833</v>
          </cell>
        </row>
        <row r="40">
          <cell r="K40" t="str">
            <v>PLN19188</v>
          </cell>
          <cell r="O40" t="str">
            <v>Approved</v>
          </cell>
          <cell r="P40">
            <v>43871</v>
          </cell>
          <cell r="Q40">
            <v>43762</v>
          </cell>
        </row>
        <row r="41">
          <cell r="K41" t="str">
            <v>PLN18344</v>
          </cell>
          <cell r="O41" t="str">
            <v>Approved</v>
          </cell>
          <cell r="P41">
            <v>43879</v>
          </cell>
          <cell r="Q41">
            <v>43344</v>
          </cell>
        </row>
        <row r="42">
          <cell r="K42" t="str">
            <v>PLN19189</v>
          </cell>
          <cell r="O42" t="str">
            <v>Approved</v>
          </cell>
          <cell r="P42">
            <v>43871</v>
          </cell>
          <cell r="Q42">
            <v>43784</v>
          </cell>
        </row>
        <row r="43">
          <cell r="K43" t="str">
            <v>PLN19034</v>
          </cell>
          <cell r="O43" t="str">
            <v>Approved</v>
          </cell>
          <cell r="P43">
            <v>43885</v>
          </cell>
          <cell r="Q43">
            <v>43642</v>
          </cell>
        </row>
        <row r="44">
          <cell r="K44" t="str">
            <v>PLN19159</v>
          </cell>
          <cell r="O44" t="str">
            <v>Approved</v>
          </cell>
          <cell r="P44">
            <v>43889</v>
          </cell>
          <cell r="Q44">
            <v>43756</v>
          </cell>
        </row>
        <row r="45">
          <cell r="K45" t="str">
            <v>PLN19191</v>
          </cell>
          <cell r="O45" t="str">
            <v>Approved</v>
          </cell>
          <cell r="P45">
            <v>43889</v>
          </cell>
          <cell r="Q45">
            <v>43739</v>
          </cell>
        </row>
        <row r="46">
          <cell r="K46" t="str">
            <v>PLN18406</v>
          </cell>
          <cell r="O46" t="str">
            <v>Approved</v>
          </cell>
          <cell r="P46">
            <v>43893</v>
          </cell>
          <cell r="Q46">
            <v>43462</v>
          </cell>
        </row>
        <row r="47">
          <cell r="K47" t="str">
            <v>PLN19318</v>
          </cell>
          <cell r="O47" t="str">
            <v>Approved</v>
          </cell>
          <cell r="P47">
            <v>43893</v>
          </cell>
          <cell r="Q47">
            <v>43851</v>
          </cell>
        </row>
        <row r="48">
          <cell r="K48" t="str">
            <v>PLN18237</v>
          </cell>
          <cell r="O48" t="str">
            <v>Approved</v>
          </cell>
          <cell r="P48">
            <v>43900</v>
          </cell>
          <cell r="Q48">
            <v>43854</v>
          </cell>
        </row>
        <row r="49">
          <cell r="K49" t="str">
            <v>PLN18156</v>
          </cell>
          <cell r="O49" t="str">
            <v>Approved</v>
          </cell>
          <cell r="P49">
            <v>43893</v>
          </cell>
          <cell r="Q49">
            <v>43796</v>
          </cell>
        </row>
        <row r="50">
          <cell r="K50" t="str">
            <v>PLN19231</v>
          </cell>
          <cell r="O50" t="str">
            <v>Approved</v>
          </cell>
          <cell r="P50">
            <v>43906</v>
          </cell>
          <cell r="Q50">
            <v>43819</v>
          </cell>
        </row>
        <row r="51">
          <cell r="K51" t="str">
            <v>PUD06010-PUDF010</v>
          </cell>
          <cell r="O51" t="str">
            <v>Approved-Pending Appeal</v>
          </cell>
          <cell r="P51">
            <v>43894</v>
          </cell>
          <cell r="Q51">
            <v>43573</v>
          </cell>
        </row>
        <row r="52">
          <cell r="K52" t="str">
            <v>PLN19276</v>
          </cell>
          <cell r="O52" t="str">
            <v>Approved</v>
          </cell>
          <cell r="P52">
            <v>43984</v>
          </cell>
          <cell r="Q52">
            <v>43895</v>
          </cell>
        </row>
        <row r="53">
          <cell r="K53" t="str">
            <v>PLN18167</v>
          </cell>
          <cell r="O53" t="str">
            <v>Approved</v>
          </cell>
          <cell r="P53">
            <v>43987</v>
          </cell>
          <cell r="Q53">
            <v>43510</v>
          </cell>
        </row>
        <row r="54">
          <cell r="K54" t="str">
            <v>PLN19219</v>
          </cell>
          <cell r="O54" t="str">
            <v>Approved</v>
          </cell>
          <cell r="P54">
            <v>43987</v>
          </cell>
          <cell r="Q54">
            <v>43882</v>
          </cell>
        </row>
        <row r="55">
          <cell r="K55" t="str">
            <v>PLN20060</v>
          </cell>
          <cell r="O55" t="str">
            <v>Approved-Pending Appeal</v>
          </cell>
          <cell r="P55">
            <v>43985</v>
          </cell>
          <cell r="Q55">
            <v>43920</v>
          </cell>
        </row>
        <row r="56">
          <cell r="K56" t="str">
            <v>PLN19166</v>
          </cell>
          <cell r="O56" t="str">
            <v>Approved</v>
          </cell>
          <cell r="P56">
            <v>44006</v>
          </cell>
          <cell r="Q56">
            <v>43888</v>
          </cell>
        </row>
        <row r="57">
          <cell r="K57" t="str">
            <v>PLN19289</v>
          </cell>
          <cell r="O57" t="str">
            <v>Approved</v>
          </cell>
          <cell r="P57">
            <v>43998</v>
          </cell>
          <cell r="Q57">
            <v>43895</v>
          </cell>
        </row>
        <row r="58">
          <cell r="K58" t="str">
            <v>PLN19314</v>
          </cell>
          <cell r="O58" t="str">
            <v>Approved</v>
          </cell>
          <cell r="P58">
            <v>44005</v>
          </cell>
          <cell r="Q58">
            <v>43871</v>
          </cell>
        </row>
        <row r="59">
          <cell r="K59" t="str">
            <v>PLN18485</v>
          </cell>
          <cell r="O59" t="str">
            <v>Approved</v>
          </cell>
          <cell r="P59">
            <v>44005</v>
          </cell>
          <cell r="Q59">
            <v>43768</v>
          </cell>
        </row>
        <row r="60">
          <cell r="K60" t="str">
            <v>PLN19193</v>
          </cell>
          <cell r="O60" t="str">
            <v>Approved</v>
          </cell>
          <cell r="P60">
            <v>44005</v>
          </cell>
          <cell r="Q60">
            <v>43899</v>
          </cell>
        </row>
        <row r="61">
          <cell r="K61" t="str">
            <v>PLN20061</v>
          </cell>
          <cell r="O61" t="str">
            <v>Approved</v>
          </cell>
          <cell r="P61">
            <v>44006</v>
          </cell>
          <cell r="Q61">
            <v>43921</v>
          </cell>
        </row>
        <row r="62">
          <cell r="K62" t="str">
            <v>PLN18025</v>
          </cell>
          <cell r="O62" t="str">
            <v>Approved</v>
          </cell>
          <cell r="P62">
            <v>44008</v>
          </cell>
          <cell r="Q62">
            <v>43892</v>
          </cell>
        </row>
        <row r="63">
          <cell r="K63" t="str">
            <v>PLN19277</v>
          </cell>
          <cell r="O63" t="str">
            <v>Approved</v>
          </cell>
          <cell r="P63">
            <v>44018</v>
          </cell>
          <cell r="Q63">
            <v>43903</v>
          </cell>
        </row>
        <row r="64">
          <cell r="K64" t="str">
            <v>PLN19252</v>
          </cell>
          <cell r="O64" t="str">
            <v>Approved</v>
          </cell>
          <cell r="P64">
            <v>44021</v>
          </cell>
          <cell r="Q64">
            <v>43970</v>
          </cell>
        </row>
        <row r="65">
          <cell r="K65" t="str">
            <v>PLN20020</v>
          </cell>
          <cell r="O65" t="str">
            <v>Approved</v>
          </cell>
          <cell r="P65">
            <v>44012</v>
          </cell>
          <cell r="Q65">
            <v>43889</v>
          </cell>
        </row>
        <row r="66">
          <cell r="K66" t="str">
            <v>PLN19105</v>
          </cell>
          <cell r="O66" t="str">
            <v>Approved-Pending Appeal</v>
          </cell>
          <cell r="P66">
            <v>44014</v>
          </cell>
          <cell r="Q66">
            <v>43901</v>
          </cell>
        </row>
        <row r="67">
          <cell r="K67" t="str">
            <v>PLN20008</v>
          </cell>
          <cell r="O67" t="str">
            <v>Approved-Pending Appeal</v>
          </cell>
          <cell r="P67">
            <v>44018</v>
          </cell>
          <cell r="Q67">
            <v>43875</v>
          </cell>
        </row>
        <row r="68">
          <cell r="K68" t="str">
            <v>PLN19281</v>
          </cell>
          <cell r="O68" t="str">
            <v>Approved</v>
          </cell>
          <cell r="P68">
            <v>44032</v>
          </cell>
          <cell r="Q68">
            <v>43910</v>
          </cell>
        </row>
        <row r="69">
          <cell r="K69" t="str">
            <v>PLN20036</v>
          </cell>
          <cell r="O69" t="str">
            <v>Approved</v>
          </cell>
          <cell r="P69">
            <v>44042</v>
          </cell>
          <cell r="Q69">
            <v>43948</v>
          </cell>
        </row>
        <row r="70">
          <cell r="K70" t="str">
            <v>PLN20032</v>
          </cell>
          <cell r="O70" t="str">
            <v>Approved</v>
          </cell>
          <cell r="P70">
            <v>44042</v>
          </cell>
          <cell r="Q70">
            <v>43998</v>
          </cell>
        </row>
        <row r="71">
          <cell r="K71" t="str">
            <v>PLN19223</v>
          </cell>
          <cell r="O71" t="str">
            <v>Approved</v>
          </cell>
          <cell r="P71">
            <v>44043</v>
          </cell>
          <cell r="Q71">
            <v>43804</v>
          </cell>
        </row>
        <row r="72">
          <cell r="K72" t="str">
            <v>PLN18519-R01</v>
          </cell>
          <cell r="O72" t="str">
            <v>Approved</v>
          </cell>
          <cell r="P72">
            <v>44043</v>
          </cell>
          <cell r="Q72">
            <v>43980</v>
          </cell>
        </row>
        <row r="73">
          <cell r="K73" t="str">
            <v>PLN19106</v>
          </cell>
          <cell r="O73" t="str">
            <v>Approved</v>
          </cell>
          <cell r="P73">
            <v>44046</v>
          </cell>
          <cell r="Q73">
            <v>43973</v>
          </cell>
        </row>
        <row r="74">
          <cell r="K74" t="str">
            <v>PLN20018</v>
          </cell>
          <cell r="O74" t="str">
            <v>Approved</v>
          </cell>
          <cell r="P74">
            <v>44046</v>
          </cell>
          <cell r="Q74">
            <v>43980</v>
          </cell>
        </row>
        <row r="75">
          <cell r="K75" t="str">
            <v>PLN19258</v>
          </cell>
          <cell r="O75" t="str">
            <v>Approved</v>
          </cell>
          <cell r="P75">
            <v>44046</v>
          </cell>
          <cell r="Q75">
            <v>43994</v>
          </cell>
        </row>
        <row r="76">
          <cell r="K76" t="str">
            <v>PLN19220</v>
          </cell>
          <cell r="O76" t="str">
            <v>Approved</v>
          </cell>
          <cell r="P76">
            <v>44046</v>
          </cell>
          <cell r="Q76">
            <v>43994</v>
          </cell>
        </row>
        <row r="77">
          <cell r="K77" t="str">
            <v>PLN19283</v>
          </cell>
          <cell r="O77" t="str">
            <v>Approved-Pending Appeal</v>
          </cell>
          <cell r="P77">
            <v>44035</v>
          </cell>
          <cell r="Q77">
            <v>43873</v>
          </cell>
        </row>
        <row r="78">
          <cell r="K78" t="str">
            <v>PLN19243</v>
          </cell>
          <cell r="O78" t="str">
            <v>Approved</v>
          </cell>
          <cell r="P78">
            <v>44097</v>
          </cell>
          <cell r="Q78">
            <v>43809</v>
          </cell>
        </row>
        <row r="79">
          <cell r="K79" t="str">
            <v>PLN19308</v>
          </cell>
          <cell r="O79" t="str">
            <v>Approved</v>
          </cell>
          <cell r="P79">
            <v>44053</v>
          </cell>
          <cell r="Q79">
            <v>43983</v>
          </cell>
        </row>
        <row r="80">
          <cell r="K80" t="str">
            <v>PLN19295</v>
          </cell>
          <cell r="O80" t="str">
            <v>Approved</v>
          </cell>
          <cell r="P80">
            <v>44060</v>
          </cell>
          <cell r="Q80">
            <v>44022</v>
          </cell>
        </row>
        <row r="81">
          <cell r="K81" t="str">
            <v>PLN20062</v>
          </cell>
          <cell r="O81" t="str">
            <v>Approved</v>
          </cell>
          <cell r="P81">
            <v>44067</v>
          </cell>
          <cell r="Q81">
            <v>43987</v>
          </cell>
        </row>
        <row r="82">
          <cell r="K82" t="str">
            <v>PLN20029</v>
          </cell>
          <cell r="O82" t="str">
            <v>Approved</v>
          </cell>
          <cell r="P82">
            <v>44133</v>
          </cell>
          <cell r="Q82">
            <v>44011</v>
          </cell>
        </row>
        <row r="83">
          <cell r="K83" t="str">
            <v>PLN20116</v>
          </cell>
          <cell r="O83" t="str">
            <v>Approved</v>
          </cell>
          <cell r="P83">
            <v>44069</v>
          </cell>
          <cell r="Q83">
            <v>44038</v>
          </cell>
        </row>
        <row r="84">
          <cell r="K84" t="str">
            <v>PLN19307</v>
          </cell>
          <cell r="O84" t="str">
            <v>Approved</v>
          </cell>
          <cell r="P84">
            <v>44082</v>
          </cell>
          <cell r="Q84">
            <v>43980</v>
          </cell>
        </row>
        <row r="85">
          <cell r="K85" t="str">
            <v>PLN20063</v>
          </cell>
          <cell r="O85" t="str">
            <v>Approved</v>
          </cell>
          <cell r="P85">
            <v>44089</v>
          </cell>
          <cell r="Q85">
            <v>43993</v>
          </cell>
        </row>
        <row r="86">
          <cell r="K86" t="str">
            <v>PLN20098</v>
          </cell>
          <cell r="O86" t="str">
            <v>Approved</v>
          </cell>
          <cell r="P86">
            <v>44084</v>
          </cell>
          <cell r="Q86">
            <v>44043</v>
          </cell>
        </row>
        <row r="87">
          <cell r="K87" t="str">
            <v>PLN19251</v>
          </cell>
          <cell r="O87" t="str">
            <v>Approved</v>
          </cell>
          <cell r="P87">
            <v>44088</v>
          </cell>
          <cell r="Q87">
            <v>44028</v>
          </cell>
        </row>
        <row r="88">
          <cell r="K88" t="str">
            <v>PLN19039</v>
          </cell>
          <cell r="O88" t="str">
            <v>Approved</v>
          </cell>
          <cell r="P88">
            <v>44098</v>
          </cell>
          <cell r="Q88">
            <v>43997</v>
          </cell>
        </row>
        <row r="89">
          <cell r="K89" t="str">
            <v>PLN19197</v>
          </cell>
          <cell r="O89" t="str">
            <v>Approved</v>
          </cell>
          <cell r="P89">
            <v>44099</v>
          </cell>
          <cell r="Q89">
            <v>43979</v>
          </cell>
        </row>
        <row r="90">
          <cell r="K90" t="str">
            <v>PLN19153</v>
          </cell>
          <cell r="O90" t="str">
            <v>Approved-Pending Appeal</v>
          </cell>
          <cell r="P90">
            <v>44097</v>
          </cell>
          <cell r="Q90">
            <v>44012</v>
          </cell>
        </row>
        <row r="91">
          <cell r="K91" t="str">
            <v>PLN19288</v>
          </cell>
          <cell r="O91" t="str">
            <v>Approved</v>
          </cell>
          <cell r="P91">
            <v>44104</v>
          </cell>
          <cell r="Q91">
            <v>44085</v>
          </cell>
        </row>
        <row r="92">
          <cell r="K92" t="str">
            <v>PLN19140</v>
          </cell>
          <cell r="O92" t="str">
            <v>Approved</v>
          </cell>
          <cell r="P92">
            <v>43844</v>
          </cell>
          <cell r="Q92">
            <v>43769</v>
          </cell>
        </row>
        <row r="93">
          <cell r="K93" t="str">
            <v>PLN19241</v>
          </cell>
          <cell r="O93" t="str">
            <v>Approved</v>
          </cell>
          <cell r="P93">
            <v>43844</v>
          </cell>
          <cell r="Q93">
            <v>43784</v>
          </cell>
        </row>
        <row r="94">
          <cell r="K94" t="str">
            <v>PLN19196</v>
          </cell>
          <cell r="O94" t="str">
            <v>Approved</v>
          </cell>
          <cell r="P94">
            <v>44123</v>
          </cell>
          <cell r="Q94">
            <v>43997</v>
          </cell>
        </row>
        <row r="95">
          <cell r="K95" t="str">
            <v>PLN19085</v>
          </cell>
          <cell r="O95" t="str">
            <v>Approved-Pending Appeal</v>
          </cell>
          <cell r="P95">
            <v>44123</v>
          </cell>
          <cell r="Q95">
            <v>44067</v>
          </cell>
        </row>
        <row r="96">
          <cell r="K96" t="str">
            <v>PLN19161</v>
          </cell>
          <cell r="O96" t="str">
            <v>Approved-Pending Appeal</v>
          </cell>
          <cell r="P96">
            <v>44124</v>
          </cell>
          <cell r="Q96">
            <v>44124</v>
          </cell>
        </row>
        <row r="97">
          <cell r="K97" t="str">
            <v>PLN20040</v>
          </cell>
          <cell r="O97" t="str">
            <v>Approved</v>
          </cell>
          <cell r="P97">
            <v>44170</v>
          </cell>
          <cell r="Q97">
            <v>44110</v>
          </cell>
        </row>
        <row r="98">
          <cell r="K98" t="str">
            <v>PLN19285</v>
          </cell>
          <cell r="O98" t="str">
            <v>Approved-Pending Appeal</v>
          </cell>
          <cell r="P98">
            <v>44145</v>
          </cell>
          <cell r="Q98">
            <v>44099</v>
          </cell>
        </row>
        <row r="99">
          <cell r="K99" t="str">
            <v>PLN17190</v>
          </cell>
          <cell r="O99" t="str">
            <v>Approved</v>
          </cell>
          <cell r="P99">
            <v>44158</v>
          </cell>
          <cell r="Q99">
            <v>44127</v>
          </cell>
        </row>
        <row r="100">
          <cell r="K100" t="str">
            <v>PLN20014</v>
          </cell>
          <cell r="O100" t="str">
            <v>Approved-Pending Appeal</v>
          </cell>
          <cell r="P100">
            <v>44148</v>
          </cell>
          <cell r="Q100">
            <v>44091</v>
          </cell>
        </row>
        <row r="101">
          <cell r="K101" t="str">
            <v>PLN20094</v>
          </cell>
          <cell r="O101" t="str">
            <v>Approved</v>
          </cell>
          <cell r="P101">
            <v>44151</v>
          </cell>
          <cell r="Q101">
            <v>44099</v>
          </cell>
        </row>
        <row r="102">
          <cell r="K102" t="str">
            <v>PLN20121</v>
          </cell>
          <cell r="O102" t="str">
            <v>Under Review</v>
          </cell>
          <cell r="P102">
            <v>44085</v>
          </cell>
          <cell r="Q102">
            <v>44085</v>
          </cell>
        </row>
        <row r="103">
          <cell r="K103" t="str">
            <v>PLN20090</v>
          </cell>
          <cell r="O103" t="str">
            <v>Approved-Pending Appeal</v>
          </cell>
          <cell r="P103">
            <v>44153</v>
          </cell>
          <cell r="Q103">
            <v>44011</v>
          </cell>
        </row>
        <row r="104">
          <cell r="K104" t="str">
            <v>PLN20089</v>
          </cell>
          <cell r="O104" t="str">
            <v>Approved-Pending Appeal</v>
          </cell>
          <cell r="P104">
            <v>44154</v>
          </cell>
          <cell r="Q104">
            <v>44095</v>
          </cell>
        </row>
        <row r="105">
          <cell r="K105" t="str">
            <v>PLN20085</v>
          </cell>
          <cell r="O105" t="str">
            <v>Approved-Pending Appeal</v>
          </cell>
          <cell r="P105">
            <v>44154</v>
          </cell>
          <cell r="Q105">
            <v>44106</v>
          </cell>
        </row>
        <row r="106">
          <cell r="K106" t="str">
            <v>PLN15378-PUDF06</v>
          </cell>
          <cell r="O106" t="str">
            <v>Under Review</v>
          </cell>
          <cell r="P106">
            <v>44095</v>
          </cell>
          <cell r="Q106">
            <v>44095</v>
          </cell>
        </row>
        <row r="107">
          <cell r="K107" t="str">
            <v>PLN15378-PUDF05</v>
          </cell>
          <cell r="O107" t="str">
            <v>Under Review</v>
          </cell>
          <cell r="P107">
            <v>44095</v>
          </cell>
          <cell r="Q107">
            <v>44095</v>
          </cell>
        </row>
        <row r="108">
          <cell r="K108" t="str">
            <v>PLN15378-PUDF04</v>
          </cell>
          <cell r="O108" t="str">
            <v>Under Review</v>
          </cell>
          <cell r="P108">
            <v>44095</v>
          </cell>
          <cell r="Q108">
            <v>44095</v>
          </cell>
        </row>
        <row r="109">
          <cell r="K109" t="str">
            <v>PLN15378-PUDF08</v>
          </cell>
          <cell r="O109" t="str">
            <v>Under Review</v>
          </cell>
          <cell r="P109">
            <v>44096</v>
          </cell>
          <cell r="Q109">
            <v>44096</v>
          </cell>
        </row>
        <row r="110">
          <cell r="K110" t="str">
            <v>PLN15378-PUDF07</v>
          </cell>
          <cell r="O110" t="str">
            <v>Under Review</v>
          </cell>
          <cell r="P110">
            <v>44096</v>
          </cell>
          <cell r="Q110">
            <v>44096</v>
          </cell>
        </row>
        <row r="111">
          <cell r="K111" t="str">
            <v>PLN15378-PUDF03</v>
          </cell>
          <cell r="O111" t="str">
            <v>Under Review</v>
          </cell>
          <cell r="P111">
            <v>44096</v>
          </cell>
          <cell r="Q111">
            <v>44096</v>
          </cell>
        </row>
        <row r="112">
          <cell r="K112" t="str">
            <v>PLN19147</v>
          </cell>
          <cell r="O112" t="str">
            <v>Approved-Pending Appeal</v>
          </cell>
          <cell r="P112">
            <v>44160</v>
          </cell>
          <cell r="Q112">
            <v>44091</v>
          </cell>
        </row>
        <row r="113">
          <cell r="K113" t="str">
            <v>PLN20052</v>
          </cell>
          <cell r="O113" t="str">
            <v>Approved-Pending Appeal</v>
          </cell>
          <cell r="P113">
            <v>44172</v>
          </cell>
          <cell r="Q113">
            <v>44099</v>
          </cell>
        </row>
        <row r="114">
          <cell r="K114" t="str">
            <v>PLN20041</v>
          </cell>
          <cell r="O114" t="str">
            <v>Approved</v>
          </cell>
          <cell r="P114">
            <v>44183</v>
          </cell>
          <cell r="Q114">
            <v>44085</v>
          </cell>
        </row>
        <row r="115">
          <cell r="K115" t="str">
            <v>PLN20078</v>
          </cell>
          <cell r="O115" t="str">
            <v>Under Review</v>
          </cell>
          <cell r="P115">
            <v>44106</v>
          </cell>
          <cell r="Q115">
            <v>44106</v>
          </cell>
        </row>
        <row r="116">
          <cell r="K116" t="str">
            <v>PLN20077</v>
          </cell>
          <cell r="O116" t="str">
            <v>Approved-Pending Appeal</v>
          </cell>
          <cell r="P116">
            <v>44176</v>
          </cell>
          <cell r="Q116">
            <v>44176</v>
          </cell>
        </row>
        <row r="117">
          <cell r="K117" t="str">
            <v>PLN20066</v>
          </cell>
          <cell r="O117" t="str">
            <v>Approved-Pending Appeal</v>
          </cell>
          <cell r="P117">
            <v>44259</v>
          </cell>
          <cell r="Q117">
            <v>44126</v>
          </cell>
        </row>
        <row r="118">
          <cell r="K118" t="str">
            <v>PLN15378-PUDF09</v>
          </cell>
          <cell r="O118" t="str">
            <v>Under Review</v>
          </cell>
          <cell r="P118">
            <v>44127</v>
          </cell>
          <cell r="Q118">
            <v>44127</v>
          </cell>
        </row>
        <row r="119">
          <cell r="K119" t="str">
            <v>PLN15378-PUDF010</v>
          </cell>
          <cell r="O119" t="str">
            <v>Under Review</v>
          </cell>
          <cell r="P119">
            <v>44127</v>
          </cell>
          <cell r="Q119">
            <v>44127</v>
          </cell>
        </row>
        <row r="120">
          <cell r="K120" t="str">
            <v>PLN20129</v>
          </cell>
          <cell r="O120" t="str">
            <v>Approved-Pending Appeal</v>
          </cell>
          <cell r="P120">
            <v>44181</v>
          </cell>
          <cell r="Q120">
            <v>44134</v>
          </cell>
        </row>
        <row r="121">
          <cell r="K121" t="str">
            <v>PLN20128</v>
          </cell>
          <cell r="O121" t="str">
            <v>Approved-Pending Appeal</v>
          </cell>
          <cell r="P121">
            <v>44181</v>
          </cell>
          <cell r="Q121">
            <v>44134</v>
          </cell>
        </row>
        <row r="122">
          <cell r="K122" t="str">
            <v>PLN19305</v>
          </cell>
          <cell r="O122" t="str">
            <v>Approved-Pending Appeal</v>
          </cell>
          <cell r="P122">
            <v>44187</v>
          </cell>
          <cell r="Q122">
            <v>44138</v>
          </cell>
        </row>
        <row r="123">
          <cell r="K123" t="str">
            <v>PLN20130</v>
          </cell>
          <cell r="O123" t="str">
            <v>Under Review</v>
          </cell>
          <cell r="P123">
            <v>44147</v>
          </cell>
          <cell r="Q123">
            <v>44147</v>
          </cell>
        </row>
        <row r="124">
          <cell r="K124" t="str">
            <v>PLN20110</v>
          </cell>
          <cell r="O124" t="str">
            <v>Approved-Pending Appeal</v>
          </cell>
          <cell r="P124">
            <v>44193</v>
          </cell>
          <cell r="Q124">
            <v>44167</v>
          </cell>
        </row>
        <row r="125">
          <cell r="K125" t="str">
            <v>PLN20152</v>
          </cell>
          <cell r="O125" t="str">
            <v>Approved-Pending Appeal</v>
          </cell>
          <cell r="P125">
            <v>44224</v>
          </cell>
          <cell r="Q125">
            <v>44168</v>
          </cell>
        </row>
        <row r="126">
          <cell r="K126" t="str">
            <v>PLN20159</v>
          </cell>
          <cell r="O126" t="str">
            <v>Under Review</v>
          </cell>
          <cell r="P126">
            <v>44174</v>
          </cell>
          <cell r="Q126">
            <v>44174</v>
          </cell>
        </row>
        <row r="127">
          <cell r="K127" t="str">
            <v>PLN20131</v>
          </cell>
          <cell r="O127" t="str">
            <v>Approved-Pending Appeal</v>
          </cell>
          <cell r="P127">
            <v>44194</v>
          </cell>
          <cell r="Q127">
            <v>44133</v>
          </cell>
        </row>
        <row r="128">
          <cell r="K128" t="str">
            <v>PLN20076</v>
          </cell>
          <cell r="O128" t="str">
            <v>Approved</v>
          </cell>
          <cell r="P128">
            <v>44194</v>
          </cell>
          <cell r="Q128">
            <v>44133</v>
          </cell>
        </row>
      </sheetData>
      <sheetData sheetId="5"/>
      <sheetData sheetId="6">
        <row r="2">
          <cell r="E2" t="str">
            <v>PLANNING APR REPORT -PLN_PUD</v>
          </cell>
        </row>
        <row r="5">
          <cell r="E5" t="str">
            <v>Record_id</v>
          </cell>
        </row>
        <row r="6">
          <cell r="E6" t="str">
            <v>PLN20167</v>
          </cell>
        </row>
        <row r="7">
          <cell r="E7" t="str">
            <v>PLN20162</v>
          </cell>
        </row>
        <row r="8">
          <cell r="E8" t="str">
            <v>PLN20163</v>
          </cell>
        </row>
        <row r="9">
          <cell r="E9" t="str">
            <v>PLN20021</v>
          </cell>
        </row>
        <row r="10">
          <cell r="E10" t="str">
            <v>PLN20022</v>
          </cell>
        </row>
        <row r="11">
          <cell r="E11" t="str">
            <v>PLN20023</v>
          </cell>
        </row>
        <row r="12">
          <cell r="E12" t="str">
            <v>PLN20177</v>
          </cell>
        </row>
        <row r="13">
          <cell r="E13" t="str">
            <v>PLN20046</v>
          </cell>
        </row>
        <row r="14">
          <cell r="E14" t="str">
            <v>PLN20001</v>
          </cell>
        </row>
        <row r="15">
          <cell r="E15" t="str">
            <v>PLN20013</v>
          </cell>
        </row>
        <row r="16">
          <cell r="E16" t="str">
            <v>PLN20043</v>
          </cell>
        </row>
        <row r="17">
          <cell r="E17" t="str">
            <v>PLN20053</v>
          </cell>
        </row>
        <row r="18">
          <cell r="E18" t="str">
            <v>PLN20056</v>
          </cell>
        </row>
        <row r="19">
          <cell r="E19" t="str">
            <v>PLN20057</v>
          </cell>
        </row>
        <row r="20">
          <cell r="E20" t="str">
            <v>PLN20067</v>
          </cell>
        </row>
        <row r="21">
          <cell r="E21" t="str">
            <v>PLN20088</v>
          </cell>
        </row>
        <row r="22">
          <cell r="E22" t="str">
            <v>PLN20102</v>
          </cell>
        </row>
        <row r="23">
          <cell r="E23" t="str">
            <v>PLN20105</v>
          </cell>
        </row>
        <row r="24">
          <cell r="E24" t="str">
            <v>PLN20107</v>
          </cell>
        </row>
        <row r="25">
          <cell r="E25" t="str">
            <v>PLN20125</v>
          </cell>
        </row>
        <row r="26">
          <cell r="E26" t="str">
            <v>PLN20136</v>
          </cell>
        </row>
        <row r="27">
          <cell r="E27" t="str">
            <v>PLN20142</v>
          </cell>
        </row>
        <row r="28">
          <cell r="E28" t="str">
            <v>PLN20144</v>
          </cell>
        </row>
        <row r="29">
          <cell r="E29" t="str">
            <v>PLN20146</v>
          </cell>
        </row>
        <row r="30">
          <cell r="E30" t="str">
            <v>PLN20149</v>
          </cell>
        </row>
        <row r="31">
          <cell r="E31" t="str">
            <v>PLN20150</v>
          </cell>
        </row>
        <row r="32">
          <cell r="E32" t="str">
            <v>PLN20153</v>
          </cell>
        </row>
        <row r="33">
          <cell r="E33" t="str">
            <v>PLN20155</v>
          </cell>
        </row>
        <row r="34">
          <cell r="E34" t="str">
            <v>PLN20157</v>
          </cell>
        </row>
        <row r="35">
          <cell r="E35" t="str">
            <v>PLN20164</v>
          </cell>
        </row>
        <row r="36">
          <cell r="E36" t="str">
            <v>PLN20166</v>
          </cell>
        </row>
        <row r="37">
          <cell r="E37" t="str">
            <v>PLN20168</v>
          </cell>
        </row>
        <row r="38">
          <cell r="E38" t="str">
            <v>PLN20172</v>
          </cell>
        </row>
        <row r="39">
          <cell r="E39" t="str">
            <v>PLN20173</v>
          </cell>
        </row>
        <row r="40">
          <cell r="E40" t="str">
            <v>PLN20175</v>
          </cell>
        </row>
        <row r="41">
          <cell r="E41" t="str">
            <v>PLN20178</v>
          </cell>
        </row>
        <row r="42">
          <cell r="E42" t="str">
            <v>PLN20179</v>
          </cell>
        </row>
        <row r="43">
          <cell r="E43" t="str">
            <v>PLN20077</v>
          </cell>
        </row>
        <row r="44">
          <cell r="E44" t="str">
            <v>PLN20159</v>
          </cell>
        </row>
        <row r="45">
          <cell r="E45" t="str">
            <v>PLN20152</v>
          </cell>
        </row>
        <row r="46">
          <cell r="E46" t="str">
            <v>PLN20110</v>
          </cell>
        </row>
        <row r="47">
          <cell r="E47" t="str">
            <v>PLN20130</v>
          </cell>
        </row>
        <row r="48">
          <cell r="E48" t="str">
            <v>PLN20128</v>
          </cell>
        </row>
        <row r="49">
          <cell r="E49" t="str">
            <v>PLN20129</v>
          </cell>
        </row>
        <row r="50">
          <cell r="E50" t="str">
            <v>PLN20076</v>
          </cell>
        </row>
        <row r="51">
          <cell r="E51" t="str">
            <v>PLN20131</v>
          </cell>
        </row>
        <row r="52">
          <cell r="E52" t="str">
            <v>PLN15378-PUDF010</v>
          </cell>
        </row>
        <row r="53">
          <cell r="E53" t="str">
            <v>PLN15378-PUDF09</v>
          </cell>
        </row>
        <row r="54">
          <cell r="E54" t="str">
            <v>PLN20066</v>
          </cell>
        </row>
        <row r="55">
          <cell r="E55" t="str">
            <v>PLN20040</v>
          </cell>
        </row>
        <row r="56">
          <cell r="E56" t="str">
            <v>PLN20078</v>
          </cell>
        </row>
        <row r="57">
          <cell r="E57" t="str">
            <v>PLN20085</v>
          </cell>
        </row>
        <row r="58">
          <cell r="E58" t="str">
            <v>PLN20052</v>
          </cell>
        </row>
        <row r="59">
          <cell r="E59" t="str">
            <v>PLN20094</v>
          </cell>
        </row>
        <row r="60">
          <cell r="E60" t="str">
            <v>PLN15378-PUDF03</v>
          </cell>
        </row>
        <row r="61">
          <cell r="E61" t="str">
            <v>PLN15378-PUDF07</v>
          </cell>
        </row>
        <row r="62">
          <cell r="E62" t="str">
            <v>PLN15378-PUDF08</v>
          </cell>
        </row>
        <row r="63">
          <cell r="E63" t="str">
            <v>PLN15378-PUDF04</v>
          </cell>
        </row>
        <row r="64">
          <cell r="E64" t="str">
            <v>PLN15378-PUDF05</v>
          </cell>
        </row>
        <row r="65">
          <cell r="E65" t="str">
            <v>PLN15378-PUDF06</v>
          </cell>
        </row>
        <row r="66">
          <cell r="E66" t="str">
            <v>PLN20089</v>
          </cell>
        </row>
        <row r="67">
          <cell r="E67" t="str">
            <v>PLN20014</v>
          </cell>
        </row>
        <row r="68">
          <cell r="E68" t="str">
            <v>PLN20041</v>
          </cell>
        </row>
        <row r="69">
          <cell r="E69" t="str">
            <v>PLN20121</v>
          </cell>
        </row>
        <row r="70">
          <cell r="E70" t="str">
            <v>PLN20098</v>
          </cell>
        </row>
        <row r="71">
          <cell r="E71" t="str">
            <v>PLN20116</v>
          </cell>
        </row>
        <row r="72">
          <cell r="E72" t="str">
            <v>PLN20029</v>
          </cell>
        </row>
        <row r="73">
          <cell r="E73" t="str">
            <v>PLN20090</v>
          </cell>
        </row>
        <row r="74">
          <cell r="E74" t="str">
            <v>PLN20032</v>
          </cell>
        </row>
        <row r="75">
          <cell r="E75" t="str">
            <v>PLN20063</v>
          </cell>
        </row>
        <row r="76">
          <cell r="E76" t="str">
            <v>PLN20062</v>
          </cell>
        </row>
        <row r="77">
          <cell r="E77" t="str">
            <v>PLN20018</v>
          </cell>
        </row>
        <row r="78">
          <cell r="E78" t="str">
            <v>PLN20036</v>
          </cell>
        </row>
        <row r="79">
          <cell r="E79" t="str">
            <v>PLN20061</v>
          </cell>
        </row>
        <row r="80">
          <cell r="E80" t="str">
            <v>PLN20060</v>
          </cell>
        </row>
        <row r="81">
          <cell r="E81" t="str">
            <v>PLN20020</v>
          </cell>
        </row>
        <row r="82">
          <cell r="E82" t="str">
            <v>PLN20008</v>
          </cell>
        </row>
        <row r="83">
          <cell r="E83"/>
        </row>
      </sheetData>
      <sheetData sheetId="7">
        <row r="1">
          <cell r="I1" t="str">
            <v>Record_id</v>
          </cell>
        </row>
        <row r="2">
          <cell r="I2" t="str">
            <v>PLN18490-R02, PLN18490-R01-PUDF03, PLN18490-R01-PUDF01</v>
          </cell>
        </row>
        <row r="3">
          <cell r="I3" t="str">
            <v>PLN14215</v>
          </cell>
        </row>
        <row r="4">
          <cell r="I4" t="str">
            <v>PLN16456</v>
          </cell>
        </row>
        <row r="5">
          <cell r="I5" t="str">
            <v>PLN17044</v>
          </cell>
        </row>
        <row r="6">
          <cell r="I6" t="str">
            <v>PLN17084</v>
          </cell>
        </row>
        <row r="7">
          <cell r="I7" t="str">
            <v>PLN17090</v>
          </cell>
        </row>
        <row r="8">
          <cell r="I8" t="str">
            <v>PLN18369</v>
          </cell>
        </row>
        <row r="9">
          <cell r="I9" t="str">
            <v>PLN20076</v>
          </cell>
        </row>
        <row r="10">
          <cell r="I10" t="str">
            <v>PLN20131</v>
          </cell>
        </row>
        <row r="11">
          <cell r="I11" t="str">
            <v>PLN20110</v>
          </cell>
        </row>
        <row r="12">
          <cell r="I12" t="str">
            <v>PLN19305</v>
          </cell>
        </row>
        <row r="13">
          <cell r="I13" t="str">
            <v>PLN20128</v>
          </cell>
        </row>
        <row r="14">
          <cell r="I14" t="str">
            <v>PLN20129</v>
          </cell>
        </row>
        <row r="15">
          <cell r="I15" t="str">
            <v>PLN20077</v>
          </cell>
        </row>
        <row r="16">
          <cell r="I16" t="str">
            <v>PLN20052</v>
          </cell>
        </row>
        <row r="17">
          <cell r="I17" t="str">
            <v>PLN19147</v>
          </cell>
        </row>
        <row r="18">
          <cell r="I18" t="str">
            <v>PLN20085</v>
          </cell>
        </row>
        <row r="19">
          <cell r="I19" t="str">
            <v>PLN20089</v>
          </cell>
        </row>
        <row r="20">
          <cell r="I20" t="str">
            <v>PLN20090</v>
          </cell>
        </row>
        <row r="21">
          <cell r="I21" t="str">
            <v>PLN20094</v>
          </cell>
        </row>
        <row r="22">
          <cell r="I22" t="str">
            <v>PLN20014</v>
          </cell>
        </row>
        <row r="23">
          <cell r="I23" t="str">
            <v>PLN17190</v>
          </cell>
        </row>
        <row r="24">
          <cell r="I24" t="str">
            <v>PLN19285</v>
          </cell>
        </row>
        <row r="25">
          <cell r="I25" t="str">
            <v>PLN20040</v>
          </cell>
        </row>
        <row r="26">
          <cell r="I26" t="str">
            <v>PLN19161</v>
          </cell>
        </row>
        <row r="27">
          <cell r="I27" t="str">
            <v>PLN19085</v>
          </cell>
        </row>
        <row r="28">
          <cell r="I28" t="str">
            <v>PLN19196</v>
          </cell>
        </row>
        <row r="29">
          <cell r="I29" t="str">
            <v>PLN19241</v>
          </cell>
        </row>
        <row r="30">
          <cell r="I30" t="str">
            <v>PLN19140</v>
          </cell>
        </row>
        <row r="31">
          <cell r="I31" t="str">
            <v>PLN19288</v>
          </cell>
        </row>
        <row r="32">
          <cell r="I32" t="str">
            <v>PLN19153</v>
          </cell>
        </row>
        <row r="33">
          <cell r="I33" t="str">
            <v>PLN19197</v>
          </cell>
        </row>
        <row r="34">
          <cell r="I34" t="str">
            <v>PLN19039</v>
          </cell>
        </row>
        <row r="35">
          <cell r="I35" t="str">
            <v>PLN19251</v>
          </cell>
        </row>
        <row r="36">
          <cell r="I36" t="str">
            <v>PLN20098</v>
          </cell>
        </row>
        <row r="37">
          <cell r="I37" t="str">
            <v>PLN20063</v>
          </cell>
        </row>
        <row r="38">
          <cell r="I38" t="str">
            <v>PLN19307</v>
          </cell>
        </row>
        <row r="39">
          <cell r="I39" t="str">
            <v>PLN20116</v>
          </cell>
        </row>
        <row r="40">
          <cell r="I40" t="str">
            <v>PLN20029</v>
          </cell>
        </row>
        <row r="41">
          <cell r="I41" t="str">
            <v>PLN20062</v>
          </cell>
        </row>
        <row r="42">
          <cell r="I42" t="str">
            <v>PLN19295</v>
          </cell>
        </row>
        <row r="43">
          <cell r="I43" t="str">
            <v>PLN19308</v>
          </cell>
        </row>
        <row r="44">
          <cell r="I44" t="str">
            <v>PLN19243</v>
          </cell>
        </row>
        <row r="45">
          <cell r="I45" t="str">
            <v>PLN19283</v>
          </cell>
        </row>
        <row r="46">
          <cell r="I46" t="str">
            <v>PLN19220</v>
          </cell>
        </row>
        <row r="47">
          <cell r="I47" t="str">
            <v>PLN19258</v>
          </cell>
        </row>
        <row r="48">
          <cell r="I48" t="str">
            <v>PLN20018</v>
          </cell>
        </row>
        <row r="49">
          <cell r="I49" t="str">
            <v>PLN19106</v>
          </cell>
        </row>
        <row r="50">
          <cell r="I50" t="str">
            <v>PLN18519-R01</v>
          </cell>
        </row>
        <row r="51">
          <cell r="I51" t="str">
            <v>PLN19223</v>
          </cell>
        </row>
        <row r="52">
          <cell r="I52" t="str">
            <v>PLN20032</v>
          </cell>
        </row>
        <row r="53">
          <cell r="I53" t="str">
            <v>PLN20036</v>
          </cell>
        </row>
        <row r="54">
          <cell r="I54" t="str">
            <v>PLN19281</v>
          </cell>
        </row>
        <row r="55">
          <cell r="I55" t="str">
            <v>PLN20008</v>
          </cell>
        </row>
        <row r="56">
          <cell r="I56" t="str">
            <v>PLN19105</v>
          </cell>
        </row>
        <row r="57">
          <cell r="I57" t="str">
            <v>PLN20020</v>
          </cell>
        </row>
        <row r="58">
          <cell r="I58" t="str">
            <v>PLN19252</v>
          </cell>
        </row>
        <row r="59">
          <cell r="I59" t="str">
            <v>PLN19277</v>
          </cell>
        </row>
        <row r="60">
          <cell r="I60" t="str">
            <v>PLN18025</v>
          </cell>
        </row>
        <row r="61">
          <cell r="I61" t="str">
            <v>PLN20061</v>
          </cell>
        </row>
        <row r="62">
          <cell r="I62" t="str">
            <v>PLN19193</v>
          </cell>
        </row>
        <row r="63">
          <cell r="I63" t="str">
            <v>PLN18485</v>
          </cell>
        </row>
        <row r="64">
          <cell r="I64" t="str">
            <v>PLN19314</v>
          </cell>
        </row>
        <row r="65">
          <cell r="I65" t="str">
            <v>PLN19289</v>
          </cell>
        </row>
        <row r="66">
          <cell r="I66" t="str">
            <v>PLN19166</v>
          </cell>
        </row>
        <row r="67">
          <cell r="I67" t="str">
            <v>PLN20060</v>
          </cell>
        </row>
        <row r="68">
          <cell r="I68" t="str">
            <v>PLN19219</v>
          </cell>
        </row>
        <row r="69">
          <cell r="I69" t="str">
            <v>PLN18167</v>
          </cell>
        </row>
        <row r="70">
          <cell r="I70" t="str">
            <v>PLN19276</v>
          </cell>
        </row>
        <row r="71">
          <cell r="I71" t="str">
            <v>PUD06010-PUDF010</v>
          </cell>
        </row>
        <row r="72">
          <cell r="I72" t="str">
            <v>PLN19231</v>
          </cell>
        </row>
        <row r="73">
          <cell r="I73" t="str">
            <v>PLN18156</v>
          </cell>
        </row>
        <row r="74">
          <cell r="I74" t="str">
            <v>PLN18237</v>
          </cell>
        </row>
        <row r="75">
          <cell r="I75" t="str">
            <v>PLN19318</v>
          </cell>
        </row>
        <row r="76">
          <cell r="I76" t="str">
            <v>PLN18406</v>
          </cell>
        </row>
        <row r="77">
          <cell r="I77" t="str">
            <v>PLN19191</v>
          </cell>
        </row>
        <row r="78">
          <cell r="I78" t="str">
            <v>PLN19159</v>
          </cell>
        </row>
        <row r="79">
          <cell r="I79" t="str">
            <v>PLN19034</v>
          </cell>
        </row>
        <row r="80">
          <cell r="I80" t="str">
            <v>PLN19189</v>
          </cell>
        </row>
        <row r="81">
          <cell r="I81" t="str">
            <v>PLN18344</v>
          </cell>
        </row>
        <row r="82">
          <cell r="I82" t="str">
            <v>PLN19188</v>
          </cell>
        </row>
        <row r="83">
          <cell r="I83" t="str">
            <v>PLN19050</v>
          </cell>
        </row>
        <row r="84">
          <cell r="I84" t="str">
            <v>PLN19254</v>
          </cell>
        </row>
        <row r="85">
          <cell r="I85" t="str">
            <v>PLN19226</v>
          </cell>
        </row>
        <row r="86">
          <cell r="I86" t="str">
            <v>PLN19103</v>
          </cell>
        </row>
        <row r="87">
          <cell r="I87"/>
        </row>
        <row r="88">
          <cell r="I88"/>
        </row>
        <row r="89">
          <cell r="I89"/>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_2020"/>
      <sheetName val="Table D_APR_Master"/>
      <sheetName val="Sheet2"/>
      <sheetName val="Summary Status"/>
      <sheetName val="Table D_2020_Lara"/>
      <sheetName val="HCD_BW"/>
      <sheetName val="Table D_2020_SP"/>
      <sheetName val="Sustainability"/>
      <sheetName val="Low"/>
      <sheetName val="Validation"/>
    </sheetNames>
    <sheetDataSet>
      <sheetData sheetId="0">
        <row r="5">
          <cell r="D5" t="str">
            <v>Action</v>
          </cell>
          <cell r="F5" t="str">
            <v>Timeframe</v>
          </cell>
          <cell r="G5" t="str">
            <v>ADD YOUR UPDATE HERE
 2020 Update on Status of Program Implementation</v>
          </cell>
        </row>
        <row r="6">
          <cell r="D6" t="str">
            <v>1.1.1 Site Identification</v>
          </cell>
          <cell r="F6" t="str">
            <v>Keep updated inventory on the City’s website, 2016-2023</v>
          </cell>
          <cell r="G6" t="str">
            <v>Priority Development Area (PDA) site Inventories were updated in 2019. The Association of Bay Area Governments (ABAG) and Metropolitan Transportation Commission (MTC) allowed for modifications of existing PDAs to occur at the administrative level.  Planning staff recommended changes to existing PDAs and submitted the proposal to ABAG and MTC on September 16th, 2019. The updated PDAs were adopted by the MTC and ABAG executive bodies on July 16, 2020. These updated designations are comprised of relatively minor modifications to existing PDAs that went through extensive community processes in previous years. See "2019 Proposed PDA map" for a map of existing PDAs following this year’s update and "2019 Proposed PDA Map Showing Changes to Existing PDAs" for a map outlining the changes. Both maps can be found online: https://www.oaklandca.gov/documents/priority-development-areas-pdas-1
These updated PDAs can also be found on MTC's website:  https://www.oaklandca.gov/documents/priority-development-areas-pdas-1</v>
          </cell>
        </row>
        <row r="7">
          <cell r="D7" t="str">
            <v>1.1.2 Expedited Review</v>
          </cell>
          <cell r="F7" t="str">
            <v>Ongoing, 2015-23</v>
          </cell>
          <cell r="G7" t="str">
            <v>During 2020, Planners in the Bureau of Planning continue to process housing entitlement applications in the City of Oakland.</v>
          </cell>
        </row>
        <row r="8">
          <cell r="D8" t="str">
            <v>1.1.3 Streamline Environmental Review</v>
          </cell>
          <cell r="F8" t="str">
            <v>Ongoing, 2015-23</v>
          </cell>
          <cell r="G8" t="str">
            <v>No new action for 2020. On October 17, 2016, the City of Oakland updated its California Environmental Quality Act (CEQA) Thresholds of Significance Guidelines related to transportation impacts in order to implement the directive from Senate Bill 743 (Steinberg 2013) to modify local environmental review processes by removing automobile delay as a significant impact on the environment pursuant to CEQA. The new CEQA thresholds help streamline the environmental review process for new infill housing development.</v>
          </cell>
        </row>
        <row r="9">
          <cell r="D9" t="str">
            <v>1.1.4 International Blvd Community Revitalization Without Displacement Incentive</v>
          </cell>
          <cell r="F9" t="str">
            <v>Policy development starting 2014-15</v>
          </cell>
          <cell r="G9" t="str">
            <v>The City continued its work to revitalize the International Boulevard corridor while also working to increase the availability of affordable housing along the corridor.  The following affordable housing projects are underway along this corridor:                                                                                                                                                                                             
* Fruitvale Transit Village Phase II-B, a 181-unit affordable development also adjacent to the Fruitvale BART station, carried out predevelopment work in 2020.
*Ancora Place, a 77-unit affordable development located at 2227 International Blvd, was awarded $11,740,653 in Multifamily Housing Program (MHP) funds and $5,602,112 in Infill Infrastructure Grant (IIG) funds from the California Department of Housing and Community Development. The developer will seek to secure Low Income Housing Tax Credit financing in the summer of 2021.
*3050 International, a 76-unit proposed affordable development, applied for but did not receive Infill Infrastructure Grant (IIG) funds from the California Department of Housing and Community Development. 
*A commercial development located at 2700 International was acquired by the Unity Council, a local nonprofit affordable housing developer. Unity Council initiated plans to redevelop the property into a mixed-use affordable housing and commercial development.
The Oakland Sustainable Neighborhood Initiative no longer meets.
*The Bus Rapid Transit Business Assistance Fund was completed and closed in 2019.
*In 2020 the City of Oakland, in partnership with the East Oakland Neighborhoods Initiative, was awarded  a $28.2 million TCC Implementation Grant. The funds will be allocated to five community revitalization projects, including one 55-unit affordable housing development.</v>
          </cell>
        </row>
        <row r="10">
          <cell r="D10" t="str">
            <v>1.1.5 Consider expanding the existing Micro-living quarters pilot program to the entire Downtown and Jack London Square PDA</v>
          </cell>
          <cell r="F10" t="str">
            <v>2015-2020</v>
          </cell>
          <cell r="G10" t="str">
            <v>In 2019, the Draft Downtown Oakland Specific Plan (DOSP) was published, including mention of micro-units in the Land Use and Urban Form chapter as a mechanism to consider in the zoning update for downtown to achieve affordable by design units. Work on the Draft DOSP continued in 2020 to be taken for adoption hearings in 2021. Micro-units expansion will be considered in the accompanying zoning.</v>
          </cell>
        </row>
        <row r="11">
          <cell r="D11" t="str">
            <v>1.2.1 Land Inventory (Opportunity Sites)</v>
          </cell>
          <cell r="F11" t="str">
            <v>Post to City’s website within 90 days of adoption and final certification (by Cal HCD) of Housing Element (see also Table C-6)</v>
          </cell>
          <cell r="G11" t="str">
            <v>The City's Detailed Land Inventory can be found on Section 4 and Appendix C of the 2015-2023 Housing Element, which continues to be posted to the City's web page: https://www.oaklandca.gov/resources/read-the-2015-2023-housing-element.</v>
          </cell>
        </row>
        <row r="12">
          <cell r="D12" t="str">
            <v>1.3.1 Broadway Valdez Specific Plan (BVSP)</v>
          </cell>
          <cell r="F12" t="str">
            <v>Ongoing, 2015-23</v>
          </cell>
          <cell r="G12" t="str">
            <v>As of March 11th, 2020 there are a total of 3,562 housing units in various stages of completion within the Broadway Valdez District Specific Plan:
Built (Completed) = 1,605 housing units
Under Construction = 1,039 housing units
Building Permit Filed = 398 housing units
Approved, but no building permits = 322 housing units
Applied for, but not approved = 198 units.
The City posts updated maps of proposed projects and developments under construction to the City's Specific Plan website.  See "Broadway Valdez Map" at: https://www.oaklandca.gov/resources/view-the-broadway-valdez-specific-plan-map</v>
          </cell>
        </row>
        <row r="13">
          <cell r="D13" t="str">
            <v>1.3.2 Lake Merritt Station Area Plan (LMSAP)</v>
          </cell>
          <cell r="F13" t="str">
            <v>Ongoing, 2015-23</v>
          </cell>
          <cell r="G13" t="str">
            <v>1.3.2 Lake Merritt Station Area Plan (LMSAP)
In 2020, the City continues to track the progress of development projects in the Lake Merritt Station Area. A total of 1,255 units are either under review or have received a building permit, including: 1,142 market rate units, 30 low-income income units, and 83 very-low income units. For more information, please refer to the Citys Major Development Projects List:
https://www.oaklandca.gov/resources/download-the-city-of-oakland-major-development-projects-list</v>
          </cell>
        </row>
        <row r="14">
          <cell r="D14" t="str">
            <v>1.3.3 West Oakland Specific Plan (WOSP)</v>
          </cell>
          <cell r="F14" t="str">
            <v>Ongoing, 2015-23</v>
          </cell>
          <cell r="G14" t="str">
            <v>In 2020, the City continues to track the progress of development projects in the West Oakland Specific Plan (WOSP) are. A total of 2,440 units are either under review or have received a building permit, including:
1,826 market rate units, 2 moderate-income units, 229 very low-income units, and 79 extremely low-income units. For more information, please refer to the Citys Major Development Projects List:
https://www.oaklandca.gov/resources/download-the-city-of-oakland-major-development-projects-list</v>
          </cell>
        </row>
        <row r="15">
          <cell r="D15" t="str">
            <v>1.3.4 Coliseum Area Specific Plan (CASP)</v>
          </cell>
          <cell r="F15" t="str">
            <v>Ongoing, 2015-23</v>
          </cell>
          <cell r="G15" t="str">
            <v>In 2020, the City continues to post updated maps of proposed projects and developments under construction to the City's Specific Plan website.  See "Project Status Map and Brochure for the Coliseum Area Specific Plan" at: https://www.oaklandca.gov/resources/read-the-general-plan-amendments-for-the-coliseum-area-specific-plan</v>
          </cell>
        </row>
        <row r="16">
          <cell r="D16" t="str">
            <v>1.3.5 Central Estuary Area Plan (CEAP)</v>
          </cell>
          <cell r="F16" t="str">
            <v>Ongoing, 2015-23</v>
          </cell>
          <cell r="G16" t="str">
            <v>The City’s interactive major projects map (and associated major projects list) catalogues developments over 50 units and/or 200,000 sq. ft. or greater of commercial space that includes projects in the Central Estuary area. The interactive map is available at: https://oakgis.maps.arcgis.com/apps/webappviewer/index.html?id=e1357dbaeffc473caa57b1227a7a7739</v>
          </cell>
        </row>
        <row r="17">
          <cell r="D17" t="str">
            <v>1.3.6 Promote new housing opportunities in the Estuary Area</v>
          </cell>
          <cell r="F17" t="str">
            <v>Ongoing, 2015-23</v>
          </cell>
          <cell r="G17" t="str">
            <v xml:space="preserve">In 2020, progress continued on the development of 465 units of affordable housing serving households between 0-60% of AMI in the Brooklyn Basin development, which will include 3100 total units as well as commercial and open space. The affordable units include 258 Project-Based Section 8 vouchers for all phases from the Oakland Housing Authority (OHA), which jointly owns the land with the City. The master developer has proposed adding another 600 units of market rate housing to the overall project (as well as marina space), and this request was under review by the City during 2020.
Construction of the 211 affordable units on Parcel F began in December 2018 and completed in December 2020. The Parcel F projects included 101 units of family housing (Paseo Estero) and 110 units of senior housing (Vista Estero). 
MidPen Housing Corporation, Oakland Housing Authority, and the City entered into a Lease Disposition and Development Agreement on Project 3 (Foon Lok West) on Parcel A in 2019, and closed their loan for the 130-unit Project 3 and started construction in July 2020.  MidPen is assembling its financing for Project 4's (Foon Lok East) remaining 124 units of family housing, and pending award of tax credits, is projected to commence construction in 2021.
To date, 241 units of market-rate housing have been completed on Parcel B (Orion).   Parcel C also consists of 241 units of market-rate housing, and started construction in 2019, and continued to be under construction in 2020. 
</v>
          </cell>
        </row>
        <row r="18">
          <cell r="D18" t="str">
            <v>1.4.1 Secondary Unit -Parking Solutions</v>
          </cell>
          <cell r="F18" t="str">
            <v>2014-2017</v>
          </cell>
          <cell r="G18" t="str">
            <v>As of January 1, 2020, state and local laws surrounding ADUs and Junior ADUs have changed to allow for their construction with Single- and Multi-Family dwellings. In May, 2017, following an initial revision in 2016, the City of Oakland adopted revised Secondary Unit regulations, to further reduce the regulatory barriers to the development of Secondary Units, including eliminating parking requirements in areas where public transit is accessible.  As shown in Table A2, building permits for a total of 174 ADUs and JADUs were issued in 2020.</v>
          </cell>
        </row>
        <row r="19">
          <cell r="D19" t="str">
            <v>1.4.2 Secondary Unit -Setback Solutions</v>
          </cell>
          <cell r="F19" t="str">
            <v>2014-2017</v>
          </cell>
          <cell r="G19" t="str">
            <v>As of January 1, 2020, state and local laws surrounding ADUs and Junior ADUs have changed to allow for their construction with Single- and Multi-Family dwellings. In May, 2017, following an initial revision in 2016, the City of Oakland adopted revised Secondary Unit regulations, to further reduce the regulatory barriers to the development of Secondary Units, including eliminating parking requirements in areas where public transit is accessible.  As shown in Table A2, building permits for a total of 174 ADUs and JADUs were issued in 2020.</v>
          </cell>
        </row>
        <row r="20">
          <cell r="D20" t="str">
            <v>1.5.1 Factory Built Housing</v>
          </cell>
          <cell r="F20" t="str">
            <v>Ongoing, 2015-23</v>
          </cell>
          <cell r="G20" t="str">
            <v xml:space="preserve">Continue to permit factory built housing in all residential &amp; commercial districts. </v>
          </cell>
        </row>
        <row r="21">
          <cell r="D21" t="str">
            <v>1.6.1 Live/Work Conversions</v>
          </cell>
          <cell r="F21" t="str">
            <v>Ongoing, 2015-23</v>
          </cell>
          <cell r="G21" t="str">
            <v>In 2020, the City continues to permit live/work conversions. Thereby allowing the conversion of existing industrial and commercial buildings to joint live/work units in specific commercial and industrial locations while considering the impacts on nearby viable businesses. An commitee has been formed to fine tuning on the code requirements.</v>
          </cell>
        </row>
        <row r="22">
          <cell r="D22" t="str">
            <v>1.7.1 Accommodate 14,765 New Housing Units</v>
          </cell>
          <cell r="F22" t="str">
            <v>Ongoing, 2015-23</v>
          </cell>
          <cell r="G22" t="str">
            <v>In addition to housing developments which are under construction, approved, or in pre-approval, the Housing Element identified sites with the capacity and the zoning regulations to allow more units than the Regional Housing Needs Allocation for Oakland. See Table A2 for details on building starts in calendar year 2020. See also the City's Land Inventory posted to the City's web page: http://www2.oaklandnet.com/oakca1/groups/ceda/documents/policy/oak051104.pdf</v>
          </cell>
        </row>
        <row r="23">
          <cell r="D23" t="str">
            <v>2.1.1 New Construction and Substantial Rehabilitation Housing Development Program</v>
          </cell>
          <cell r="F23" t="str">
            <v>Ongoing, 2015-23</v>
          </cell>
          <cell r="G23" t="str">
            <v>The City released two Notices of Funding Availability (NOFAs) in 2020. One was for New Construction of Multifamily Affordable Housing, and was limited to "Pipeline" projects--projects that had applied for funding in a previous NOFA round. The second NOFA was for the Acquisition and Conversion to Affordable Housing (ACAH) of existing non-deed restricted projects. The City also made funding commitments to projects that applied for NOFA funds in 2019.
More information about City NOFAs is available here: https://www.oaklandca.gov/resources/nofa-opportunities</v>
          </cell>
        </row>
        <row r="24">
          <cell r="D24" t="str">
            <v>2.1.2 Housing Predevelopment Loan and Grant Program</v>
          </cell>
          <cell r="F24" t="str">
            <v>Ongoing, 2015-23</v>
          </cell>
          <cell r="G24" t="str">
            <v>In 2020, the City continued to make funding available through its Predevelopment Loan Program. Two projects received predevelopment loans in 2020 under this program. Two additional projects sought and received Council approval for predevelopment loans in excess of the $50,000 program limit.</v>
          </cell>
        </row>
        <row r="25">
          <cell r="D25" t="str">
            <v>2.1.3 Utilize Public Housing Resources for New Development</v>
          </cell>
          <cell r="F25" t="str">
            <v>Ongoing, 2015-23</v>
          </cell>
          <cell r="G25" t="str">
            <v>Visit www.oakha.org for the FY2020 Annual MTW Report, which provides a full description of OHA development activities under activity #08-01.</v>
          </cell>
        </row>
        <row r="26">
          <cell r="D26" t="str">
            <v>2.10.1 Provide Incentives for Location of City-Assisted Developments in Areas of Low Concentration of Poverty</v>
          </cell>
          <cell r="F26" t="str">
            <v>Ongoing, 2015-23</v>
          </cell>
          <cell r="G26" t="str">
            <v>The 2020 Pipeline New Construction of Multifamily Affordable Housing NOFA awarded points to projects that help advance geographic equity (5 points) and are located in neighborhoods with strong educational quality (5 points).</v>
          </cell>
        </row>
        <row r="27">
          <cell r="D27" t="str">
            <v>2.11.1 Oakland Resident and Worker Housing Preference Policy Resolution</v>
          </cell>
          <cell r="F27" t="str">
            <v>Ongoing enforcement, 2015-23</v>
          </cell>
          <cell r="G27" t="str">
            <v>The City of Oakland continued to monitor the marketing plans and waitlist preferences of affordable housing to ensure that Oakland residents and workers are given preference. The City also continued to ensure that this standard was met for the the First-Time Homebuyer Mortgage Assistance Program.</v>
          </cell>
        </row>
        <row r="28">
          <cell r="D28" t="str">
            <v>2.2.1 First Time Homebuyer Programs</v>
          </cell>
          <cell r="F28" t="str">
            <v>Ongoing, 2015-23</v>
          </cell>
          <cell r="G28" t="str">
            <v>In 2020 the City of Oakland continued to operate a First Time Homebuyer Program.</v>
          </cell>
        </row>
        <row r="29">
          <cell r="D29" t="str">
            <v>2.2.2 Scattered-Site Single Family Acquisition and Rehabilitation Program</v>
          </cell>
          <cell r="F29" t="str">
            <v>Program implementation beginning 2014-15</v>
          </cell>
          <cell r="G29" t="str">
            <v>(See also 2.2.4 Community Buying Program) The Oakland Community Buying Program acquired 26 sites in 2017 and of those 24 were placed for development and sale to moderate income homebuyers through the Oaktown Roots Affordable Homes pilot progam. In early 2020 Hello Housing's role ceased and city staff administered the program. In calendar 2020 the Oaktown Roots pilot program received 14 applications. Eight households (representing 33 individuals) purchased newly built single family homes that were previously blighted lots. Two additional homes are under contract. Two of the parcels were repurposed for development as affordable rental projects.</v>
          </cell>
        </row>
        <row r="30">
          <cell r="D30" t="str">
            <v>2.2.3 Foreclosure Mitigation Pilot Loan Program</v>
          </cell>
          <cell r="F30" t="str">
            <v>Program implementation beginning 2014-15</v>
          </cell>
          <cell r="G30" t="str">
            <v xml:space="preserve">While the City no longer funds the Foreclosure Mitigation Pilot Loan Program, the City continued operation of its an Anti-Displacement Program in 2020 that includes a component for low- to moderate-income homeowners.  Centro Legal de la Raza was the program administrator for this component until September 30, 2020 and Housing and Economic Rights Advocates (HERA) has been subcontracted to carry out this component.  Starting in October 2020, HERA continued this work under direct contract with the City.  It includes legal assistance services as well as small grants and is able to assist with foreclosure-related issues. Residents at risk of foreclosure who contact the Housing Resource Center are referred to HERA. (See section 6.1.4.) </v>
          </cell>
        </row>
        <row r="31">
          <cell r="D31" t="str">
            <v>2.2.4 Community Buying Program</v>
          </cell>
          <cell r="F31" t="str">
            <v>Program implementation beginning 2014-15</v>
          </cell>
          <cell r="G31" t="str">
            <v>(See also 2.2.2 Scattered-Site Single Family Acquisition and Rehabilitation Program) The Oakland Community Buying Program acquired 26 sites in 2017 and of those 24 were placed for development and sale to moderate income homebuyers through the Oaktown Roots Affordable Homes pilot progam. In early 2020 Hello Housing's role ceased and city staff administered the program. In calendar 2020 the Oaktown Roots pilot program received 14 applications. Eight households (representing 33 individuals) purchased newly built single family homes that were previously blighted lots. Two additional homes are under contract. Two of the parcels were repurposed for development as affordable rental projects.</v>
          </cell>
        </row>
        <row r="32">
          <cell r="D32" t="str">
            <v>2.2.5 Home Preservation Loan Program</v>
          </cell>
          <cell r="F32" t="str">
            <v>Program implementation beginning 2014-15</v>
          </cell>
          <cell r="G32" t="str">
            <v>Funding for the program  was not available in 2020.</v>
          </cell>
        </row>
        <row r="33">
          <cell r="D33" t="str">
            <v>2.3.1 Density Bonus Ordinance</v>
          </cell>
          <cell r="F33" t="str">
            <v>Ongoing, 2015-23</v>
          </cell>
          <cell r="G33" t="str">
            <v>In 2020, two projects (8024 Rudsdale and 230-240 W. MacArthur) entered into 55-year regulatory agreements restricting a total of five units to Very-Low Income Households.
Development activities and lease-ups proceeded on projects that previously entered into a Density Bonus regulatory agreement.</v>
          </cell>
        </row>
        <row r="34">
          <cell r="D34" t="str">
            <v>2.4.1 Community Land Trust Program</v>
          </cell>
          <cell r="F34" t="str">
            <v>Ongoing support and expansion of Land Trust as funds are available</v>
          </cell>
          <cell r="G34" t="str">
            <v>In 2020, the City committed approximately $4.8 million in project funds to Oakland Community Land Trust, Bay Area Community Land Trust, and Northern California Land Trust through its 2019-2020 Acquisition and Conversion NOFA. An additional commitment of $2.9 million to two projects was still pending at year end.</v>
          </cell>
        </row>
        <row r="35">
          <cell r="D35" t="str">
            <v>2.4.2 Resale Controls</v>
          </cell>
          <cell r="F35" t="str">
            <v>Ongoing, 2015-23</v>
          </cell>
          <cell r="G35" t="str">
            <v>The City continues to record long-term affordability restrictions on all City-assisted affordable development projects, both rental and ownership.</v>
          </cell>
        </row>
        <row r="36">
          <cell r="D36" t="str">
            <v>2.5.1 Housing Development Program</v>
          </cell>
          <cell r="F36" t="str">
            <v>Ongoing, 2015-23</v>
          </cell>
          <cell r="G36" t="str">
            <v>In the City's 2019-2020 New Construction and Acquisition/Rehabilitation NOFAs, the City of Oakland awarded up to five points for rental projects serving special needs populations, and up to ten points for projects containing Permanent Supportive Housing Units for homeless households. The City's Acquisition and Conversion to Affordable Housing NOFA awards up to two points to projects that house vulnerable populations, including seniors.</v>
          </cell>
        </row>
        <row r="37">
          <cell r="D37" t="str">
            <v>2.5.2 Housing For Persons With HIV/AIDS</v>
          </cell>
          <cell r="F37" t="str">
            <v>Ongoing, 2015-23</v>
          </cell>
          <cell r="G37" t="str">
            <v>In fiscal year 19-20, the HOPWA (Housing Opportunities for Persons with AIDS) program provided housing assistance to more than 254 persons living with HIV/AIDS and their families utilizing the housing first model. 21 persons with HIV/AIDS obtained permanent housing. Information and referral services were provided to approximately 868 households for HIV/AIDS housing and other services. 215 persons living with HIV/AIDS received supportive services. 21 new units of HOPWA housing were completed, increasing the Oakland HOPWA housing inventory to over 288 units, 116 in stewardship.</v>
          </cell>
        </row>
        <row r="38">
          <cell r="D38" t="str">
            <v>2.5.3 Accessible Units in New Federally-Assisted Housing</v>
          </cell>
          <cell r="F38" t="str">
            <v>Ongoing, 2015-23</v>
          </cell>
          <cell r="G38" t="str">
            <v>The City of Oakland's Housing Development Services unit continued to enforce Federal requirements for accessible housing for all projects receiving Federal funding assistance.</v>
          </cell>
        </row>
        <row r="39">
          <cell r="D39" t="str">
            <v>2.6.1 Housing Development Program (3+ bedrooms)</v>
          </cell>
          <cell r="F39" t="str">
            <v>Ongoing, 2015-23</v>
          </cell>
          <cell r="G39" t="str">
            <v>The City's 2020 Pipeline New Construction of Multifamily Affordable Housing NOFA required that at least 15% of units in a family project have three or more bedrooms. It also awarded up to five points to rental projects that exceed this threshold, and up to nine points to ownership projects that exceed this threshold.</v>
          </cell>
        </row>
        <row r="40">
          <cell r="D40" t="str">
            <v>2.7.1 Jobs/Housing Impact Fee</v>
          </cell>
          <cell r="F40" t="str">
            <v>Ongoing, 2015-23</v>
          </cell>
          <cell r="G40" t="str">
            <v>Data on the Jobs/Housing Impact Fee was reported in the Impact Fees Annual Report for the fiscal year ending June 30, 2020. The most recent report, updated February 21, 2021, is available here:
https://cao-94612.s3.amazonaws.com/documents/Annual-Impact-Fee-Report-FY-19-20-FINAL-2-21-21v2.pdf
For Fiscal Year 2019-2020, $4,190,080 was collected in Jobs/Housing Impact Fees. An additional $8,746,381 was assessed but not due yet.</v>
          </cell>
        </row>
        <row r="41">
          <cell r="D41" t="str">
            <v>2.7.2 Consider Implementing Mandatory and/or Voluntary Options for Developer Contributions to Affordable Housing Development by Conducting a Nexus Study and Economic Feasibility Study for Affordable Housing.</v>
          </cell>
          <cell r="F41" t="str">
            <v>Ongoing, 2015-2023</v>
          </cell>
          <cell r="G41" t="str">
            <v>On May 3, 2016, the City Council adopted the Affordable Housing Impact Fees Ordinance.  Development projects submitting building permit applications on or after September 1, 2016, are subject to the fees. In December 27, 2020 the City completed the Annual Report for Fiscal Year Ended June 30, 2020.  See this link for the report: https://cao-94612.s3.amazonaws.com/documents/Annual-Impact-Fee-Report-FY-19-20-FINAL-2-21-21v2.pdf
For Fiscal Year 2019 - 2020 (ending on 6/30/20), $5,616,699 has been paid for the Affordable Housing Impact Fee; and $6,630,877 was revenue assessed, but not due yet (due to the program's schedule for payments).  This totals $12,247,576. Since the Affordable Housing Impact Fees went into affect on Septemeber 1, 2016, $13,154,253 has been paid so far and $35,791,154 in revenue has been assessed but not due yet.
City of Oakland Impact Fee Annual Reports and related documents covering Affordable Housing, Jobs/Housing, Transportation, and Capital Improvements can be found here: https://www.oaklandca.gov/documents/city-of-oakland-annual-impact-fee-reports</v>
          </cell>
        </row>
        <row r="42">
          <cell r="D42" t="str">
            <v>2.7.3 Sale of City-Owned Property for Housing</v>
          </cell>
          <cell r="F42" t="str">
            <v>Ongoing, 2015-23</v>
          </cell>
          <cell r="G42" t="str">
            <v>In 2018, Requests for Proposals (RFPs) were issued for two City-owned sites, 1707 Wood Street and 3823-3829 MLK Jr. Way. In 2020, predevelopment activities continued at these sites.
No additional City-owned sites have been identified as suitable for affordable housing development.</v>
          </cell>
        </row>
        <row r="43">
          <cell r="D43" t="str">
            <v>2.7.4 Utilize 25% of the funds distributed to the City as a taxing entity under the Redevelopment dissolution and deposit them into the Affordable Housing Trust Fund (aka “Boomerang Funds”)</v>
          </cell>
          <cell r="F43" t="str">
            <v>Beginning in 2015 and ongoing, 2015-23</v>
          </cell>
          <cell r="G43" t="str">
            <v>In 2020, the City continued to allocate 25% of Boomerang Funds to the Affordable Housing Trust Fund.</v>
          </cell>
        </row>
        <row r="44">
          <cell r="D44" t="str">
            <v>2.8.1 Expansion of Section 8 Vouchers</v>
          </cell>
          <cell r="F44" t="str">
            <v>Ongoing, 2015-23</v>
          </cell>
          <cell r="G44" t="str">
            <v>Visit www.oakha.org for the FY2020 Annual MTW Report and FY 2021 Annual Plan which provides a full description of New Housing Choice Vouchers to be project based during the FY 2020.  Appendix C provides a complete table of projects that have project-based vouchers allocated and the status of the projects in terms of leasing, contracts and conditional awards.  no new voucher awards were made in 2020, but we expect additional housing choice vouchers in 2021 through the American Recovery Act.</v>
          </cell>
        </row>
        <row r="45">
          <cell r="D45" t="str">
            <v>2.8.2 City of Oakland Rental Assistance Program</v>
          </cell>
          <cell r="F45" t="str">
            <v>Ongoing as funds are available, 2015-23</v>
          </cell>
          <cell r="G45" t="str">
            <v>The City has continued to refer residents to Keep Oakland Housed, a partnership between BACS, East Bay Community Law Center, and Catholic Charities East Bay for rental assistance. In addition to offering one-time rental assistance through the Season of Sharing funding program, Keep Oakland Housed also offers free legal consultation, eviction defense, case management, and employment and financial counseling.  From September to December 2020 the City funded Keep Oakland Housed to provide COVID-19 related rental assistance with funding from the federal CARES Act.  $3.3m was deployed in these four months and 1,031 tenants were assisted.</v>
          </cell>
        </row>
        <row r="46">
          <cell r="D46" t="str">
            <v>2.9.1 Provide outreach programs to those who are homeless or in danger of becoming homeless</v>
          </cell>
          <cell r="F46" t="str">
            <v>Ongoing, 2015-23</v>
          </cell>
          <cell r="G46" t="str">
            <v xml:space="preserve">The City's Homeless Mobile Outreach Program (HMOP) prioritizes unsheltered individuals living in encampments. HMOP is a street-based intervention designed to assess individuals living in encampments to direct them to housing options and health and human services.  
In FY 19/20 the Covid-19 pandemic significantly impacted outreach efforts and work focus including but not limited to increasing on the concentration on Covid-19 wellness checks, education on Covid-19 Safety and supply distribution, coordination with Street Medicine Teams, special assignments for relocating the most vulnerable, as well as reduced fieldwork hours.  In total, the HMOP team distributed approximately 26,269 units of harm reduction were distributed including but not limited to: food, water, blankets, fire extinguishers, flashlights, socks, etc. and more than 6,000 duplicated outreach and intensive case management efforts were provided to 779 unduplicated, unsheltered persons living in homeless encampments and in their vehicles throughout the City of Oakland. Throughout FY19/20 HMOP successfully exited 60 individuals to positive housing destinations including permanent housing, transitional housing, shelters, and respite.  </v>
          </cell>
        </row>
        <row r="47">
          <cell r="D47" t="str">
            <v>2.9.2 Support programs that help prevent renters from becoming homeless.</v>
          </cell>
          <cell r="F47" t="str">
            <v>Ongoing, 2015-23</v>
          </cell>
          <cell r="G47" t="str">
            <v xml:space="preserve">The OPRI Program is a partnership with the Oakland Housing Authority, the City of Oakland &amp; several homeless service provider agencies. OPRI provides housing subsidies (funded by OHA) &amp; intensive case management (funded by the City of Oakland) to multiple populations experiencing homelessness in Oakland. OPRI served a total of 142 participants in FY 19-20. This included people living in encampments (43), people living in encampments with serious mental illness (21), seniors (8), re-entry clients (33), Transitional Age Youth (20) and (17) children. In FY19-20 the OPRI Collaboration expanded to include a family services provider, serving 20-40 families per year with housing subsidies and case management. In addition, the City of Oakland funds programs that help formerly homeless individuals maintain housing such as Lifelong Medical Care Services in the California and Harrison Hotels. </v>
          </cell>
        </row>
        <row r="48">
          <cell r="D48" t="str">
            <v>2.9.3 Provide shelter programs to the homeless and special needs populations</v>
          </cell>
          <cell r="F48" t="str">
            <v>Ongoing, 2015-23</v>
          </cell>
          <cell r="G48" t="str">
            <v xml:space="preserve">Crossroads Shelter 
Crossroads Shelter, funded by ESG and CDBG, was also significantly impacted by the Covid-19 Pandemic. Although there was no interruption to the shelter being open 365 days per year, maximum occupancy was reduced by 26 beds to accomodate CDC guidelines for physical distancing/decompression. In addition, service providers coming into the shelter was stopped altogether to reduce infection risk and spread.  The shelter maximum occupancy went from 125 single adults, and 5 family units (serving up to 10 families), toa  single bed maximum of 99 and a family maximum of 5 households.  A total of 548 unduplicated individuals utilized the Crossroads shelter during FY 19/20, with 103 households exited to Permanent Housing, and 14 to Transitional Housing. 
Due to the total bed-night available bed changes related to occupancy is listed below: 
EOCP Crossroads - FY 19-20 Occupancy Totals: 
7/1/19 - 2/29/20: 
Max # of Singles Beds Available nightly: 123 
Max # of Family Units Available nightly: 5 
3/1/20 - 6/30/20 (COVID-19 Reduced Capacity): 
# of Singles Beds Available nightly (reduced): 99 
# of *Family Units Available nightly (reduced): 5 
 *family units no longer occupied by more than 1 family 
Max # annual singles bed nights available:  42,090 
Max # annual family unit nights available: 1830 
Actual singles bed nights provided: 31,920; 75.84% 
Actual family unit nights provided: 1,824, 99.67% </v>
          </cell>
        </row>
        <row r="49">
          <cell r="D49" t="str">
            <v>2.9.4 Provide transitional housing programs to those who are ready to transition to independent living</v>
          </cell>
          <cell r="F49" t="str">
            <v>Ongoing, 2015-23</v>
          </cell>
          <cell r="G49" t="str">
            <v xml:space="preserve">Community Cabins were established to provide individuals living in encampments with a specific location where they can stay temporarily. Residents were housed in temporary structures.  Each site served up to 40 individuals at a time for up to 6 months.  Services included wash stations, portable toilets, garbage pickup, and housing navigation (case management) services. Program goals are to increase health and safety of residents, to connect residents with mainstream services and the mainstream homeless response system, and to end the unsheltered status of residents. The pilot program began in December 2017 with the opening of the first site at 6Th &amp; Castro (known as Castro Community Cabins). In May 2018, a second site was opened at 27th &amp; Northgate (known as Northgate Community Cabins). The 6th and Castro site was closed in January 2019, two more programs opened during the 18/19 operating year; Lake Merritt Community Cabins in October 2018, and Miller Community Cabins in January 2019. Three more sites opened in FY 19/20; Mandela Parkway North, Mandela Parkway South, and Oak St. Community Cabins.  Community Cabins serve 232 people at any one time and during covid that capacity has been reduced to 218. 
For FY 19-20 the Community Cabins data shows: 
508 individuals were served by the Community Cabins including 280 who were chronically homeless. 
The majority of clients, 63 percent, identify as Black or African American; 22 percent identify as white and 6 percent identify as multiracial. Thirteen percent identify as Latinx. 
72 percent of individuals self-reported a physical or mental health condition at the time of program entry. 
321 people exited the program during the fiscal year of whom 50 percent had a positive exit (28 percent went to permanent housing and 22 percent went to temporary destinations). </v>
          </cell>
        </row>
        <row r="50">
          <cell r="D50" t="str">
            <v>2.9.5 Support development of permanent housing affordable to extremely low income households</v>
          </cell>
          <cell r="F50" t="str">
            <v>Ongoing, 2015-23</v>
          </cell>
          <cell r="G50" t="str">
            <v>The City of Oakland's 2020 Pipeline NOFA for New Construction of Multifamily Affordable Housing includes a threshold requirement that 20% of units be affordable to Extremely Low Income Households. Projects may be awarded additional points for exceeding this threshold (up to five points for rental projects, and up to 12 points for ownership projects). Rental projects can receive additional points for serving people with special needs (5 points) and for offering permanent supportive housing units for the formerly homeless (5 points).
       The City also coordinates its scoring criteria and funding pipeline with the Oakland Housing Authority, which awards Section 8 rental subsidies, in order to further support the creation of units affordable to extremely low income households. The City also continues to participate in the Alameda County-wide efforts under the EveryOne Home Plan, a road map for ending homelessness.</v>
          </cell>
        </row>
        <row r="51">
          <cell r="D51" t="str">
            <v>2.9.6 Coordinate actions and policies that affect the extremely low income population of Alameda County</v>
          </cell>
          <cell r="F51" t="str">
            <v>Ongoing, 2015-23</v>
          </cell>
          <cell r="G51" t="str">
            <v>same info as 18-19.  The City continues to participate in the Alameda County-wide efforts under the EveryOne Home Plan, a road map for ending homelessness.  The Everyone Home plan was updated in 2018 to create a new plan for the next 5 years.  The City issued its own five year framework to address homelessness  in 2019. The City has been a strong partner with Everyone Home and  Alameda County in the development and implementation of a Coordinated Entry System for homeless services.  Coordinated Entry is a standardized method to connect people experiencing homelessness to the resources available in a community. Coordinated entry processes help communities prioritize housing assistance based on vulnerability and the severity of housing barriers to ensure that people who need assistance the most receive it in a timely manner.</v>
          </cell>
        </row>
        <row r="52">
          <cell r="D52" t="str">
            <v>2.9.7 Advocate for policies beneficial to the extremely low income and homeless populations of Oakland</v>
          </cell>
          <cell r="F52" t="str">
            <v>Ongoing, 2015-23</v>
          </cell>
          <cell r="G52" t="str">
            <v>same information as FY 18-19.  Oakland began providing Coordinated Entry for literally homeless families in the fall of 2015.  In the fall of 2017 the family coordinated entry program expanded to include all of North County (Oakland, Berkeley, Albany, Emeryville, Piedmont).  Coordinated entry for all homeless populations in Oakland began in the fall of 2017.  HSD contionues to participate in monthly calls of West Coast cities, led by the U.S. Interagency Council on Homelessness. These calls provide opportunities for sharing and learning abut new innovative and effective practices to address homelessness as a City jurisdiction.  HSD also maintains memberships and/or supports the following agencies: National Alliance to End Homelessness; Housing California; Corporation for Supportive Housing; East Bay Housing Organizations; and other federal and state initiatives to end homelessness.</v>
          </cell>
        </row>
        <row r="53">
          <cell r="D53" t="str">
            <v>2.9.8 Sponsor-based Housing Assistance Program</v>
          </cell>
          <cell r="F53" t="str">
            <v>Ongoing, 2015-23</v>
          </cell>
          <cell r="G53" t="str">
            <v>The Sponsor-Based Housing Assistance Program, begun in 2010, has successfully housed hundreds of formerly homeless Oakland residents with subsidies provided by the OHA, services provided by expert service providers such as Abode and First Place for Youth and program administration provided by the City of Oakland. On average, the Sponsor-Based Housing Assistance Program (SBHAP) served 98 families per month with little turnover. The capacity of the program during 2020 was increased to 140 households on average per month, but finding landlords willing to participate remains challenging in a competitive and expensive rental market.</v>
          </cell>
        </row>
        <row r="54">
          <cell r="D54" t="str">
            <v>3.1.1 Allow Multifamily Housing</v>
          </cell>
          <cell r="F54" t="str">
            <v>Ongoing, 2015-23</v>
          </cell>
          <cell r="G54" t="str">
            <v>Continuing through 2020, multi-family housing continues to be permitted in Oakland.</v>
          </cell>
        </row>
        <row r="55">
          <cell r="D55" t="str">
            <v>3.1.2 Special Needs Housing</v>
          </cell>
          <cell r="F55" t="str">
            <v>Transitional Housing: 2016.  Allowing Emergency Shelters By-Right: Ongoing, 2015-23</v>
          </cell>
          <cell r="G55" t="str">
            <v>In 2020, the City continued to permit transitional housing in compliance with State law and allow emergency shelters by right in limited segments of the Residential Mixed Use, Urban Residential, Neighborhood Center, Community Commercial, Broadway Retail Frontage District Interim Combining Zone, Medical Center, Housing and Business Mix, and the CIX-1, CIX-2, IG, and IO Industrial zones as codified by Ordinance No. 13248 (adopted July 15, 2014).</v>
          </cell>
        </row>
        <row r="56">
          <cell r="D56" t="str">
            <v>3.1.3 Discretionary Permits</v>
          </cell>
          <cell r="F56" t="str">
            <v>Ongoing, 2015-23</v>
          </cell>
          <cell r="G56" t="str">
            <v>In 2020, the Planning and Zoning Division continued to issue discretionary design review permits for all new housing, except for Secondary Units less than 500 sf. in size which are issued ministerially. For Special Needs housing, in 2016, the Planning and Zoning Division adopted amendments to the Oakland Planning Code ensuring that transitional and supportive housing is treated in the same manner as other housing facilities in the same zone.  The City's reasonable accommodations procedure was also adopted in 2014, providing flexibility in the application of the Planning Code for individuals with a disability.</v>
          </cell>
        </row>
        <row r="57">
          <cell r="D57" t="str">
            <v>3.1.4 “One-Stop” Permit Process</v>
          </cell>
          <cell r="F57" t="str">
            <v>Ongoing, 2015-23</v>
          </cell>
          <cell r="G57" t="str">
            <v>In 2020, this process continues to be implemented within the Bureaus of Planning and Building.</v>
          </cell>
        </row>
        <row r="58">
          <cell r="D58" t="str">
            <v>3.1.5 Assign Priority to Affordable Housing</v>
          </cell>
          <cell r="F58" t="str">
            <v>Ongoing, 2015-23</v>
          </cell>
          <cell r="G58" t="str">
            <v>In 2020, the City has prioritized the review of entitlements for affordable housing above most other types of applications. The City processed several SB35/SB330 cases in 2020, which waive discretionary reviews for proposals that meet certain criteria.</v>
          </cell>
        </row>
        <row r="59">
          <cell r="D59" t="str">
            <v>3.1.6 Expedite Environmental Review</v>
          </cell>
          <cell r="F59" t="str">
            <v>Ongoing, 2015-23</v>
          </cell>
          <cell r="G59" t="str">
            <v>No new action for 2020. In 2019, the City amended the Planning code to allow emergency shelter facilities to be donctructed without discretionary review to greatly speed up the process. Also, in 2019, Oakland uses CEQA exemptions for development projects, where appropriate.  See detailed response in Action 1.1.3. </v>
          </cell>
        </row>
        <row r="60">
          <cell r="D60" t="str">
            <v>3.1.7 Secondary Units</v>
          </cell>
          <cell r="F60" t="str">
            <v>2015-2016</v>
          </cell>
          <cell r="G60" t="str">
            <v>As of January 1, 2020, state and local laws surrounding ADUs and Junior ADUs have changed to allow for their construction with Single- and Multi-Family dwellings. Council adopted revised Secondary Unit regulations in March 2016 and May 2017, to further reduce the regulatory barriers to the development of Secondary Units, which are considered one way to help address the city’s housing shortage and escalating costs, as they generate new residential units without the costs of land acquisition. Changes included reduced parking requirements in areas where public transit is accessible, and to setbacks.  As shown in Table A2, building permits for a total of 174 ADUs and JADUs were issued in 2020.</v>
          </cell>
        </row>
        <row r="61">
          <cell r="D61" t="str">
            <v>3.2.1 Alternative Building Code Standards</v>
          </cell>
          <cell r="F61" t="str">
            <v>Ongoing, 2015-23</v>
          </cell>
          <cell r="G61" t="str">
            <v>Continue the use of alternative accommodations and equivalent facilitation of the California Building Codes to address the special housing needs of persons with disabilities and to facilitate the rehabilitation of older dwelling units. (See Actions 4.1.1 and 4.1.2 for housing rehabilitation actions and Action 6.2.1 for reasonable accommodations for persons with disabilities).</v>
          </cell>
        </row>
        <row r="62">
          <cell r="D62" t="str">
            <v>3.2.2 Planned Unit Development Zoning</v>
          </cell>
          <cell r="F62" t="str">
            <v>Ongoing, 2015-23</v>
          </cell>
          <cell r="G62" t="str">
            <v>In 2020, this program continues to be implemented.  All development applications include the provision of affordable dwelling units or payment of affordable houisng impact fees.</v>
          </cell>
        </row>
        <row r="63">
          <cell r="D63" t="str">
            <v>3.2.3 Flexible Parking Standards</v>
          </cell>
          <cell r="F63" t="str">
            <v>2014-2017</v>
          </cell>
          <cell r="G63" t="str">
            <v>No new action for 2020. In 2019 the City reduced the parking requirements for multi-family projects further simplfying the process. Also in 2019, the City amended the Planning code to allow emergency shelter facilities to be donctructed without discretionary review to greatly speed up the process.</v>
          </cell>
        </row>
        <row r="64">
          <cell r="D64" t="str">
            <v>3.2.4 Reduced Open Space Requirements</v>
          </cell>
          <cell r="F64" t="str">
            <v>2014-2017</v>
          </cell>
          <cell r="G64" t="str">
            <v>In 2020, the Draft Downtown Oakland Specific Plan was released which included policies and actions for improving existing open space and parks, as well as allowing publically accessibly open space to satisfy open space requirements (rather than private open space requirements) and allowing developers to contribute to off-site open space to provide greater flexibility to meet open space requirements. The zoning regulations that will implement the Downtown Oakland Specific Plan are scheduled to be complete by the end of 2021 and will include open space standards.</v>
          </cell>
        </row>
        <row r="65">
          <cell r="D65" t="str">
            <v>3.3.1 Project Review Process and Development Agreements</v>
          </cell>
          <cell r="F65" t="str">
            <v>Ongoing, 2015-23</v>
          </cell>
          <cell r="G65" t="str">
            <v>This program continues to be implemented in 2020.  The City of Oakland is currently reviewing two DA applications: One for 500 Kirkham (including over 1,000 dwellling units); and an amendment to the Brooklyn Basin DA, which asks for 600 additional dwelling units.</v>
          </cell>
        </row>
        <row r="66">
          <cell r="D66" t="str">
            <v>3.3.2 Development Impact Fees</v>
          </cell>
          <cell r="F66" t="str">
            <v>Ongoing, 2015-23</v>
          </cell>
          <cell r="G66" t="str">
            <v>On May 3, 2016, the City Council adopted the Affordable Housing Impact Fees Ordinance.  Development projects submitting building permit applications on or after September 1, 2016, are subject to the fees.
In December 27, 2020 the City completed the Annual Report for Fiscal Year Ended June 30, 2020.  See this link for the report: https://cao-94612.s3.amazonaws.com/documents/Annual-Impact-Fee-Report-FY-19-20-FINAL-2-21-21v2.pdf</v>
          </cell>
        </row>
        <row r="67">
          <cell r="D67" t="str">
            <v>3.4.1 Multiple Agency Reviews</v>
          </cell>
          <cell r="F67" t="str">
            <v>Ongoing, 2015-23</v>
          </cell>
          <cell r="G67" t="str">
            <v>OHA continues to work in partnership with the City of Oakland and Alameda County to eliminate barriers to affordable housing. More information about these partnerships is available in the Authority's FY 2020 MTW Annual Plan.</v>
          </cell>
        </row>
        <row r="68">
          <cell r="D68" t="str">
            <v>3.4.2 Allocation of Project-based Section 8 Units</v>
          </cell>
          <cell r="F68" t="str">
            <v>Ongoing, 2015-23</v>
          </cell>
          <cell r="G68" t="str">
            <v>Per this policy, the Oakland Housing Authority matches its scoring criteria for allocation of Project-Based Vouchers to the City's scoring criteria for NOFA applications. See section 5.1.4 below for more information about 2020 allocations. See www.oakha.org for the Annual MTW FY 2020 report - Activity #06-03 discusses allocation of project based vouchers through existing competitive processes.  Appendix C shows allocations of project-based vouchers across all projects.</v>
          </cell>
        </row>
        <row r="69">
          <cell r="D69" t="str">
            <v>3.5.1 Access to Low-Cost Financing for Development</v>
          </cell>
          <cell r="F69" t="str">
            <v>See Housing Programs Under Goal 2</v>
          </cell>
          <cell r="G69" t="str">
            <v>City funds awarded to affordable housing developers are offered on favorable terms, including a 3% simple interest rate, payment of principal and interest due from excess cash flow from operations after payment of operating costs, senior debt, reserves and developer fee, and a 55-year loan term. The City works with affordable developers to set loan terms in a way that will help maximize their ability to leverage funding from banks and other lending agencies. The City also coordinates with developers to help ensure that they qualify for additional funding from county, state, and federal sources.
For more information about NOFA funds committed in 2020, please see Action 2.1.1.</v>
          </cell>
        </row>
        <row r="70">
          <cell r="D70" t="str">
            <v>3.5.2 Access to Low-Cost Financing For Home Purchase</v>
          </cell>
          <cell r="F70" t="str">
            <v>See Action 2.2.1</v>
          </cell>
          <cell r="G70" t="str">
            <v>In 2020, the first-time homebuyer program continued to provide information and financial assistance to low- and moderate-income households.</v>
          </cell>
        </row>
        <row r="71">
          <cell r="D71" t="str">
            <v>3.6.1 Remediation of Soil Contamination</v>
          </cell>
          <cell r="F71" t="str">
            <v>Investigate potential funding sources</v>
          </cell>
          <cell r="G71" t="str">
            <v>No new action in 2020. The City no longer operates the EPA's Revolving Loan Program due to a lack of staffing and currently identified environmentally-challenged small infill brownfield sites that would qualify for the program. However, the City can re- apply for the program when staffing and sufficient qualifying opportunities are available.  As private development projects are proposed, City staff will explore the needs and possibility to apply for assessment and cleanup grants for eligible sites, as needed.  Other potential funding sources such as the Leaking Underground Storage Tank Fund can also be evaluated for applicability on a site by site basis.</v>
          </cell>
        </row>
        <row r="72">
          <cell r="D72" t="str">
            <v>3.7.1 Community Outreach Program</v>
          </cell>
          <cell r="F72" t="str">
            <v>Ongoing, 2015-23</v>
          </cell>
          <cell r="G72" t="str">
            <v>The City maintains regular communication with housing advocacy groups and neighborhood organizations to advance affordable housing in Oakland. It continues to engage with the community on important affordable housing projects. For example, when the City purchased the existing Clifton Hall building at the California College of the Arts in December 2020 to convert the building to a family shelter and permanent affordable housing for homeless seniors, the City did outreach to the local community. These types of projects can sometimes be controversial, but in this case the process resulted in widespread neighborhood support for the project.</v>
          </cell>
        </row>
        <row r="73">
          <cell r="D73" t="str">
            <v>4.1.1 Rehabilitation Loan Programs for Owner- Occupied Housing</v>
          </cell>
          <cell r="F73" t="str">
            <v>Ongoing,  2015-23</v>
          </cell>
          <cell r="G73" t="str">
            <v>In 2020, the City continued to provide rehabilitation loans to moderate, low, and low income homeowners contingent on availability of funding for the correction of major code violations/deficiencies, emergency repairs, and lead-based paint abatement, though existing Rehabilitation Programs.</v>
          </cell>
        </row>
        <row r="74">
          <cell r="D74" t="str">
            <v>4.1.2 Rehabilitation Loans for Owner-Occupied Buildings With 2 To 4 Units</v>
          </cell>
          <cell r="F74" t="str">
            <v>Ongoing,  2015-23</v>
          </cell>
          <cell r="G74" t="str">
            <v>In 2020, the City continued to provide rehabilitation loans to moderate, low, and low income homeowners contingent on availability of funding for the correction of major code violations/deficiencies, emergency repairs, and lead-based paint abatement, though existing Rehabilitation Programs.</v>
          </cell>
        </row>
        <row r="75">
          <cell r="D75" t="str">
            <v>4.2.1 Anti-Blight Programs</v>
          </cell>
          <cell r="F75" t="str">
            <v>Ongoing,  2015-23</v>
          </cell>
          <cell r="G75" t="str">
            <v>In 2020, Code Enforcement Services responded to 3,006 neighbor complaints of property maintenance. 700 cases were abated</v>
          </cell>
        </row>
        <row r="76">
          <cell r="D76" t="str">
            <v>4.2.2 Housing Code Enforcement</v>
          </cell>
          <cell r="F76" t="str">
            <v>Ongoing,  2015-23</v>
          </cell>
          <cell r="G76" t="str">
            <v>In 2020, Code Enforcement Services responded to approximately 324 residential rental tenant complaints of building maintenance as defined by Oakland Housing Code (based on State Housing Law). 57 Cases were abated.</v>
          </cell>
        </row>
        <row r="77">
          <cell r="D77" t="str">
            <v>4.2.3 Problem Properties Program</v>
          </cell>
          <cell r="F77" t="str">
            <v>Ongoing,  2015-23</v>
          </cell>
          <cell r="G77" t="str">
            <v>In 2020, the City abated 11 problem properties under Essential Abatement program for property and building maintenance issues.</v>
          </cell>
        </row>
        <row r="78">
          <cell r="D78" t="str">
            <v>4.2.4 Foreclosed and Defaulted Residential Property Registration, and Abatement Program</v>
          </cell>
          <cell r="F78" t="str">
            <v>Ongoing,  2015-23</v>
          </cell>
          <cell r="G78" t="str">
            <v>In 2020, about 48 foreclosed or defaulted properties have been registered. There are approximately 5 code enforcement cases opened in 2020 for related properties in response to a complaint.</v>
          </cell>
        </row>
        <row r="79">
          <cell r="D79" t="str">
            <v>4.2.5 Tax Default Properties Program</v>
          </cell>
          <cell r="F79" t="str">
            <v>Ongoing,  2015-23</v>
          </cell>
          <cell r="G79" t="str">
            <v>In 2020, about 48 foreclosed or tax-defaulted properties have been registered. There are approximately 5 code enforcement cases opened in 2020 for related properties in response to a complaint.</v>
          </cell>
        </row>
        <row r="80">
          <cell r="D80" t="str">
            <v>4.2.6 Investor-owned Property Registration, Inspection and Maintenance Program</v>
          </cell>
          <cell r="F80" t="str">
            <v>Ongoing,  2015-23</v>
          </cell>
          <cell r="G80" t="str">
            <v xml:space="preserve">In 2020, there was only 1 new registration, 0 cases with identified violations. </v>
          </cell>
        </row>
        <row r="81">
          <cell r="D81" t="str">
            <v>4.3.1 Historic Residential Building  Relocation</v>
          </cell>
          <cell r="F81" t="str">
            <v>Ongoing,  2015-23</v>
          </cell>
          <cell r="G81" t="str">
            <v>Vacant land is increasingly targeted for higher density infill, so fewer sites are available for move-ons. There has been some success  encouraging owners/developers to add to or build behind rather than demolishing existing structures, in some cases moving the existing building on the same lot to make room for the new.</v>
          </cell>
        </row>
        <row r="82">
          <cell r="D82" t="str">
            <v>4.3.2 Housing Repairs for Seniors and People with Disabilities</v>
          </cell>
          <cell r="F82" t="str">
            <v>Consider funding program in next Housing Element Program Round, Planning Bureau</v>
          </cell>
          <cell r="G82" t="str">
            <v>In 2019, the City continued to provide rehabilitation loans and grants to moderate, low, and extremely low income Homeowners including seniors and people with disabilities for the correction of major code violations/deficiencies, emergency repairs, lead-based paint abatement, and accessibility modifications. Program availability is contingent on funding availability. A program specifically targeting only low income seniors would require additional funding sources for implementation.</v>
          </cell>
        </row>
        <row r="83">
          <cell r="D83" t="str">
            <v>4.3.3 Access Improvement Program</v>
          </cell>
          <cell r="F83" t="str">
            <v>Ongoing,  2015-23</v>
          </cell>
          <cell r="G83" t="str">
            <v>In 2020, the City continued to provide Access Improvement grants to low and extremely low income Homeowners and tenants contingent of funding availability. Grant funds are designated for accessibility modifications to accommodate persons with disabilities.</v>
          </cell>
        </row>
        <row r="84">
          <cell r="D84" t="str">
            <v>4.3.4 Scattered-Site Single Family Acquisition and Rehabilitation Program</v>
          </cell>
          <cell r="F84" t="str">
            <v>Program implementation beginning 2014-15</v>
          </cell>
          <cell r="G84" t="str">
            <v>See policy action 2.2.4</v>
          </cell>
        </row>
        <row r="85">
          <cell r="D85" t="str">
            <v>4.3.5 Continuing Implementation of Mills Act Contracts</v>
          </cell>
          <cell r="F85" t="str">
            <v>Ongoing,  2015-23</v>
          </cell>
          <cell r="G85" t="str">
            <v>In addition to seven single-family homes, the approved Mills Act projects for 2020 include three multi-unit adaptive reuse, addition, and restoration projects involving a Craftsman house, a 1920s armory, and an 1860s saloon and factory building for an anticipated total of 64 new residential or live-work units.</v>
          </cell>
        </row>
        <row r="86">
          <cell r="D86" t="str">
            <v>4.3.6 Rehabilitating Public Housing</v>
          </cell>
          <cell r="F86" t="str">
            <v>Ongoing,  2015-23</v>
          </cell>
          <cell r="G86" t="str">
            <v>OHA continued to work through disposition activities related to Oak Grove North and South as well as Harrison Tower. OHA also continued its pursuit of a Rental Assistance Demonstration application for 157 public housing units.</v>
          </cell>
        </row>
        <row r="87">
          <cell r="D87" t="str">
            <v>4.3.7 Proactive Rental Inspection Policy</v>
          </cell>
          <cell r="F87" t="str">
            <v>Program implementation beginning 2014-15</v>
          </cell>
          <cell r="G87" t="str">
            <v xml:space="preserve">In 2020, the program development process is almost completed pending resolving the equity and the lead abatement issue. from our earlier commitment to inspect 20% of all rental units. </v>
          </cell>
        </row>
        <row r="88">
          <cell r="D88" t="str">
            <v>4.3.8 Mitigate Loss of Units Demolished by Public or Private Actions</v>
          </cell>
          <cell r="F88" t="str">
            <v>Program implementation beginning 2015</v>
          </cell>
          <cell r="G88" t="str">
            <v>Planning Code Section 17.102.230, which requires a Conditional Use Permit and the provision of replacement units if Residential Hotel Units are converted or demolished, was not changed in 2020. See also Action 5.4.1.</v>
          </cell>
        </row>
        <row r="89">
          <cell r="D89" t="str">
            <v>4.3.9 Seismic Safety Retrofit Policy</v>
          </cell>
          <cell r="F89" t="str">
            <v>Program implementation beginning 2015</v>
          </cell>
          <cell r="G89" t="str">
            <v>Oakland has two grant programs to subsidize retrofits of buildings for seismic safety: the Safer Housing for Oakland Program (SHOP) for apartment buildings with a soft-story condition and the Earthquake-Safe Homes Program (ESHP) for 1-4 unit owner-occupied dwellings. Funding for these programs comes from two $4.5MM FEMA Hazard Mitigation (HMGP) grants as administered by the California Governor's Office of Emergency Services (Cal OES), with matching funds provided by both building owners and the City of Oakland via Community Development Block Grant funds. 
The application period for the programs closed in 2017 with hundreds of eligible buildings and retrofits for both programs began in late 2018. There are currently no additional opportunities for funding from this source, but staff is monitoring the FEMA/Cal OES HMGP and will seek additional awards if they become available.
As of the end of 2020, a total of 56 1-4 Unit Buildings (64 Units) had been completed through ESHP, with 63 more projects in design or construction. Through SHOP, 24 5+ unit apartment buildings (345 units) had been completed, with 16 more in design or construction. Both programs are expected to complete construction for all projects by March of 2022.</v>
          </cell>
        </row>
        <row r="90">
          <cell r="D90" t="str">
            <v>4.4.1 Consider Developing a Standard City Tenant Relocation Policy and Fund City Program Operations</v>
          </cell>
          <cell r="F90" t="str">
            <v>FY 2014-15</v>
          </cell>
          <cell r="G90" t="str">
            <v>In 2020, the City continued to enforce the Uniform Residential Tenant Relocation Ordinance adopted in 2018. The City continued to fund a program providing advisory and financial assistance to tenants displaced as a result of a code compliance action, including paying relocation benefits in the case that a property owner does not meet their obligations, subject to availability of funds. City staff also operate a program to assist low-income and low-asset small property owners who are required to pay relocation benefits resulting from an owner or relative move-in but would face a financial hardship to do so.</v>
          </cell>
        </row>
        <row r="91">
          <cell r="D91" t="str">
            <v>5.1.1 Monitoring and Preservation</v>
          </cell>
          <cell r="F91" t="str">
            <v>Annual, 2015-23
City will identify projects at highest-risk each year (that could convert within the next 24 months)</v>
          </cell>
          <cell r="G91" t="str">
            <v>The City is not aware of any restricted affordable units that converted to market-rate in 2020, and did not receive advance notice of an intent to terminate use restrictions on assisted housing.</v>
          </cell>
        </row>
        <row r="92">
          <cell r="D92" t="str">
            <v>5.1.2 Contact With Owners of At-Risk Buildings</v>
          </cell>
          <cell r="G92" t="str">
            <v>Five properties were listed as "At-Risk" or questionable in table 3-54 of the 2015-2023 housing element:
Lottie Johnson Apts (970 14th St)
San Pablo Suites (2551 San Pablo Ave)
Santana Apts (2220 10th Ave)
Taylor Methodist (1080 14th St)
The Claridge Hotel (634 15th St)
Of of these properties, San Pablo Suites was destroyed in 2017 due to fire. The Claridge Hotel is classified as a residential hotel and is thus now subject to the City of Oakland's Ordinance No. 13509 regulating the demolition, conversion, and rehabilitation of residential hotels.
Santana Apartments is owned by Mercy Housing, a nonprofit affordable housing developer committed to preserving affordable housing. Although CTCAC affordability requirements will expire before 2023, the property also has a Ground Lease with affordability restrictions through 2067.
Lottie Johnson Apartments and Taylor Methodist are both funded by HUD. A HUD representative confirmed via email on 3/19/2020 that neither property should be considered at risk.</v>
          </cell>
        </row>
        <row r="93">
          <cell r="D93" t="str">
            <v>5.1.3 Financial Assistance for Preservation Projects</v>
          </cell>
          <cell r="F93" t="str">
            <v>Ongoing,  2015-23</v>
          </cell>
          <cell r="G93" t="str">
            <v>In 2020, the City of Oakland committed $10,970,000 in funds to projects that applied to its 2019-2020 NOFA for the Acquisition, Rehabilitation, and Preservation of Multifamily Affordable Housing.
Three projects, representing 232 affordable units, were awarded funds:
Fruitvale Studios
Frank G Mar Apartments
Hamilton Apartments
The City's funding will extend and deepen the affordability restrictions.</v>
          </cell>
        </row>
        <row r="94">
          <cell r="D94" t="str">
            <v>5.1.4 Project Based Section 8 Assistance</v>
          </cell>
          <cell r="F94" t="str">
            <v>Ongoing,  2015-23</v>
          </cell>
          <cell r="G94" t="str">
            <v>OHA continued to assess the balance of Project-Based Vouchers and Housing Choice Vouchers and describes its activities in the FY2020 MTW Annual Report and FY2021 MTW Annual Plan, which is available at www.oakha.org.</v>
          </cell>
        </row>
        <row r="95">
          <cell r="D95" t="str">
            <v>5.1.5 Local Non-traditional Housing</v>
          </cell>
          <cell r="F95" t="str">
            <v>Ongoing,  2015-23</v>
          </cell>
          <cell r="G95" t="str">
            <v>OHA has several local non-traditional programs that serve low-income families that would not otherwise qualify for traditional housing through the public housing or Housing Choice Voucher program.  These programs and the populations served are described in detail in the FY2020 MTW Annual Report available at www.oakha.org.  Activities:  #11-03, #11-05, #10-06 and #-08-01 describe the Parents and Children Together (PACT) program, which is a family reunification and re-entry program with the Alameda County Sheriff's Department, the Sponsor Based Housing Assistance Program (SBHAP), which serves homeless families, emancipated foster youth and those exiting the criminal justice system, the Building Bridges Initiative, which has several program serving emancipated foster youth, CalWORKs families, homeless veterans, etc.  serving in total approximately 458 families through these efforts.   Through our development partnerships, OHA has created low income housing tax credit subsidized units and served approximately 749 families (adding 33 new units in FY 2020).  At the end of 2020, OHA began a new permanent supportive housing program called Building Bridges - Key to Home, with various partners.  This program expects to house 23 formerly homeless families that are exiting project RoomKey and families started being housed in December of 2020.</v>
          </cell>
        </row>
        <row r="96">
          <cell r="D96" t="str">
            <v>5.2.1 Advocacy for State and Federal Financing</v>
          </cell>
          <cell r="F96" t="str">
            <v>Ongoing,  2015-23</v>
          </cell>
          <cell r="G96" t="str">
            <v>The City regularly consults with affordable housing developers to ensure that the timing and dollar amount of City funding is aligned with County, State, and Federal funding program requirements. This helps ensure that City funds are leveraged maximally against other funding sources.
The City of Oakland acts as the Local Reviewing Agency for any affordable housing applying for Low Income Housing Tax Credits in Oakland. In 2020, the City performed local reviews for 2 such projects.
The City of Oakland also acts as a co-applicant with developers seeking funds through California's Affordable Housing and Sustainable Communities (AHSC) program, Infill Infrastructure Grant (IIG) program, and Transformative Climate Communities (TCC) program. These programs are generally oriented towards new construction.
Whenever possible, the City advocates for increased funding at the State and Federal level for affordable housing.</v>
          </cell>
        </row>
        <row r="97">
          <cell r="D97" t="str">
            <v>5.2.2 Funding for Capital Needs--Preservation and Rehabilitation Programs for Rental Housing (not owner- occupied, buildings)</v>
          </cell>
          <cell r="F97" t="str">
            <v>Ongoing,  2015-23</v>
          </cell>
          <cell r="G97" t="str">
            <v>Rehabilitation activities began at Fruitvale Studios and Frank G Mar Apartments, which were awarded funds through the City's 2019-2020 NOFA for the Acquisition, Rehabilitation, and Preservation of Multifamily Affordable Housing.</v>
          </cell>
        </row>
        <row r="98">
          <cell r="D98" t="str">
            <v>5.3.1 Rent Adjustment Ordinance</v>
          </cell>
          <cell r="F98" t="str">
            <v>Ongoing,  2015-23</v>
          </cell>
          <cell r="G98" t="str">
            <v>In 2020, the Rent Adjustment Program continued to implement the policies limiting rent increases on units covered by the Rent Adjustment Ordinance.</v>
          </cell>
        </row>
        <row r="99">
          <cell r="D99" t="str">
            <v>5.3.2 Just Cause for Eviction Ordinance</v>
          </cell>
          <cell r="F99" t="str">
            <v>Ongoing,  2015-23</v>
          </cell>
          <cell r="G99" t="str">
            <v>In 2020, the Rent Adjustment Program continued to enforce the Just Cause for Eviction Ordinance.</v>
          </cell>
        </row>
        <row r="100">
          <cell r="D100" t="str">
            <v>5.3.3 Ellis Act Protections Ordinance</v>
          </cell>
          <cell r="F100" t="str">
            <v>Ongoing,  2015-23</v>
          </cell>
          <cell r="G100" t="str">
            <v>In 2020, amendments to the Tenant Protection Ordinance, Rent Adjustment Program Ordinance, and Just Cause for Eviction Ordinance were adopted which strengthened protections for vulnerable tenants.  Development of regulations to implement these amendments was underway in 2020 and will be brought to the CIty Council for approval in 2021.</v>
          </cell>
        </row>
        <row r="101">
          <cell r="D101" t="str">
            <v>5.4.1 Residential Hotel Conversion/Demolition Protections</v>
          </cell>
          <cell r="F101" t="str">
            <v>Ongoing,  2015-23</v>
          </cell>
          <cell r="G101" t="str">
            <v>In 2020, the City of Oakland continued implementation of Planning Code Chapter 17.153 - regulations that protect Residential Hotels as an important housing typology. The regulations require a Conditional Use Permit and replacement units for any demolition or conversion of a Residential Hotel Unit.  The Bureau of Planning continues to work with Residential Hotel property owners to create a Residential Hotel registry, so the City can monitor any proposed changes to these buildings to ensure they align with regulations.</v>
          </cell>
        </row>
        <row r="102">
          <cell r="D102" t="str">
            <v>5.5.1 Residential Property Conversion Ordinance</v>
          </cell>
          <cell r="F102" t="str">
            <v>Ongoing,  2015-23</v>
          </cell>
          <cell r="G102" t="str">
            <v>In 2018, the City of Oakland strengthened regulations in Planning Code Section 17.102.230 restricting conversion of residential uses to non-residential uses. There were no changes in 2020.</v>
          </cell>
        </row>
        <row r="103">
          <cell r="D103" t="str">
            <v>5.6.1 Condominium Conversion Ordinance</v>
          </cell>
          <cell r="F103" t="str">
            <v>FY 2014-15</v>
          </cell>
          <cell r="G103" t="str">
            <v>No adjustments to this policy was considered by City Council in 2020.</v>
          </cell>
        </row>
        <row r="104">
          <cell r="D104" t="str">
            <v>5.7.1 Rehabilitation of Public Housing Units</v>
          </cell>
          <cell r="F104" t="str">
            <v>Ongoing,  2015-23</v>
          </cell>
          <cell r="G104" t="str">
            <v>In 2018, the Bureau of Planning began working with OHA to develop a streamlined process for renovating existing affordable housing units and increasing density on existing OHA-owned properties.  New state regulations, including SB 330, will facilitate processing of OHA applications once received by the City of Oakland. No changes in 2020.</v>
          </cell>
        </row>
        <row r="105">
          <cell r="D105" t="str">
            <v>6.1.1 Funding for Fair Housing Organizations</v>
          </cell>
          <cell r="F105" t="str">
            <v>Ongoing,  2015-23</v>
          </cell>
          <cell r="G105" t="str">
            <v>CDBG funds support the coordination and provision of fair housing outreach, fair housing education, intake, assessment, fair housing counseling, fair housing investigations of discrimination, fair housing testing, and fair housing audits through the following agencies:  East Bay Community Law Center, Causa Justa: Just Cause , Central Legal and ECHO Fair Housing.  In addition, this group of Fair Housing Providers is providing legal services to the formerly incarcerated through the Fair Chance program, banning the use of criminal background checks in the screening process.  Per the Fair Chance Ordinance adopted by the City of Oakland, anyone renting out a residential property in the city of Oakland can no longer ask for permission to do criminal background checks on rental applications.  Such checks cannot be conducted in the course of approving or denying a potential tenant.  $249,361 in CDBG funds support the Fair Housing work and $180,000 (over a two year period) supports the pilot Fair Chance program.  In FY 19/20, East Bay Community Law Center/ Fair Housing along with the network of fair housing providers (Central Legal, Just Cause, ECHO Housing) provided 245 low-income Oakland tenants received basic legal information, referrals, and/or limited-scope assistance with housing related problems. To date, direct legal representation services were provided for 27 low income Oakland tenants related to housing related problems. Twenty-two case have been successfully closed; 4 were unsuccessfully closed and 1 remains open. Causa Justa referred 216 people to HAP and 41 received group-counseling services, with 21 of those individuals completing the workshops and have a better understanding of fair housing rights. Centro Legal de Raza provided limited legal assistance to 188 Low- income residents, fifteen of whom received direct legal representation.</v>
          </cell>
        </row>
        <row r="106">
          <cell r="D106" t="str">
            <v>6.1.2 Housing Search Assistance for People with Disabilities</v>
          </cell>
          <cell r="F106" t="str">
            <v>Ongoing,  2015-23</v>
          </cell>
          <cell r="G106" t="str">
            <v>Bay Area Community Services (BACS) receives significant funding from the City of Oakland via the Community Housing Services unit of the Human Services Department. People searching for housing with special accommodations for persons with disabilities are referred to BACS as well as the West Oakland Mental Health Center. They are also informed of any affordable housing opportunities, which are often partially funded by the City of Oakland and typically have waitlist preferences and accessible units for persons with disabilities.</v>
          </cell>
        </row>
        <row r="107">
          <cell r="D107" t="str">
            <v>6.1.3 Affirmative Fair Marketing</v>
          </cell>
          <cell r="F107" t="str">
            <v>Ongoing,  2015-23</v>
          </cell>
          <cell r="G107" t="str">
            <v xml:space="preserve">The City of Oakland participated in the 2020-2024 Alameda County Regional Analysis of Impediments to Fair Housing (AIFH) Choice update.  This plan was completed in February 2020 as a countywide effort to increase fair housing choices for residents across Alameda County. The County of Alameda, as lead agency, and multiple participating jurisdictions—the cities of Alameda, Albany, Berkeley, Dublin, Emeryville, Fremont, Hayward, Livermore, Newark, Oakland, Piedmont, Pleasanton, San Leandro, and Union City; the housing authorities for the cities of Alameda, Berkeley, Livermore, and Oakland; and the Housing Authority of the County of Alameda—have formed a regional collaborative for the purpose of completing an Analysis of Impediments to Fair Housing Choice (Regional Analysis of Impediments) while meeting their goals and obligations under the fair housing rules to affirmatively further fair housing.   The AIFH is available for review at https://cao-94612.s3.amazonaws.com/documents/ALAMEDA-COUNTY-REGIONAL-ANALYSIS-OF-IMPEDIMENTS-TO-FAIR-HOUSING-Final-AI_Combined_2-24-20.pdf.  All City-funded Housing Projects are required to submit marketing plans for review for compliance with the procedures. As a condition of the City of Oakland’s Affordable Housing Development Program loan agreements, not less than 180 days prior to project completion, owners must submit proposed marketing and management plans to the City for review and approval.  Prior to commencing marketing activities, owners will be required to meet with City staff to review the proposed marketing strategy to ensure that affirmative marketing efforts will be employed. Marketing plans must include information on strategies for reaching persons and groups not likely to apply including, but not limited to, households that include a member with disabilities.  Marketing plans must also include procedures for ensuring that people with disabilities who request accessible features are given preference for occupancy of accessible units, as described below.  Management plans must include policies for ensuring reasonable accommodation for persons with disabilities. </v>
          </cell>
        </row>
        <row r="108">
          <cell r="D108" t="str">
            <v>6.1.4 Housing Assistance Center</v>
          </cell>
          <cell r="F108" t="str">
            <v>Ongoing,  2015-23</v>
          </cell>
          <cell r="G108" t="str">
            <v>In 2020 The Housing Resource Center directly assisted 1,972 visitors with service, including:                                  590 Referrals to Affordable Housing Resources
51 Referrals to Emergency Shelter                                                                                                                                                    153 Referrals to Financial Assistance                                                                                                                                                                        196 Referrals to Relocation Assistance 
290 Referrals to Muni ID for residents who need a form of identification to apply for housing                              323 Referral to the Rent Adjustment Program housing counselors
422 Referrals to Other City Department and External Agencies</v>
          </cell>
        </row>
        <row r="109">
          <cell r="D109" t="str">
            <v>6.2.1 Incorporate Reasonable Accommodations into City Programs and Policies</v>
          </cell>
          <cell r="F109" t="str">
            <v>Ongoing,  2015-23</v>
          </cell>
          <cell r="G109" t="str">
            <v>The City has continued to implement its policy that no qualified individual with a disability shall, on the basis of disability, be excluded from participation in or be denied the benefits of the services, programs, or activities of the City, or be subjected to discrimination directly or through contractual, licensing, or other arrangements, by the City and that the City shall adhere to U.S. Department of Justice regulations implementing Title II of the ADA.</v>
          </cell>
        </row>
        <row r="110">
          <cell r="D110" t="str">
            <v>6.2.2 Publicize and Implement Reasonable Accommodations Policy and Procedures</v>
          </cell>
          <cell r="F110" t="str">
            <v>Ongoing,  2015-23</v>
          </cell>
          <cell r="G110" t="str">
            <v>In 2020, the City Planning and Zoning staff administer the reasonable accommodation policy at the Zoning Counter (see action 6.2.1).
The ADA Programs Division serves as the Citywide ADA Title II Coordinator and oversees the implementation of reasonable policy modifications in all City programs, including housing programs.  The Division publishes information about City disability access policies on its website: 
https://www.oaklandca.gov/topics/americans-with-disabilities-act-ada-services
The Division provides technical assistance as needed for the nondiscriminatory administration of the City's housing programs, investigates complaints, and assists in resolution. The Division completed an update to the City's Programmatic ADA Self- Evaluation which included an analysis of housing-related programs and is actively supporting the newly appointed Departmental Access Coordinators in the Housing and Community Development Department in fulfilling the Department's obligations for compliance with disability civil rights laws, including the attendance of the Departmental Access Coordinators at quarterly meetings/trainings on specific aspects of the ADA and related laws, and ongoing technical assistance. The Division is also assisting with the development of the online Rental Assistance Program applications for purposes of ensuring full WCAG 2.0 AA compliance.</v>
          </cell>
        </row>
        <row r="111">
          <cell r="D111" t="str">
            <v>6.3.1 Regional Housing Needs Allocation</v>
          </cell>
          <cell r="F111" t="str">
            <v>Ongoing,  2015-23</v>
          </cell>
          <cell r="G111" t="str">
            <v>In 2020, City Staff continued to participate in the Plan Bay Area 2050 development process. The city sent a letter to MTC/ABAG with comments on Strategies that MTC/ABAG has proposed.</v>
          </cell>
        </row>
        <row r="112">
          <cell r="D112" t="str">
            <v>6.4.1 Community Credit Needs Assessment</v>
          </cell>
          <cell r="F112" t="str">
            <v>Ongoing,  2015-23</v>
          </cell>
          <cell r="G112" t="str">
            <v>HCD conducts periodic assessments of community credit needs, including credit needs for housing. The assessment involves reviews of lending patterns in Oakland and the availability of residential credit. In 2020 no community credit needs assessment was performed and no Linked Banking Community survey was performed to assess lending patterns and credit availability. Reviews of data and reports from nonprofit and goverment sources indicate that consumers of color and low-wealth families are under-represented in terms of accessing residential credit products. Today's homebuyers have less reliance upon local brick and mortar Oakland banks as sources of mortgage financing, the lending practices of those lenders are the primary focus of the 1998 Linked Banking Services Ordinance number 12066 CMS.</v>
          </cell>
        </row>
        <row r="113">
          <cell r="D113" t="str">
            <v>6.4.2 Community Reinvestment Activities linked to Banking</v>
          </cell>
          <cell r="F113" t="str">
            <v>Ongoing,  2015-23</v>
          </cell>
          <cell r="G113" t="str">
            <v>In 2020, the City continues to implement community reinvestment programs that include: 1) encouraging private, for-profit lending and investment practices that overcome housing discrimination and meets the needs of all Oakland households and neighborhoods, expands opportunities for homeownership, and discourages discrimination in lending, 2) working with selected lenders as partners in the City’s first-time homebuyer programs, 3) working with other jurisdictions and organizations to strengthen state legislation, 4) participating in joint City, nonprofit and industry efforts to create new programs and promote existing lending programs, and 5) through the City's Linked Banking program, encouraging lenders to address fair lending shortfalls adversely impacting our community.</v>
          </cell>
        </row>
        <row r="114">
          <cell r="D114" t="str">
            <v>6.4.3 Community Outreach and Predatory Lending Controls</v>
          </cell>
          <cell r="F114" t="str">
            <v>Ongoing,  2015-23</v>
          </cell>
          <cell r="G114" t="str">
            <v xml:space="preserve">To encourage more resilient and informed buyers in our community, the City's Homeownership Programs provides monthly homebuyer education to prospective buyers. The curriculum informs potential buyers on the homebuying process, puts them in touch with assistance resources including the City's assistance programs as well as other area benefits and assistance, and introduces them to community lenders, real estate professionals, and HUD-certified housing counselors. In 2020 the City enrolled 224 students and issued certificates of completion to 97 class attendees before the live workshops were discontinued due to the COVID-19 pandemic. In March 2020, the City switched strategies to referring homebuyers to our local partners certified to provide HUD-certified Homebuyer Education using remote live classes and online education.
As described in Section 6.1.4 “Housing Resource Center”, the City of Oakland's Housing Resource Center provides assistance to residents who may be victims of foreclosure and predatory lending. In many case, the Center refers such cases to Housing &amp; Economic Rights Advocates (HERA). </v>
          </cell>
        </row>
        <row r="115">
          <cell r="D115" t="str">
            <v>6.5.1 Housing Element Annual Progress Report</v>
          </cell>
          <cell r="F115" t="str">
            <v>On an annual basis by April 1</v>
          </cell>
          <cell r="G115" t="str">
            <v>The City submmited the 2020 Housing Element Annual Progress Report (APR) to the Department of Housing and Community Development (HCD) and the Governor’s Office of Planning and Research (OPR) on April 1st, 2021. This and previous APRs can be found on the City's website, here: https://www.oaklandca.gov/documents/housing-element-annual-progress-reports
Public hearings at the Planning Commission, the Community and Economic Development Committee, and City Council are anticipated for May and June 2021.</v>
          </cell>
        </row>
        <row r="116">
          <cell r="D116" t="str">
            <v>7.1.1 Promote Green Building Design for Private Development</v>
          </cell>
          <cell r="F116" t="str">
            <v>Ongoing,  2015-23</v>
          </cell>
          <cell r="G116" t="str">
            <v>In 2020, the City continued to staff the Green Building Resource Center, and enforces the Oakland Green Building Ordinance (first adopted in 2010). The website continues to provide information to developers: (www.oaklandgreenbuilding.com). The City encourages participation in the Energy Upgrade California in Alameda County program by providing handouts at the Green Building Resource Center and on the website.</v>
          </cell>
        </row>
        <row r="117">
          <cell r="D117" t="str">
            <v>7.1.2 Green Building Standards</v>
          </cell>
          <cell r="F117" t="str">
            <v>Ongoing,  2015-23</v>
          </cell>
          <cell r="G117" t="str">
            <v>Green building standards are required (in 2020) for projects which meet the thresholds in the Green Building ordinance, in both the small project design review process, and for the regular design review applications (known as "planning entitlements").  All new buildings must now have some level of readiness for plug-in electric vehicle (PEV) charging, exceeding CalGreen standards.</v>
          </cell>
        </row>
        <row r="118">
          <cell r="D118" t="str">
            <v>7.1.3 Require Green Building Design requirements for City-funded Development</v>
          </cell>
          <cell r="F118" t="str">
            <v>Ongoing,  2015-23</v>
          </cell>
          <cell r="G118" t="str">
            <v>The City adopted its Green Building ordinance in October 2010, and in 2020 continued to regularly apply it to multi- family affordable housing development. In the City's NOFA, new development and rehabilitation projects must meet a minimum score in each Green Point Checklist category. Projects scoring higher in the Green Point Checklist evaluation, or which achieve LEED Gold level or higher are given preference in the NOFA scoring process.</v>
          </cell>
        </row>
        <row r="119">
          <cell r="D119" t="str">
            <v>7.2.1 Energy-Efficiency and Weatherization Programs</v>
          </cell>
          <cell r="F119" t="str">
            <v>Ongoing,  2015-23</v>
          </cell>
          <cell r="G119" t="str">
            <v>The City helped launch and is a participant in the East Bay Energy Watch (EBEW), a local government energy efficiency partnership with PG&amp;E that funds small, medium, and large commercial direct installation programs, residential weatherization, retrocommissioning, and related services within Alameda and Contra Costa Counties. The City also works with the Bay Area Regional Energy Network (BayREN), also funded by PG&amp;E utility ratepayers, to enhance delivery of their programs within Oakland.  This includes the Home Upgrade and Advanced Home Upgrade programs (part of Energy Upgrade California), the Bay Area Multifamily Building Enhancements Program (BAMBE), and the Bay Area Multifamily Capital Advance Program, an innovative financing pilot for deep multifamily energy efficiency upgrades that has completed three projects in 2015, one of which was in Oakland.  These programs serve more than 1,000 units per year in reducing energy and water consumption of homes in Oakland.  
The City works directly with the California Youth Energy Services (CYES) program, subsidized by PG&amp;E, which provides vocational building energy training to Oakland youth and serves at least 200 Oakland homes, including renters and focusing primarily on lower-income residents, with energy efficiency and conservation measures each Summer.  In 2018, the program employed seven local youth and served 300+ homes in Oakland, installing LED light bulbs, advanced power strips, and low-flow water fixtures.  Oakland City Council has approved 17 property Assessed Clean Energy (PACE) financing programs to operate in the City, providing financing on the property tax bill for residences and businesses to conduct energy and water efficiency projects, install renewable energy systems, and install electric vehicle charging equipment.  In 2017, PACE providers approved more than 800 applications for residential clean energy projects in Oakland, with a total value exceeding $5,000,000. The City’s Housing and Community Development Program runs several energy-related assistance programs, including loans and grants, and is currently seeking additional funds. No changes in 2020.</v>
          </cell>
        </row>
        <row r="120">
          <cell r="D120" t="str">
            <v>7.2.2 Alternative Energy Production</v>
          </cell>
          <cell r="F120" t="str">
            <v>Ongoing,  2015-23</v>
          </cell>
          <cell r="G120" t="str">
            <v>While the City of Oakland has continued to issue permits for a high number of residential solar PV systems, passing more than 5,000 installations and more than 20 MW of installed solar capacity in the residential sector, the most significant source of renewable energy production serving Oakland comes as a result of the City's participation in East Bay Community Energy, a community choice aggregator serving most of Alameda County.  EBCE became the default electricity provider for all residences in Oakland in 2018, providing a minimum of 85% carbon free electricity.  This electicity is generated from hydroelectric dams, solar PV, concentrated solar power, wind turbines, and geothermal energy sources.  In addition, EBCE is serving 100 percent carbon free electricity to all accounts who elect to receive it in Oakland.  The generation of renewable energy from this program far exceeds local solar PV production, and will serve as the primary means of ensuring high levels of alternative energy production for the forseeable future. There are no changes in 2020.</v>
          </cell>
        </row>
        <row r="121">
          <cell r="D121" t="str">
            <v>7.2.3 Facilitate a Community Solar Program</v>
          </cell>
          <cell r="F121" t="str">
            <v>Ongoing,  2015-23</v>
          </cell>
          <cell r="G121" t="str">
            <v xml:space="preserve">Multiple community solar options now exist for Oakland ratepayers, including options with East Bay Community Energy and independently through developments in the private energy marketplace.  </v>
          </cell>
        </row>
        <row r="122">
          <cell r="D122" t="str">
            <v>7.2.4 Technical Assistance</v>
          </cell>
          <cell r="F122" t="str">
            <v>Ongoing,  2015-23</v>
          </cell>
          <cell r="G122" t="str">
            <v>In July 2020, the City Council adopted the Equitable Climate Action Plan, a ten-year strategic and policy plan to reduce energy consumption and expedite the transition away from fossil fuel use.  This Plan contains policies to expand and deeped energy efficiency, renewable energy, decarbonization, and electric vehicle programs and reduce energy cost burden for all members of the community.  In December 2020, the City Council passed a requirement for newly constructed buildings to be all-electric design, eliminating natural gas connections in such buildings.  These efforts, in addition to ongoing energy programs, serve to reduce energy use among Oaklanders and facilitate the transition to cleaner energy sources.</v>
          </cell>
        </row>
        <row r="123">
          <cell r="D123" t="str">
            <v>7.2.5 Promote Water Conservation and Efficiency</v>
          </cell>
          <cell r="F123" t="str">
            <v>Ongoing,  2015-23</v>
          </cell>
          <cell r="G123" t="str">
            <v xml:space="preserve">Efforts to educate residents and commercial tenants about the advantages of energy efficiency and water conservation through EBMUD and Stopwaste continued through 2020, as well as education via EBEW and the BayREN programs. </v>
          </cell>
        </row>
        <row r="124">
          <cell r="D124" t="str">
            <v>7.3.1 Mixed Use Development Incentives</v>
          </cell>
          <cell r="F124" t="str">
            <v>Ongoing,  2015-23</v>
          </cell>
          <cell r="G124" t="str">
            <v>With the  update of the commercial and residential zoning districts in the City, and with the success of new private development applications in adopted Specific Plan areas (Broadway Valdez, Lake Merritt BART, West Oakland), the City continues to encourage development of mixed-use buildings in commercial areas.  Specific Plans, with their certified EIRs, are considered an incentive for the construction of new housing. The current Specific planning process for the Downtown Oakland Specific Plan, continued its public meetings in 2020, there was work on the Final EIR and the Final Plan along with meetings on a Zoning Incentive Program and the Zoning as part of the implementation. The Draft Plan and DEIR documents can be found here: https://www.oaklandca.gov/documents/draft-dosp-eir</v>
          </cell>
        </row>
        <row r="125">
          <cell r="D125" t="str">
            <v>7.3.2 Transit-Oriented Development</v>
          </cell>
          <cell r="F125" t="str">
            <v>2014-2018</v>
          </cell>
          <cell r="G125" t="str">
            <v>Construction is complete in 2020 in the S-15 (transit oriented development (TOD) zone: Phase 5 of "MacArthur Station" at the BART parking lot, including a 260-foot tall building with 402 market rate and affordable residential units.  Panoramic Interests is seeking building permits related to the approved 500 Kirkham project located two blocks southeast of the West Oakland BART Station (and in the S-15 zone).  (In 2016, "Mural" by BRIDGE housing was completed at MacArthur BART, with 90 affordable units). The City previously adopted revisions to the transportation analysis using Vehicle Miles Traveled, instead of Level of Service, as directed by AB 743 (see Action 1.1.3).  BART and its developer are seeking entitlement of transit-oriented development (including both market-rate and affordable housing) surrounding the Lake Merritt BART Station.</v>
          </cell>
        </row>
        <row r="126">
          <cell r="D126" t="str">
            <v>7.3.3 Implement SB 375 provisions, direct new housing to be built in Priority Development Areas</v>
          </cell>
          <cell r="F126" t="str">
            <v>Ongoing,  2015-23</v>
          </cell>
          <cell r="G126" t="str">
            <v>Priority Development Area (PDA) site Inventories were updated in 2019. The Association of Bay Area Governments (ABAG) and Metropolitan Transportation Commission (MTC) allowed for modifications of existing PDAs to occur at the administrative level.  Planning staff recommended changes to existing PDAs and submitted the proposal to ABAG and MTC on September 16th, 2019. The updated PDAs were adopted by the MTC and ABAG executive bodies on July 16, 2020. These updated designations are comprised of relatively minor modifications to existing PDAs that went through extensive community processes in previous years. See "2019 Proposed PDA map" for a map of existing PDAs following this year’s update and "2019 Proposed PDA Map Showing Changes to Existing PDAs" for a map outlining the changes. Both maps can be found online: https://www.oaklandca.gov/documents/priority-development-areas-pdas-1
These updated PDAs can also be found on MTC's website:  https://www.oaklandca.gov/documents/priority-development-areas-pdas-1</v>
          </cell>
        </row>
        <row r="127">
          <cell r="D127" t="str">
            <v>7.3.4 Integrate Land Use and Transportation Planning in Major Residential Projects</v>
          </cell>
          <cell r="F127" t="str">
            <v>Ongoing,  2015-23</v>
          </cell>
          <cell r="G127" t="str">
            <v>In 2020, the City continued to use Standard Conditions of Approval; which requires a greenhouse gas (GHG) reduction plan for projects which create a net increase in GHG emissions.  In addition, the SCAs require TDM for large projects.</v>
          </cell>
        </row>
        <row r="128">
          <cell r="D128" t="str">
            <v>7.3.5 Encourage New Housing at a Range of Prices</v>
          </cell>
          <cell r="F128" t="str">
            <v>Ongoing,  2015-23</v>
          </cell>
          <cell r="G128" t="str">
            <v>In 2020, the City of Oakland, in concert with various agencies and organizations have continued to promote the construction and preservation of housing at a range of price levels near transit hubs and corridors:
Predevelopment activities were underway at Lakehouse Commons, a 91-unit affordable development within the Lake Merritt Station Area.
Construction began at Frank G Mar Apartments, an existing 119-unit affordable housing development located within the Lake Merritt Station Area Plan. The project began drawing down on its City commitment of $5 Million to rehabilitate the property and extend and deepen its affordability restrictions.
Predevelopment activities continued at Fruitvale Transit Village Phase II-B, a proposed 181-unit affordable development adjacent to the Fruitvale BART station.
MacArthur Transit Village, a transit-oriented development adjacent to the MacArthur BART station, was completed in 2020. This development includes 737 market-rate units and 143 affordable units.
Permits were submitted for 500 Kirkham, a project adjacent to the West Oakland BART Station. This development will consist of 1,032 units, including 85 units set aside for Very Low Income households.
Plans were approved for Mandela Station TOD, a mixed-use development project at the West Oakland BART station that will include 762 units of housing.
The Downtown Oakland Specific Plan, still underway in 2020, is partially funded with a Federal Transit Administration grant through BART to increase intensity near the downtown's two BART stations. The primary focus is on intensifying jobs uses, but also providing housing at a range of incomes near transit and transit-oriented services.</v>
          </cell>
        </row>
        <row r="129">
          <cell r="D129" t="str">
            <v>7.4.1 Compact Building Design</v>
          </cell>
          <cell r="F129" t="str">
            <v>Ongoing,  2015-23</v>
          </cell>
          <cell r="G129" t="str">
            <v>In 2020, this design standard continues to be recommended in the City's design guidelines for multi-family buildings on commercial corridors.  See website: https://www.oaklandca.gov/documents/design-guidelines-for-commercial-and-corridor-areas</v>
          </cell>
        </row>
        <row r="130">
          <cell r="D130" t="str">
            <v>7.4.2 Waste Reduction</v>
          </cell>
          <cell r="F130" t="str">
            <v>Ongoing,  2015-23</v>
          </cell>
          <cell r="G130" t="str">
            <v>In 2020, the City continues to meet with applicants to advise on the space allocated in buildings and on grounds. Section 9 of the City's Basic Application for Development Review requires applicants to provide sufficient space for the storage and collection of recyclable materials to comply with Ordinance No. 11807 – Recycling Space Allocation Requirements. Planning staff continues to review the recycling ordinance requirements at building permit plan check.</v>
          </cell>
        </row>
        <row r="131">
          <cell r="D131" t="str">
            <v>7.4.3 Foster Healthy Indoor Air Quality</v>
          </cell>
          <cell r="F131" t="str">
            <v>Ongoing,  2015-23</v>
          </cell>
          <cell r="G131" t="str">
            <v>For 2020, the City applied its Standard Conditions of Approval for planning entitlements, as well as enforced regulations in the Green Building Ordinance, each of which improve indoor air quality, with techniques such as requiring the installation of air filters with prescribed MERV ratings.</v>
          </cell>
        </row>
        <row r="132">
          <cell r="D132" t="str">
            <v>7.4.4 Recycled, Reclaimed or Renewable content of Building Materials</v>
          </cell>
          <cell r="F132" t="str">
            <v>Ongoing,  2015-23</v>
          </cell>
          <cell r="G132" t="str">
            <v>In 2020, the City continued to enforce the Oakland Green Building Ordinance, with provisions for the use of building materials with recycled content in the construction of new multi-family housing, through the application of the Green Point Rated and the LEED for Homes checklists.</v>
          </cell>
        </row>
        <row r="133">
          <cell r="D133" t="str">
            <v>7.4.5 Re-Use and Rehabilitation of  Historic Materials</v>
          </cell>
          <cell r="F133" t="str">
            <v>Ongoing,  2015-23</v>
          </cell>
          <cell r="G133" t="str">
            <v>The Preservation Element policies encouraging reuse and rehabilitation over demolition remain in effect as described in 2018 Update. New provisions for Accessory Dwelling Units will enable owners to more easily and cost-effectively increase density on a property without the need to demolish and rebuild. Preservation planner regularly encourages repair and reuse rather than wholesale replacement of building components such as siding and window sash, and helps applicants assess feasiblity of repair.</v>
          </cell>
        </row>
        <row r="134">
          <cell r="D134" t="str">
            <v>7.4.6 Encourage Food Production</v>
          </cell>
          <cell r="F134" t="str">
            <v>Ongoing,  2015-23</v>
          </cell>
          <cell r="G134" t="str">
            <v>No new action for 2020. In 2014, the City of Oakland adopted new urban agriculture regulations as a way for Oakland residents to provide more healthy food to their families and communities. In addition, allowing more urban farming has beautified vacant lots and fostered a sense of community in local neighborhoods, especially in respect to Community Gardens. The Council adoption of amendments to the City’s Agricultural Regulations advanced Oakland’s sustainable food system goals.</v>
          </cell>
        </row>
        <row r="135">
          <cell r="D135" t="str">
            <v>7.5.1 Climate Change and the Planning process</v>
          </cell>
          <cell r="F135" t="str">
            <v>Ongoing,  2015-23</v>
          </cell>
          <cell r="G135" t="str">
            <v xml:space="preserve">In 2016, the City released its 2016-2021 Local Hazard Mitigation Plan, which identifies priority actions to address the effects of natural hazards, including climate change.  Also, in 2016, the City released "Resilient Oakland", a "Playbook" which includes a goal to "reduce current and future climate and seismic risks."  Further, the Bureau of Planning was co-Chair, with the Oakland Sustainability office, on a multi-agency Sea Level Rise working group; the final report was issued in Fall, 2017.  See: http://www2.oaklandnet.com/oakca1/groups/pwa/documents/report/oak068799.pdf.  Beyond these efforts, the City revised its scoring criteria for its Capital Improvements Program (CIP) to score sustainability and resiliency in all capital projects in 2019.  The City requires all staff reports to evaluate sustainability opportunities as part of project review and presentation to City Council. Additional climate adaptation and resilience programs and policies were adopted as part of the City Council's adoption of the Equitable Climate Action Plan in July 2020, including the establishment of Resilience Hubs and Spaces, improved analysis of climate adaptation, and improved communication and coordination tools for neighborhood resilience. </v>
          </cell>
        </row>
        <row r="136">
          <cell r="D136" t="str">
            <v>7.5.2 Climate Adaptation Strategies</v>
          </cell>
          <cell r="F136" t="str">
            <v>Ongoing,  2015-23</v>
          </cell>
          <cell r="G136" t="str">
            <v>In July 2020, Oakland City Council unanimously voted to adopt the 2030 Equitable Climate Action Plan (ECAP). The 2030 ECAP establishes actions that the City and its partners will take to equitably reduce Oakland’s climate emissions and adapt to a changing climate. The ECAP was developed pursuant to City Council’s adopted 2030 greenhouse gas emission reduction target of 56% relative to 2005 levels, as well as Oaklands 2018 Climate Emergency and Just Transition Resolution. Oakland’s City Council also adopted a 2045 Carbon Neutrality Goal, calling for a dramatic reduction in Oakland's greenhouse gas emissions and “deep decarbonization” of the building and transportation sectors by 2045. The new 2030 ECAP is rooted in equity and a deep community engagement process: it identifies ambitious actions we can take to combat climate change while also ensuring that frontline communities – those that have been harmed by environmental injustice and who are likely to be hurt first and worst by the impacts of climate change – will benefit first and foremost from climate action. We’re focusing our attention especially on actions that will result in cleaner air, improved economic security, good green jobs, and more resilient communities, while also minimizing our contribution to climate change. To find updates on ECAP implementation, please visit our Sustainability Page, where all ECAP-related topics and resources are listed and updated: https://www.oaklandca.gov/topics/sustainable-oakland-1
Climate adaptation strategies are also included in the City's Resilient Oakland Playbook, and Sea level Rise Road Map.  The City was the focus of a 2018 effort by the All Bay Collective to identify climate adaptation strategies for the neighborhoods adjacent to San Leandro Bay in East Oakland. The City is also working with community groups in the East Oakland Neighborhoods Initiative (EONI) to implement a Transformative Climate Communities grant from the Strategic Growth Council to further identify climate adaptation strategies for East Oakland.</v>
          </cell>
        </row>
      </sheetData>
      <sheetData sheetId="1"/>
      <sheetData sheetId="2" refreshError="1"/>
      <sheetData sheetId="3" refreshError="1"/>
      <sheetData sheetId="4">
        <row r="6">
          <cell r="D6" t="str">
            <v>Action</v>
          </cell>
          <cell r="G6" t="str">
            <v>ADD YOUR UPDATE HERE
 2020 Update on Status of Program Implementation</v>
          </cell>
        </row>
        <row r="7">
          <cell r="D7" t="str">
            <v>1.1.1 Site Identification</v>
          </cell>
        </row>
        <row r="8">
          <cell r="D8" t="str">
            <v>1.1.2 Expedited Review</v>
          </cell>
        </row>
        <row r="9">
          <cell r="D9" t="str">
            <v>1.1.3 Streamline Environmental Review</v>
          </cell>
        </row>
        <row r="10">
          <cell r="D10" t="str">
            <v>1.1.4 International Blvd Community Revitalization Without Displacement Incentive</v>
          </cell>
        </row>
        <row r="11">
          <cell r="D11" t="str">
            <v>1.1.5 Consider expanding the existing Micro-living quarters pilot program to the entire Downtown and Jack London Square PDA</v>
          </cell>
        </row>
        <row r="12">
          <cell r="D12" t="str">
            <v>1.2.1 Land Inventory (Opportunity Sites)</v>
          </cell>
        </row>
        <row r="13">
          <cell r="D13" t="str">
            <v>1.3.1 Broadway Valdez Specific Plan (BVSP)</v>
          </cell>
        </row>
        <row r="14">
          <cell r="D14" t="str">
            <v>1.3.2 Lake Merritt Station Area Plan (LMSAP)</v>
          </cell>
        </row>
        <row r="15">
          <cell r="D15" t="str">
            <v>1.3.3 West Oakland Specific Plan (WOSP)</v>
          </cell>
        </row>
        <row r="16">
          <cell r="D16" t="str">
            <v>1.3.4 Coliseum Area Specific Plan (CASP)</v>
          </cell>
        </row>
        <row r="17">
          <cell r="D17" t="str">
            <v>1.3.5 Central Estuary Area Plan (CEAP)</v>
          </cell>
        </row>
        <row r="18">
          <cell r="D18" t="str">
            <v>1.3.6 Promote new housing opportunities in the Estuary Area</v>
          </cell>
        </row>
        <row r="19">
          <cell r="D19" t="str">
            <v>1.4.1 Secondary Unit -Parking Solutions</v>
          </cell>
        </row>
        <row r="20">
          <cell r="D20" t="str">
            <v>1.4.2 Secondary Unit -Setback Solutions</v>
          </cell>
        </row>
        <row r="21">
          <cell r="D21" t="str">
            <v>1.5.1 Factory Built Housing</v>
          </cell>
        </row>
        <row r="22">
          <cell r="D22" t="str">
            <v>1.6.1 Live/Work Conversions</v>
          </cell>
        </row>
        <row r="23">
          <cell r="D23" t="str">
            <v>1.7.1 Accommodate 14,765 New Housing Units</v>
          </cell>
        </row>
        <row r="24">
          <cell r="D24" t="str">
            <v>2.1.1 New Construction and Substantial Rehabilitation Housing Development Program</v>
          </cell>
        </row>
        <row r="25">
          <cell r="D25" t="str">
            <v>2.1.2 Housing Predevelopment Loan and Grant Program</v>
          </cell>
        </row>
        <row r="26">
          <cell r="D26" t="str">
            <v>2.1.3 Utilize Public Housing Resources for New Development</v>
          </cell>
          <cell r="G26" t="str">
            <v>Visit www.oakha.org for the FY2020 Annual MTW Report, which provides a full description of OHA development activities under activity #08-01.</v>
          </cell>
        </row>
        <row r="27">
          <cell r="D27" t="str">
            <v>2.10.1 Provide Incentives for Location of City-Assisted Developments in Areas of Low Concentration of Poverty</v>
          </cell>
          <cell r="G27" t="str">
            <v>The 2020 Pipeline New Construction of Multifamily Affordable Housing NOFA awarded points to projects that help advance geographic equity (5 points) and are located in neighborhoods with strong educational quality (5 points).</v>
          </cell>
        </row>
        <row r="28">
          <cell r="D28" t="str">
            <v>2.11.1 Oakland Resident and Worker Housing Preference Policy Resolution</v>
          </cell>
          <cell r="G28" t="str">
            <v>The City of Oakland continued to monitor the marketing plans and waitlist preferences of affordable housing to ensure that Oakland residents and workers are given preference. The City also continued to ensure that this standard was met for the the First-Time Homebuyer Mortgage Assistance Program.</v>
          </cell>
        </row>
        <row r="29">
          <cell r="D29" t="str">
            <v>2.2.1 First Time Homebuyer Programs</v>
          </cell>
          <cell r="G29" t="str">
            <v>In 2020 the City of Oakland continued to operate a First Time Homebuyer Program.</v>
          </cell>
        </row>
        <row r="30">
          <cell r="D30" t="str">
            <v>2.2.2 Scattered-Site Single Family Acquisition and Rehabilitation Program</v>
          </cell>
        </row>
        <row r="31">
          <cell r="D31" t="str">
            <v>2.2.3 Foreclosure Mitigation Pilot Loan Program</v>
          </cell>
        </row>
        <row r="32">
          <cell r="D32" t="str">
            <v>2.2.4 Community Buying Program</v>
          </cell>
        </row>
        <row r="33">
          <cell r="D33" t="str">
            <v>2.2.5 Home Preservation Loan Program</v>
          </cell>
        </row>
        <row r="34">
          <cell r="D34" t="str">
            <v>2.3.1 Density Bonus Ordinance</v>
          </cell>
        </row>
        <row r="35">
          <cell r="D35" t="str">
            <v>2.4.1 Community Land Trust Program</v>
          </cell>
        </row>
        <row r="36">
          <cell r="D36" t="str">
            <v>2.4.2 Resale Controls</v>
          </cell>
          <cell r="G36" t="str">
            <v>The City continues to record long-term affordability restrictions on all City-assisted affordable development projects, both rental and ownership.</v>
          </cell>
        </row>
        <row r="37">
          <cell r="D37" t="str">
            <v>2.5.1 Housing Development Program</v>
          </cell>
        </row>
        <row r="38">
          <cell r="D38" t="str">
            <v>2.5.2 Housing For Persons With HIV/AIDS</v>
          </cell>
          <cell r="G38" t="str">
            <v>In fiscal year 19-20, the HOPWA (Housing Opportunities for Persons with AIDS) program provided housing assistance to more than 254 persons living with HIV/AIDS and their families utilizing the housing first model. 21 persons with HIV/AIDS obtained permanent housing. Information and referral services were provided to approximately 868 households for HIV/AIDS housing and other services. 215 persons living with HIV/AIDS received supportive services. 21 new units of HOPWA housing were completed, increasing the Oakland HOPWA housing inventory to over 288 units, 116 in stewardship.</v>
          </cell>
        </row>
        <row r="39">
          <cell r="D39" t="str">
            <v>2.5.3 Accessible Units in New Federally-Assisted Housing</v>
          </cell>
        </row>
        <row r="40">
          <cell r="D40" t="str">
            <v>2.6.1 Housing Development Program (3+ bedrooms)</v>
          </cell>
          <cell r="G40" t="str">
            <v>The City's 2020 Pipeline New Construction of Multifamily Affordable Housing NOFA required that at least 15% of units in a family project have three or more bedrooms. It also awarded up to five points to rental projects that exceed this threshold, and up to nine points to ownership projects that exceed this threshold.</v>
          </cell>
        </row>
        <row r="41">
          <cell r="D41" t="str">
            <v>2.7.1 Jobs/Housing Impact Fee</v>
          </cell>
        </row>
        <row r="42">
          <cell r="D42" t="str">
            <v>2.7.2 Consider Implementing Mandatory and/or Voluntary Options for Developer Contributions to Affordable Housing Development by Conducting a Nexus Study and Economic Feasibility Study for Affordable Housing.</v>
          </cell>
        </row>
        <row r="43">
          <cell r="D43" t="str">
            <v>2.7.3 Sale of City-Owned Property for Housing</v>
          </cell>
          <cell r="G43" t="str">
            <v>In 2018, Requests for Proposals (RFPs) were issued for two City-owned sites, 1707 Wood Street and 3823-3829 MLK Jr. Way. In 2020, predevelopment activities continued at these sites.
No additional City-owned sites have been identified as suitable for affordable housing development.</v>
          </cell>
        </row>
        <row r="44">
          <cell r="D44" t="str">
            <v>2.7.4 Utilize 25% of the funds distributed to the City as a taxing entity under the Redevelopment dissolution and deposit them into the Affordable Housing Trust Fund (aka “Boomerang Funds”)</v>
          </cell>
          <cell r="G44" t="str">
            <v>In 2020, the City continued to allocate 25% of Boomerang Funds to the Affordable Housing Trust Fund.</v>
          </cell>
        </row>
        <row r="45">
          <cell r="D45" t="str">
            <v>2.8.1 Expansion of Section 8 Vouchers</v>
          </cell>
        </row>
        <row r="46">
          <cell r="D46" t="str">
            <v>2.8.2 City of Oakland Rental Assistance Program</v>
          </cell>
        </row>
        <row r="47">
          <cell r="D47" t="str">
            <v>2.9.1 Provide outreach programs to those who are homeless or in danger of becoming homeless</v>
          </cell>
          <cell r="G47" t="str">
            <v xml:space="preserve">The City's Homeless Mobile Outreach Program (HMOP) prioritizes unsheltered individuals living in encampments. HMOP is a street-based intervention designed to assess individuals living in encampments to direct them to housing options and health and human services.  
In FY 19/20 the Covid-19 pandemic significantly impacted outreach efforts and work focus including but not limited to increasing on the concentration on Covid-19 wellness checks, education on Covid-19 Safety and supply distribution, coordination with Street Medicine Teams, special assignments for relocating the most vulnerable, as well as reduced fieldwork hours.  In total, the HMOP team distributed approximately 26,269 units of harm reduction were distributed including but not limited to: food, water, blankets, fire extinguishers, flashlights, socks, etc. and more than 6,000 duplicated outreach and intensive case management efforts were provided to 779 unduplicated, unsheltered persons living in homeless encampments and in their vehicles throughout the City of Oakland. Throughout FY19/20 HMOP successfully exited 60 individuals to positive housing destinations including permanent housing, transitional housing, shelters, and respite.  </v>
          </cell>
        </row>
        <row r="48">
          <cell r="D48" t="str">
            <v>2.9.2 Support programs that help prevent renters from becoming homeless.</v>
          </cell>
          <cell r="G48" t="str">
            <v xml:space="preserve">The OPRI Program is a partnership with the Oakland Housing Authority, the City of Oakland &amp; several homeless service provider agencies. OPRI provides housing subsidies (funded by OHA) &amp; intensive case management (funded by the City of Oakland) to multiple populations experiencing homelessness in Oakland. OPRI served a total of 142 participants in FY 19-20. This included people living in encampments (43), people living in encampments with serious mental illness (21), seniors (8), re-entry clients (33), Transitional Age Youth (20) and (17) children. In FY19-20 the OPRI Collaboration expanded to include a family services provider, serving 20-40 families per year with housing subsidies and case management. In addition, the City of Oakland funds programs that help formerly homeless individuals maintain housing such as Lifelong Medical Care Services in the California and Harrison Hotels. </v>
          </cell>
        </row>
        <row r="49">
          <cell r="D49" t="str">
            <v>2.9.3 Provide shelter programs to the homeless and special needs populations</v>
          </cell>
          <cell r="G49" t="str">
            <v xml:space="preserve">Crossroads Shelter 
Crossroads Shelter, funded by ESG and CDBG, was also significantly impacted by the Covid-19 Pandemic. Although there was no interruption to the shelter being open 365 days per year, maximum occupancy was reduced by 26 beds to accomodate CDC guidelines for physical distancing/decompression. In addition, service providers coming into the shelter was stopped altogether to reduce infection risk and spread.  The shelter maximum occupancy went from 125 single adults, and 5 family units (serving up to 10 families), toa  single bed maximum of 99 and a family maximum of 5 households.  A total of 548 unduplicated individuals utilized the Crossroads shelter during FY 19/20, with 103 households exited to Permanent Housing, and 14 to Transitional Housing. 
Due to the total bed-night available bed changes related to occupancy is listed below: 
EOCP Crossroads - FY 19-20 Occupancy Totals: 
7/1/19 - 2/29/20: 
Max # of Singles Beds Available nightly: 123 
Max # of Family Units Available nightly: 5 
3/1/20 - 6/30/20 (COVID-19 Reduced Capacity): 
# of Singles Beds Available nightly (reduced): 99 
# of *Family Units Available nightly (reduced): 5 
 *family units no longer occupied by more than 1 family 
Max # annual singles bed nights available:  42,090 
Max # annual family unit nights available: 1830 
Actual singles bed nights provided: 31,920; 75.84% 
Actual family unit nights provided: 1,824, 99.67% </v>
          </cell>
        </row>
        <row r="50">
          <cell r="G50" t="str">
            <v xml:space="preserve">Winter Shelter 
In FY 19/20, the City opened 35 beds of inclement weather shelter.  This is fewer beds than in previous years because in FY 18/19 the City funded large winter shelter at Saint Vincent de Paul transitioned to a year-round emergency shelter. However, additional funding was provided during the Inclement Weather months to offer a more robust service and positive exit support to those utilizing the shelter.  The Covid-19 Pandemic also impacted the shelter occupancy and ability to fully engage with the clients.   
EOCP Winter Shelter Expansion  
10-overflow cots during the winter months 11/15/2019 through 3/15/2020 (note we closed one month early due to shelter in place COVID-19 response). 
These beds are for single men and women and are available on a first come first served basis. 
A total of 122 Unduplicated clients served; 
26 clients moved into a regular Crossroads beds 
3 clients who then exited to permanent destinations 
St. Mary’s Center Winter Shelter 
Operated a 25 bed winter shelter for seniors 55+ years of age beginning December 1, 2019 through April 30, 2020. (Due to COVID-19 the shelter officially closed on April 7th, after 143 days in operation) 
79 unduplicated individuals were served 
Seasonal Occupancy: 92% 
</v>
          </cell>
        </row>
        <row r="51">
          <cell r="G51" t="str">
            <v xml:space="preserve">Saint Vincent de Paul (SVDP) Shelter 
Saint Vincent de Paul (SVdP) serves as a large single site shelter location, open every night since July 1, 2019 through June 30, 2020.  The shelter is accessible to participants through a referral process from various homeless serving agencies as well as a walk-up, on first come first served basis. The shelter provides two meals per day, sleeping space and access to bathrooms/showers. The shelter has the capacity to provide limited storage for 15 people.  This shelter is only open from evening to morning and residents have to leave during the day. Their maximum capacity is 100 beds.  Covid-19 response decompression occurred April 13, 2020, reducing the occupancy to 75. 
Saint Vincent de Paul (SVdP) serves as a large single site shelter location, open every night since July 1, 2019 through June 30, 2020 
The shelter is accessible to participants through a referral process from various homeless serving agencies as well as a walk-up, on first come first served basis. 
The following data is through 6/30/2020; 
Total duplicated guests in fiscal year 19/20 is 28,232 
7/1/2019 through 4/12/2020 – 100 max per night there were 25,600 bed-nights available. 
4/13/2020 through 6/30/2020 – 75 max per night there were = 5926 
90% Occupancy rate 
</v>
          </cell>
        </row>
        <row r="52">
          <cell r="D52" t="str">
            <v>2.9.4 Provide transitional housing programs to those who are ready to transition to independent living</v>
          </cell>
          <cell r="G52" t="str">
            <v xml:space="preserve">Community Cabins were established to provide individuals living in encampments with a specific location where they can stay temporarily. Residents were housed in temporary structures.  Each site served up to 40 individuals at a time for up to 6 months.  Services included wash stations, portable toilets, garbage pickup, and housing navigation (case management) services. Program goals are to increase health and safety of residents, to connect residents with mainstream services and the mainstream homeless response system, and to end the unsheltered status of residents. The pilot program began in December 2017 with the opening of the first site at 6Th &amp; Castro (known as Castro Community Cabins). In May 2018, a second site was opened at 27th &amp; Northgate (known as Northgate Community Cabins). The 6th and Castro site was closed in January 2019, two more programs opened during the 18/19 operating year; Lake Merritt Community Cabins in October 2018, and Miller Community Cabins in January 2019. Three more sites opened in FY 19/20; Mandela Parkway North, Mandela Parkway South, and Oak St. Community Cabins.  Community Cabins serve 232 people at any one time and during covid that capacity has been reduced to 218. 
For FY 19-20 the Community Cabins data shows: 
508 individuals were served by the Community Cabins including 280 who were chronically homeless. 
The majority of clients, 63 percent, identify as Black or African American; 22 percent identify as white and 6 percent identify as multiracial. Thirteen percent identify as Latinx. 
72 percent of individuals self-reported a physical or mental health condition at the time of program entry. 
321 people exited the program during the fiscal year of whom 50 percent had a positive exit (28 percent went to permanent housing and 22 percent went to temporary destinations). </v>
          </cell>
        </row>
        <row r="53">
          <cell r="D53" t="str">
            <v>2.9.5 Support development of permanent housing affordable to extremely low income households</v>
          </cell>
        </row>
        <row r="54">
          <cell r="D54" t="str">
            <v>2.9.6 Coordinate actions and policies that affect the extremely low income population of Alameda County</v>
          </cell>
          <cell r="G54" t="str">
            <v>same info as 18-19.  The City continues to participate in the Alameda County-wide efforts under the EveryOne Home Plan, a road map for ending homelessness.  The Everyone Home plan was updated in 2018 to create a new plan for the next 5 years.  The City issued its own five year framework to address homelessness  in 2019. The City has been a strong partner with Everyone Home and  Alameda County in the development and implementation of a Coordinated Entry System for homeless services.  Coordinated Entry is a standardized method to connect people experiencing homelessness to the resources available in a community. Coordinated entry processes help communities prioritize housing assistance based on vulnerability and the severity of housing barriers to ensure that people who need assistance the most receive it in a timely manner.</v>
          </cell>
        </row>
        <row r="55">
          <cell r="D55" t="str">
            <v>2.9.7 Advocate for policies beneficial to the extremely low income and homeless populations of Oakland</v>
          </cell>
          <cell r="G55" t="str">
            <v>same information as FY 18-19.  Oakland began providing Coordinated Entry for literally homeless families in the fall of 2015.  In the fall of 2017 the family coordinated entry program expanded to include all of North County (Oakland, Berkeley, Albany, Emeryville, Piedmont).  Coordinated entry for all homeless populations in Oakland began in the fall of 2017.  HSD contionues to participate in monthly calls of West Coast cities, led by the U.S. Interagency Council on Homelessness. These calls provide opportunities for sharing and learning abut new innovative and effective practices to address homelessness as a City jurisdiction.  HSD also maintains memberships and/or supports the following agencies: National Alliance to End Homelessness; Housing California; Corporation for Supportive Housing; East Bay Housing Organizations; and other federal and state initiatives to end homelessness.</v>
          </cell>
        </row>
        <row r="56">
          <cell r="D56" t="str">
            <v>2.9.8 Sponsor-based Housing Assistance Program</v>
          </cell>
        </row>
        <row r="57">
          <cell r="D57" t="str">
            <v>3.1.1 Allow Multifamily Housing</v>
          </cell>
        </row>
        <row r="58">
          <cell r="D58" t="str">
            <v>3.1.2 Special Needs Housing</v>
          </cell>
        </row>
        <row r="59">
          <cell r="D59" t="str">
            <v>3.1.3 Discretionary Permits</v>
          </cell>
        </row>
        <row r="60">
          <cell r="D60" t="str">
            <v>3.1.4 “One-Stop” Permit Process</v>
          </cell>
        </row>
        <row r="61">
          <cell r="D61" t="str">
            <v>3.1.5 Assign Priority to Affordable Housing</v>
          </cell>
        </row>
        <row r="62">
          <cell r="D62" t="str">
            <v>3.1.6 Expedite Environmental Review</v>
          </cell>
        </row>
        <row r="63">
          <cell r="D63" t="str">
            <v>3.1.7 Secondary Units</v>
          </cell>
        </row>
        <row r="64">
          <cell r="D64" t="str">
            <v>3.2.1 Alternative Building Code Standards</v>
          </cell>
        </row>
        <row r="65">
          <cell r="D65" t="str">
            <v>3.2.2 Planned Unit Development Zoning</v>
          </cell>
        </row>
        <row r="66">
          <cell r="D66" t="str">
            <v>3.2.3 Flexible Parking Standards</v>
          </cell>
        </row>
        <row r="67">
          <cell r="D67" t="str">
            <v>3.2.4 Reduced Open Space Requirements</v>
          </cell>
        </row>
        <row r="68">
          <cell r="D68" t="str">
            <v>3.3.1 Project Review Process and Development Agreements</v>
          </cell>
        </row>
        <row r="69">
          <cell r="D69" t="str">
            <v>3.3.2 Development Impact Fees</v>
          </cell>
        </row>
        <row r="70">
          <cell r="D70" t="str">
            <v>3.4.1 Multiple Agency Reviews</v>
          </cell>
        </row>
        <row r="71">
          <cell r="D71" t="str">
            <v>3.4.2 Allocation of Project-based Section 8 Units</v>
          </cell>
        </row>
        <row r="72">
          <cell r="D72" t="str">
            <v>3.5.1 Access to Low-Cost Financing for Development</v>
          </cell>
          <cell r="G72" t="str">
            <v>City funds awarded to affordable housing developers are offered on favorable terms, including a 3% simple interest rate, payment of principal and interest due from excess cash flow from operations after payment of operating costs, senior debt, reserves and developer fee, and a 55-year loan term. The City works with affordable developers to set loan terms in a way that will help maximize their ability to leverage funding from banks and other lending agencies. The City also coordinates with developers to help ensure that they qualify for additional funding from county, state, and federal sources.
For more information about NOFA funds committed in 2020, please see Action 2.1.1.</v>
          </cell>
        </row>
        <row r="73">
          <cell r="D73" t="str">
            <v>3.5.2 Access to Low-Cost Financing For Home Purchase</v>
          </cell>
          <cell r="G73" t="str">
            <v>In 2020, the first-time homebuyer program continued to provide information and financial assistance to low- and moderate-income households.</v>
          </cell>
        </row>
        <row r="74">
          <cell r="D74" t="str">
            <v>3.6.1 Remediation of Soil Contamination</v>
          </cell>
        </row>
        <row r="75">
          <cell r="D75" t="str">
            <v>3.7.1 Community Outreach Program</v>
          </cell>
        </row>
        <row r="76">
          <cell r="D76" t="str">
            <v>4.1.1 Rehabilitation Loan Programs for Owner- Occupied Housing</v>
          </cell>
          <cell r="G76" t="str">
            <v>In 2020, the City continued to provide rehabilitation loans to moderate, low, and low income homeowners contingent on availability of funding for the correction of major code violations/deficiencies, emergency repairs, and lead-based paint abatement, though existing Rehabilitation Programs.</v>
          </cell>
        </row>
        <row r="77">
          <cell r="D77" t="str">
            <v>4.1.2 Rehabilitation Loans for Owner-Occupied Buildings With 2 To 4 Units</v>
          </cell>
          <cell r="G77" t="str">
            <v>In 2020, the City continued to provide rehabilitation loans to moderate, low, and low income homeowners contingent on availability of funding for the correction of major code violations/deficiencies, emergency repairs, and lead-based paint abatement, though existing Rehabilitation Programs.</v>
          </cell>
        </row>
        <row r="78">
          <cell r="D78" t="str">
            <v>4.2.1 Anti-Blight Programs</v>
          </cell>
        </row>
        <row r="79">
          <cell r="D79" t="str">
            <v>4.2.2 Housing Code Enforcement</v>
          </cell>
        </row>
        <row r="80">
          <cell r="D80" t="str">
            <v>4.2.3 Problem Properties Program</v>
          </cell>
        </row>
        <row r="81">
          <cell r="D81" t="str">
            <v>4.2.4 Foreclosed and Defaulted Residential Property Registration, and Abatement Program</v>
          </cell>
        </row>
        <row r="82">
          <cell r="D82" t="str">
            <v>4.2.5 Tax Default Properties Program</v>
          </cell>
        </row>
        <row r="83">
          <cell r="D83" t="str">
            <v>4.2.6 Investor-owned Property Registration, Inspection and Maintenance Program</v>
          </cell>
        </row>
        <row r="84">
          <cell r="D84" t="str">
            <v>4.3.1 Historic Residential Building  Relocation</v>
          </cell>
        </row>
        <row r="85">
          <cell r="D85" t="str">
            <v>4.3.2 Housing Repairs for Seniors and People with Disabilities</v>
          </cell>
          <cell r="G85" t="str">
            <v>In 2019, the City continued to provide rehabilitation loans and grants to moderate, low, and extremely low income Homeowners including seniors and people with disabilities for the correction of major code violations/deficiencies, emergency repairs, lead-based paint abatement, and accessibility modifications. Program availability is contingent on funding availability. A program specifically targeting only low income seniors would require additional funding sources for implementation.</v>
          </cell>
        </row>
        <row r="86">
          <cell r="D86" t="str">
            <v>4.3.3 Access Improvement Program</v>
          </cell>
          <cell r="G86" t="str">
            <v>In 2020, the City continued to provide Access Improvement grants to low and extremely low income Homeowners and tenants contingent of funding availability. Grant funds are designated for accessibility modifications to accommodate persons with disabilities.</v>
          </cell>
        </row>
        <row r="87">
          <cell r="D87" t="str">
            <v>4.3.4 Scattered-Site Single Family Acquisition and Rehabilitation Program</v>
          </cell>
        </row>
        <row r="88">
          <cell r="D88" t="str">
            <v>4.3.5 Continuing Implementation of Mills Act Contracts</v>
          </cell>
        </row>
        <row r="89">
          <cell r="D89" t="str">
            <v>4.3.6 Rehabilitating Public Housing</v>
          </cell>
        </row>
        <row r="90">
          <cell r="D90" t="str">
            <v>4.3.7 Proactive Rental Inspection Policy</v>
          </cell>
        </row>
        <row r="91">
          <cell r="D91" t="str">
            <v>4.3.8 Mitigate Loss of Units Demolished by Public or Private Actions</v>
          </cell>
        </row>
        <row r="92">
          <cell r="D92" t="str">
            <v>4.3.9 Seismic Safety Retrofit Policy</v>
          </cell>
        </row>
        <row r="93">
          <cell r="D93" t="str">
            <v>4.4.1 Consider Developing a Standard City Tenant Relocation Policy and Fund City Program Operations</v>
          </cell>
        </row>
        <row r="94">
          <cell r="D94" t="str">
            <v>5.1.1 Monitoring and Preservation</v>
          </cell>
        </row>
        <row r="95">
          <cell r="D95" t="str">
            <v>5.1.2 Contact With Owners of At-Risk Buildings</v>
          </cell>
          <cell r="G95" t="str">
            <v>Five properties were listed as "At-Risk" or questionable in table 3-54 of the 2015-2023 housing element:
Lottie Johnson Apts (970 14th St)
San Pablo Suites (2551 San Pablo Ave)
Santana Apts (2220 10th Ave)
Taylor Methodist (1080 14th St)
The Claridge Hotel (634 15th St)
Of of these properties, San Pablo Suites was destroyed in 2017 due to fire. The Claridge Hotel is classified as a residential hotel and is thus now subject to the City of Oakland's Ordinance No. 13509 regulating the demolition, conversion, and rehabilitation of residential hotels.
Santana Apartments is owned by Mercy Housing, a nonprofit affordable housing developer committed to preserving affordable housing. Although CTCAC affordability requirements will expire before 2023, the property also has a Ground Lease with affordability restrictions through 2067.
Lottie Johnson Apartments and Taylor Methodist are both funded by HUD. A HUD representative confirmed via email on 3/19/2020 that neither property should be considered at risk.</v>
          </cell>
        </row>
        <row r="96">
          <cell r="D96" t="str">
            <v>5.1.3 Financial Assistance for Preservation Projects</v>
          </cell>
        </row>
        <row r="97">
          <cell r="D97" t="str">
            <v>5.1.4 Project Based Section 8 Assistance</v>
          </cell>
        </row>
        <row r="98">
          <cell r="D98" t="str">
            <v>5.1.5 Local Non-traditional Housing</v>
          </cell>
        </row>
        <row r="99">
          <cell r="D99" t="str">
            <v>5.2.1 Advocacy for State and Federal Financing</v>
          </cell>
        </row>
        <row r="100">
          <cell r="D100" t="str">
            <v>5.2.2 Funding for Capital Needs--Preservation and Rehabilitation Programs for Rental Housing (not owner- occupied, buildings)</v>
          </cell>
        </row>
        <row r="101">
          <cell r="D101" t="str">
            <v>5.3.1 Rent Adjustment Ordinance</v>
          </cell>
          <cell r="G101" t="str">
            <v>In 2020, the Rent Adjustment Program continued to implement the policies limiting rent increases on units covered by the Rent Adjustment Ordinance.</v>
          </cell>
        </row>
        <row r="102">
          <cell r="D102" t="str">
            <v>5.3.2 Just Cause for Eviction Ordinance</v>
          </cell>
          <cell r="G102" t="str">
            <v>In 2020, the Rent Adjustment Program continued to enforce the Just Cause for Eviction Ordinance.</v>
          </cell>
        </row>
        <row r="103">
          <cell r="D103" t="str">
            <v>5.3.3 Ellis Act Protections Ordinance</v>
          </cell>
        </row>
        <row r="104">
          <cell r="D104" t="str">
            <v>5.4.1 Residential Hotel Conversion/Demolition Protections</v>
          </cell>
        </row>
        <row r="105">
          <cell r="D105" t="str">
            <v>5.5.1 Residential Property Conversion Ordinance</v>
          </cell>
        </row>
        <row r="106">
          <cell r="D106" t="str">
            <v>5.6.1 Condominium Conversion Ordinance</v>
          </cell>
          <cell r="G106" t="str">
            <v>Lottie Johnson Apartments and Taylor Methodist are both funded by HUD. A HUD representative confirmed via email on 3/19/2020 that neither property should be considered at risk.</v>
          </cell>
        </row>
        <row r="107">
          <cell r="D107" t="str">
            <v>5.7.1 Rehabilitation of Public Housing Units</v>
          </cell>
        </row>
        <row r="108">
          <cell r="D108" t="str">
            <v>6.1.1 Funding for Fair Housing Organizations</v>
          </cell>
        </row>
        <row r="109">
          <cell r="D109" t="str">
            <v>6.1.2 Housing Search Assistance for People with Disabilities</v>
          </cell>
        </row>
        <row r="110">
          <cell r="D110" t="str">
            <v>6.1.3 Affirmative Fair Marketing</v>
          </cell>
        </row>
        <row r="111">
          <cell r="D111" t="str">
            <v>6.1.4 Housing Assistance Center</v>
          </cell>
        </row>
        <row r="112">
          <cell r="D112" t="str">
            <v>6.2.1 Incorporate Reasonable Accommodations into City Programs and Policies</v>
          </cell>
        </row>
        <row r="113">
          <cell r="D113" t="str">
            <v>6.2.2 Publicize and Implement Reasonable Accommodations Policy and Procedures</v>
          </cell>
        </row>
        <row r="114">
          <cell r="D114" t="str">
            <v>6.3.1 Regional Housing Needs Allocation</v>
          </cell>
        </row>
        <row r="115">
          <cell r="D115" t="str">
            <v>6.4.1 Community Credit Needs Assessment</v>
          </cell>
        </row>
        <row r="116">
          <cell r="D116" t="str">
            <v>6.4.2 Community Reinvestment Activities linked to Banking</v>
          </cell>
        </row>
        <row r="117">
          <cell r="D117" t="str">
            <v>6.4.3 Community Outreach and Predatory Lending Controls</v>
          </cell>
        </row>
        <row r="118">
          <cell r="D118" t="str">
            <v>6.5.1 Housing Element Annual Progress Report</v>
          </cell>
        </row>
        <row r="119">
          <cell r="D119" t="str">
            <v>7.1.1 Promote Green Building Design for Private Development</v>
          </cell>
        </row>
        <row r="120">
          <cell r="D120" t="str">
            <v>7.1.2 Green Building Standards</v>
          </cell>
        </row>
        <row r="121">
          <cell r="D121" t="str">
            <v>7.1.3 Require Green Building Design requirements for City-funded Development</v>
          </cell>
          <cell r="G121" t="str">
            <v>The City adopted its Green Building ordinance in October 2010, and in 2020 continued to regularly apply it to multi- family affordable housing development. In the City's NOFA, new development and rehabilitation projects must meet a minimum score in each Green Point Checklist category. Projects scoring higher in the Green Point Checklist evaluation, or which achieve LEED Gold level or higher are given preference in the NOFA scoring process.</v>
          </cell>
        </row>
        <row r="122">
          <cell r="D122" t="str">
            <v>7.2.1 Energy-Efficiency and Weatherization Programs</v>
          </cell>
        </row>
        <row r="123">
          <cell r="D123" t="str">
            <v>7.2.2 Alternative Energy Production</v>
          </cell>
        </row>
        <row r="124">
          <cell r="D124" t="str">
            <v>7.2.3 Facilitate a Community Solar Program</v>
          </cell>
        </row>
        <row r="125">
          <cell r="D125" t="str">
            <v>7.2.4 Technical Assistance</v>
          </cell>
        </row>
        <row r="126">
          <cell r="D126" t="str">
            <v>7.2.5 Promote Water Conservation and Efficiency</v>
          </cell>
        </row>
        <row r="127">
          <cell r="D127" t="str">
            <v>7.3.1 Mixed Use Development Incentives</v>
          </cell>
        </row>
        <row r="128">
          <cell r="D128" t="str">
            <v>7.3.2 Transit-Oriented Development</v>
          </cell>
        </row>
        <row r="129">
          <cell r="D129" t="str">
            <v>7.3.3 Implement SB 375 provisions, direct new housing to be built in Priority Development Areas</v>
          </cell>
        </row>
        <row r="130">
          <cell r="D130" t="str">
            <v>7.3.4 Integrate Land Use and Transportation Planning in Major Residential Projects</v>
          </cell>
        </row>
        <row r="131">
          <cell r="D131" t="str">
            <v>7.3.5 Encourage New Housing at a Range of Prices</v>
          </cell>
        </row>
        <row r="132">
          <cell r="D132" t="str">
            <v>7.4.1 Compact Building Design</v>
          </cell>
        </row>
        <row r="133">
          <cell r="D133" t="str">
            <v>7.4.2 Waste Reduction</v>
          </cell>
        </row>
        <row r="134">
          <cell r="D134" t="str">
            <v>7.4.3 Foster Healthy Indoor Air Quality</v>
          </cell>
        </row>
        <row r="135">
          <cell r="D135" t="str">
            <v>7.4.4 Recycled, Reclaimed or Renewable content of Building Materials</v>
          </cell>
        </row>
        <row r="136">
          <cell r="D136" t="str">
            <v>7.4.5 Re-Use and Rehabilitation of  Historic Materials</v>
          </cell>
        </row>
        <row r="137">
          <cell r="D137" t="str">
            <v>7.4.6 Encourage Food Production</v>
          </cell>
        </row>
        <row r="138">
          <cell r="D138" t="str">
            <v>7.5.1 Climate Change and the Planning process</v>
          </cell>
        </row>
        <row r="139">
          <cell r="D139" t="str">
            <v>7.5.2 Climate Adaptation Strategies</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Instructions"/>
      <sheetName val="FAQs"/>
      <sheetName val="Start Here"/>
      <sheetName val="Finish Here"/>
      <sheetName val="Table A"/>
      <sheetName val="Table A2"/>
      <sheetName val="Deed Rest And Asst Pgm Data"/>
      <sheetName val="Table B"/>
      <sheetName val="Planning Periods"/>
      <sheetName val="RHNA 2013"/>
      <sheetName val="RHNA 2014"/>
      <sheetName val="RHNA 2015"/>
      <sheetName val="RHNA 2016"/>
      <sheetName val="RHNA 2017"/>
      <sheetName val="RHNA 2018"/>
      <sheetName val="RHNA 2019"/>
      <sheetName val="RHNA 2020"/>
      <sheetName val="RHNA 2021"/>
      <sheetName val="RHNA 2022"/>
      <sheetName val="RHNA 2023"/>
      <sheetName val="RHNA 2024"/>
      <sheetName val="RHNA past year values"/>
      <sheetName val="RHNA Allocations"/>
      <sheetName val="Table C"/>
      <sheetName val="Table D"/>
      <sheetName val="Table E"/>
      <sheetName val="Table F"/>
      <sheetName val="Table G"/>
      <sheetName val="Table H"/>
      <sheetName val="Summary"/>
      <sheetName val="LEAP Reporting"/>
    </sheetNames>
    <sheetDataSet>
      <sheetData sheetId="0" refreshError="1"/>
      <sheetData sheetId="1" refreshError="1"/>
      <sheetData sheetId="2" refreshError="1"/>
      <sheetData sheetId="3">
        <row r="4">
          <cell r="B4" t="str">
            <v>Oakland</v>
          </cell>
          <cell r="C4"/>
          <cell r="D4"/>
          <cell r="E4" t="str">
            <v>shJurName</v>
          </cell>
        </row>
        <row r="5">
          <cell r="B5">
            <v>2020</v>
          </cell>
        </row>
      </sheetData>
      <sheetData sheetId="4" refreshError="1"/>
      <sheetData sheetId="5">
        <row r="2">
          <cell r="C2" t="str">
            <v>(Jan. 1 - Dec. 31)</v>
          </cell>
        </row>
      </sheetData>
      <sheetData sheetId="6">
        <row r="2">
          <cell r="C2" t="str">
            <v>(Jan. 1 - Dec. 31)</v>
          </cell>
        </row>
      </sheetData>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Instructions"/>
      <sheetName val="FAQs"/>
      <sheetName val="Start Here"/>
      <sheetName val="Finish Here"/>
      <sheetName val="Table A"/>
      <sheetName val="Table A2"/>
      <sheetName val="Deed Rest And Asst Pgm Data"/>
      <sheetName val="Table B"/>
      <sheetName val="Planning Periods"/>
      <sheetName val="RHNA 2013"/>
      <sheetName val="RHNA 2014"/>
      <sheetName val="RHNA 2015"/>
      <sheetName val="RHNA 2016"/>
      <sheetName val="RHNA 2017"/>
      <sheetName val="RHNA 2018"/>
      <sheetName val="RHNA 2019"/>
      <sheetName val="RHNA 2020"/>
      <sheetName val="RHNA 2021"/>
      <sheetName val="RHNA 2022"/>
      <sheetName val="RHNA 2023"/>
      <sheetName val="RHNA 2024"/>
      <sheetName val="RHNA past year values"/>
      <sheetName val="RHNA Allocations"/>
      <sheetName val="Table C"/>
      <sheetName val="Table D"/>
      <sheetName val="Table E"/>
      <sheetName val="Table F"/>
      <sheetName val="Table G"/>
      <sheetName val="Table H"/>
      <sheetName val="Summary"/>
      <sheetName val="LEAP Reporting"/>
    </sheetNames>
    <sheetDataSet>
      <sheetData sheetId="0" refreshError="1"/>
      <sheetData sheetId="1" refreshError="1"/>
      <sheetData sheetId="2" refreshError="1"/>
      <sheetData sheetId="3">
        <row r="4">
          <cell r="B4"/>
        </row>
        <row r="5">
          <cell r="B5">
            <v>2020</v>
          </cell>
        </row>
      </sheetData>
      <sheetData sheetId="4" refreshError="1"/>
      <sheetData sheetId="5" refreshError="1"/>
      <sheetData sheetId="6">
        <row r="2">
          <cell r="C2" t="str">
            <v>(Jan. 1 - Dec. 31)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namedSheetViews/namedSheetView1.xml><?xml version="1.0" encoding="utf-8"?>
<namedSheetViews xmlns="http://schemas.microsoft.com/office/spreadsheetml/2019/namedsheetviews" xmlns:x="http://schemas.openxmlformats.org/spreadsheetml/2006/main">
  <namedSheetView name="View1" id="{391011B3-1C19-44C0-965F-0DE1F435D85E}"/>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PR@hcd.ca.gov" TargetMode="External"/><Relationship Id="rId3" Type="http://schemas.openxmlformats.org/officeDocument/2006/relationships/hyperlink" Target="mailto:APR@hcd.ca.gov" TargetMode="External"/><Relationship Id="rId7" Type="http://schemas.openxmlformats.org/officeDocument/2006/relationships/hyperlink" Target="http://www.hcd.ca.gov/grants-funding/income-limits/state-and-federal-income-limits.shtml" TargetMode="External"/><Relationship Id="rId2" Type="http://schemas.openxmlformats.org/officeDocument/2006/relationships/hyperlink" Target="mailto:APR@hcd.ca.gov" TargetMode="External"/><Relationship Id="rId1" Type="http://schemas.openxmlformats.org/officeDocument/2006/relationships/hyperlink" Target="https://cahcd.maps.arcgis.com/apps/webappviewer/index.html?id=5a63b04d7c494a6ebb2aa38a2c3576f5" TargetMode="External"/><Relationship Id="rId6" Type="http://schemas.openxmlformats.org/officeDocument/2006/relationships/hyperlink" Target="http://www.hcd.ca.gov/grants-funding/income-limits/state-and-federal-income-limits.shtml" TargetMode="External"/><Relationship Id="rId5" Type="http://schemas.openxmlformats.org/officeDocument/2006/relationships/hyperlink" Target="http://www.hcd.ca.gov/grants-funding/income-limits/state-and-federal-income-limits.shtml" TargetMode="External"/><Relationship Id="rId4" Type="http://schemas.openxmlformats.org/officeDocument/2006/relationships/hyperlink" Target="http://www.hcd.ca.gov/grants-funding/income-limits/state-and-federal-income-limits.shtml"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dperez-domencich@oaklandca.gov"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9/04/relationships/namedSheetView" Target="../namedSheetViews/namedSheetView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C7F71-7078-4E45-B3C9-A6E939A0103B}">
  <sheetPr codeName="Sheet1">
    <tabColor rgb="FF0070C0"/>
  </sheetPr>
  <dimension ref="A1:A362"/>
  <sheetViews>
    <sheetView topLeftCell="A331" workbookViewId="0">
      <selection activeCell="A334" sqref="A334:A340"/>
    </sheetView>
  </sheetViews>
  <sheetFormatPr defaultRowHeight="15" x14ac:dyDescent="0.25"/>
  <cols>
    <col min="1" max="1" width="106.28515625" style="28" customWidth="1"/>
  </cols>
  <sheetData>
    <row r="1" spans="1:1" ht="18" x14ac:dyDescent="0.25">
      <c r="A1" s="1" t="s">
        <v>0</v>
      </c>
    </row>
    <row r="3" spans="1:1" ht="18" x14ac:dyDescent="0.25">
      <c r="A3" s="2" t="s">
        <v>1</v>
      </c>
    </row>
    <row r="4" spans="1:1" ht="18" x14ac:dyDescent="0.25">
      <c r="A4" s="2" t="s">
        <v>2</v>
      </c>
    </row>
    <row r="5" spans="1:1" ht="18.75" x14ac:dyDescent="0.25">
      <c r="A5" s="3" t="s">
        <v>3</v>
      </c>
    </row>
    <row r="6" spans="1:1" x14ac:dyDescent="0.25">
      <c r="A6" s="4" t="s">
        <v>4</v>
      </c>
    </row>
    <row r="7" spans="1:1" ht="75" x14ac:dyDescent="0.25">
      <c r="A7" s="5" t="s">
        <v>5</v>
      </c>
    </row>
    <row r="8" spans="1:1" ht="60" x14ac:dyDescent="0.25">
      <c r="A8" s="5" t="s">
        <v>6</v>
      </c>
    </row>
    <row r="9" spans="1:1" x14ac:dyDescent="0.25">
      <c r="A9" s="6" t="s">
        <v>7</v>
      </c>
    </row>
    <row r="10" spans="1:1" ht="60" x14ac:dyDescent="0.25">
      <c r="A10" s="5" t="s">
        <v>8</v>
      </c>
    </row>
    <row r="11" spans="1:1" ht="60.75" x14ac:dyDescent="0.25">
      <c r="A11" s="5" t="s">
        <v>9</v>
      </c>
    </row>
    <row r="12" spans="1:1" ht="75.75" x14ac:dyDescent="0.25">
      <c r="A12" s="5" t="s">
        <v>10</v>
      </c>
    </row>
    <row r="13" spans="1:1" ht="60" x14ac:dyDescent="0.25">
      <c r="A13" s="7" t="s">
        <v>11</v>
      </c>
    </row>
    <row r="14" spans="1:1" ht="18.75" x14ac:dyDescent="0.25">
      <c r="A14" s="8"/>
    </row>
    <row r="15" spans="1:1" ht="18.75" x14ac:dyDescent="0.25">
      <c r="A15" s="9" t="s">
        <v>12</v>
      </c>
    </row>
    <row r="16" spans="1:1" x14ac:dyDescent="0.25">
      <c r="A16" s="10" t="s">
        <v>3</v>
      </c>
    </row>
    <row r="17" spans="1:1" x14ac:dyDescent="0.25">
      <c r="A17" s="10" t="s">
        <v>13</v>
      </c>
    </row>
    <row r="18" spans="1:1" x14ac:dyDescent="0.25">
      <c r="A18" s="10" t="s">
        <v>14</v>
      </c>
    </row>
    <row r="19" spans="1:1" x14ac:dyDescent="0.25">
      <c r="A19" s="10" t="s">
        <v>15</v>
      </c>
    </row>
    <row r="20" spans="1:1" x14ac:dyDescent="0.25">
      <c r="A20" s="10" t="s">
        <v>16</v>
      </c>
    </row>
    <row r="21" spans="1:1" x14ac:dyDescent="0.25">
      <c r="A21" s="10" t="s">
        <v>17</v>
      </c>
    </row>
    <row r="22" spans="1:1" x14ac:dyDescent="0.25">
      <c r="A22" s="10" t="s">
        <v>18</v>
      </c>
    </row>
    <row r="23" spans="1:1" x14ac:dyDescent="0.25">
      <c r="A23" s="10" t="s">
        <v>19</v>
      </c>
    </row>
    <row r="24" spans="1:1" x14ac:dyDescent="0.25">
      <c r="A24" s="10" t="s">
        <v>20</v>
      </c>
    </row>
    <row r="25" spans="1:1" x14ac:dyDescent="0.25">
      <c r="A25" s="10" t="s">
        <v>21</v>
      </c>
    </row>
    <row r="26" spans="1:1" x14ac:dyDescent="0.25">
      <c r="A26" s="10" t="s">
        <v>22</v>
      </c>
    </row>
    <row r="27" spans="1:1" ht="30" x14ac:dyDescent="0.25">
      <c r="A27" s="11" t="s">
        <v>23</v>
      </c>
    </row>
    <row r="28" spans="1:1" ht="30" x14ac:dyDescent="0.25">
      <c r="A28" s="11" t="s">
        <v>24</v>
      </c>
    </row>
    <row r="29" spans="1:1" ht="30" x14ac:dyDescent="0.25">
      <c r="A29" s="11" t="s">
        <v>25</v>
      </c>
    </row>
    <row r="30" spans="1:1" ht="18.75" x14ac:dyDescent="0.25">
      <c r="A30" s="8"/>
    </row>
    <row r="31" spans="1:1" ht="18.75" x14ac:dyDescent="0.25">
      <c r="A31" s="3" t="s">
        <v>13</v>
      </c>
    </row>
    <row r="32" spans="1:1" ht="15.75" x14ac:dyDescent="0.25">
      <c r="A32" s="12" t="s">
        <v>26</v>
      </c>
    </row>
    <row r="33" spans="1:1" ht="45.75" x14ac:dyDescent="0.25">
      <c r="A33" s="12" t="s">
        <v>27</v>
      </c>
    </row>
    <row r="34" spans="1:1" ht="30.75" x14ac:dyDescent="0.25">
      <c r="A34" s="12" t="s">
        <v>28</v>
      </c>
    </row>
    <row r="35" spans="1:1" ht="45.75" x14ac:dyDescent="0.25">
      <c r="A35" s="12" t="s">
        <v>29</v>
      </c>
    </row>
    <row r="36" spans="1:1" ht="30.75" x14ac:dyDescent="0.25">
      <c r="A36" s="12" t="s">
        <v>30</v>
      </c>
    </row>
    <row r="37" spans="1:1" ht="60.75" x14ac:dyDescent="0.25">
      <c r="A37" s="12" t="s">
        <v>31</v>
      </c>
    </row>
    <row r="38" spans="1:1" ht="30" customHeight="1" x14ac:dyDescent="0.25">
      <c r="A38" s="12" t="s">
        <v>32</v>
      </c>
    </row>
    <row r="39" spans="1:1" ht="45" customHeight="1" x14ac:dyDescent="0.25">
      <c r="A39" s="12" t="s">
        <v>33</v>
      </c>
    </row>
    <row r="40" spans="1:1" ht="30" customHeight="1" x14ac:dyDescent="0.25">
      <c r="A40" s="12" t="s">
        <v>34</v>
      </c>
    </row>
    <row r="41" spans="1:1" ht="60.75" x14ac:dyDescent="0.25">
      <c r="A41" s="12" t="s">
        <v>35</v>
      </c>
    </row>
    <row r="42" spans="1:1" ht="30.75" x14ac:dyDescent="0.25">
      <c r="A42" s="12" t="s">
        <v>36</v>
      </c>
    </row>
    <row r="43" spans="1:1" ht="45" customHeight="1" x14ac:dyDescent="0.25">
      <c r="A43" s="12" t="s">
        <v>37</v>
      </c>
    </row>
    <row r="44" spans="1:1" ht="30.75" x14ac:dyDescent="0.25">
      <c r="A44" s="12" t="s">
        <v>38</v>
      </c>
    </row>
    <row r="45" spans="1:1" ht="60.75" x14ac:dyDescent="0.25">
      <c r="A45" s="12" t="s">
        <v>39</v>
      </c>
    </row>
    <row r="46" spans="1:1" ht="30" x14ac:dyDescent="0.25">
      <c r="A46" s="13" t="s">
        <v>40</v>
      </c>
    </row>
    <row r="47" spans="1:1" ht="30.75" x14ac:dyDescent="0.25">
      <c r="A47" s="12" t="s">
        <v>41</v>
      </c>
    </row>
    <row r="48" spans="1:1" ht="75.75" x14ac:dyDescent="0.25">
      <c r="A48" s="12" t="s">
        <v>42</v>
      </c>
    </row>
    <row r="49" spans="1:1" ht="45.75" x14ac:dyDescent="0.25">
      <c r="A49" s="12" t="s">
        <v>43</v>
      </c>
    </row>
    <row r="50" spans="1:1" ht="45.75" x14ac:dyDescent="0.25">
      <c r="A50" s="12" t="s">
        <v>44</v>
      </c>
    </row>
    <row r="51" spans="1:1" ht="30.75" x14ac:dyDescent="0.25">
      <c r="A51" s="12" t="s">
        <v>45</v>
      </c>
    </row>
    <row r="52" spans="1:1" ht="15.75" x14ac:dyDescent="0.25">
      <c r="A52" s="12" t="s">
        <v>46</v>
      </c>
    </row>
    <row r="53" spans="1:1" ht="30" x14ac:dyDescent="0.25">
      <c r="A53" s="14" t="s">
        <v>47</v>
      </c>
    </row>
    <row r="54" spans="1:1" ht="45" x14ac:dyDescent="0.25">
      <c r="A54" s="14" t="s">
        <v>48</v>
      </c>
    </row>
    <row r="55" spans="1:1" ht="30" x14ac:dyDescent="0.25">
      <c r="A55" s="14" t="s">
        <v>49</v>
      </c>
    </row>
    <row r="56" spans="1:1" x14ac:dyDescent="0.25">
      <c r="A56" s="14" t="s">
        <v>50</v>
      </c>
    </row>
    <row r="57" spans="1:1" ht="90" x14ac:dyDescent="0.25">
      <c r="A57" s="14" t="s">
        <v>51</v>
      </c>
    </row>
    <row r="58" spans="1:1" ht="45" x14ac:dyDescent="0.25">
      <c r="A58" s="14" t="s">
        <v>52</v>
      </c>
    </row>
    <row r="59" spans="1:1" ht="30.75" x14ac:dyDescent="0.25">
      <c r="A59" s="12" t="s">
        <v>53</v>
      </c>
    </row>
    <row r="60" spans="1:1" x14ac:dyDescent="0.25">
      <c r="A60" s="5" t="s">
        <v>54</v>
      </c>
    </row>
    <row r="61" spans="1:1" ht="18.75" x14ac:dyDescent="0.25">
      <c r="A61" s="8"/>
    </row>
    <row r="62" spans="1:1" ht="18.75" x14ac:dyDescent="0.25">
      <c r="A62" s="3" t="s">
        <v>14</v>
      </c>
    </row>
    <row r="63" spans="1:1" ht="18.75" x14ac:dyDescent="0.25">
      <c r="A63" s="3" t="s">
        <v>15</v>
      </c>
    </row>
    <row r="64" spans="1:1" x14ac:dyDescent="0.25">
      <c r="A64" s="5" t="s">
        <v>55</v>
      </c>
    </row>
    <row r="65" spans="1:1" x14ac:dyDescent="0.25">
      <c r="A65" s="5" t="s">
        <v>56</v>
      </c>
    </row>
    <row r="66" spans="1:1" x14ac:dyDescent="0.25">
      <c r="A66" s="5" t="s">
        <v>57</v>
      </c>
    </row>
    <row r="67" spans="1:1" x14ac:dyDescent="0.25">
      <c r="A67" s="5" t="s">
        <v>58</v>
      </c>
    </row>
    <row r="68" spans="1:1" x14ac:dyDescent="0.25">
      <c r="A68" s="5" t="s">
        <v>59</v>
      </c>
    </row>
    <row r="69" spans="1:1" x14ac:dyDescent="0.25">
      <c r="A69" s="5" t="s">
        <v>60</v>
      </c>
    </row>
    <row r="70" spans="1:1" ht="30" x14ac:dyDescent="0.25">
      <c r="A70" s="5" t="s">
        <v>61</v>
      </c>
    </row>
    <row r="71" spans="1:1" s="16" customFormat="1" x14ac:dyDescent="0.25">
      <c r="A71" s="15"/>
    </row>
    <row r="72" spans="1:1" ht="18.75" x14ac:dyDescent="0.25">
      <c r="A72" s="3" t="s">
        <v>16</v>
      </c>
    </row>
    <row r="73" spans="1:1" x14ac:dyDescent="0.25">
      <c r="A73" s="5" t="s">
        <v>62</v>
      </c>
    </row>
    <row r="74" spans="1:1" ht="30" x14ac:dyDescent="0.25">
      <c r="A74" s="5" t="s">
        <v>63</v>
      </c>
    </row>
    <row r="75" spans="1:1" x14ac:dyDescent="0.25">
      <c r="A75" s="5" t="s">
        <v>64</v>
      </c>
    </row>
    <row r="76" spans="1:1" x14ac:dyDescent="0.25">
      <c r="A76" s="14" t="s">
        <v>65</v>
      </c>
    </row>
    <row r="77" spans="1:1" ht="30" x14ac:dyDescent="0.25">
      <c r="A77" s="14" t="s">
        <v>66</v>
      </c>
    </row>
    <row r="78" spans="1:1" x14ac:dyDescent="0.25">
      <c r="A78" s="14" t="s">
        <v>67</v>
      </c>
    </row>
    <row r="79" spans="1:1" x14ac:dyDescent="0.25">
      <c r="A79" s="14" t="s">
        <v>68</v>
      </c>
    </row>
    <row r="80" spans="1:1" x14ac:dyDescent="0.25">
      <c r="A80" s="14" t="s">
        <v>69</v>
      </c>
    </row>
    <row r="81" spans="1:1" x14ac:dyDescent="0.25">
      <c r="A81" s="14" t="s">
        <v>70</v>
      </c>
    </row>
    <row r="82" spans="1:1" x14ac:dyDescent="0.25">
      <c r="A82" s="14" t="s">
        <v>71</v>
      </c>
    </row>
    <row r="83" spans="1:1" x14ac:dyDescent="0.25">
      <c r="A83" s="5" t="s">
        <v>72</v>
      </c>
    </row>
    <row r="84" spans="1:1" ht="18.75" x14ac:dyDescent="0.25">
      <c r="A84" s="17" t="s">
        <v>73</v>
      </c>
    </row>
    <row r="85" spans="1:1" ht="37.5" x14ac:dyDescent="0.3">
      <c r="A85" s="18" t="s">
        <v>74</v>
      </c>
    </row>
    <row r="86" spans="1:1" ht="62.25" x14ac:dyDescent="0.25">
      <c r="A86" s="5" t="s">
        <v>75</v>
      </c>
    </row>
    <row r="87" spans="1:1" ht="30" x14ac:dyDescent="0.25">
      <c r="A87" s="19" t="s">
        <v>76</v>
      </c>
    </row>
    <row r="88" spans="1:1" x14ac:dyDescent="0.25">
      <c r="A88" s="14" t="s">
        <v>77</v>
      </c>
    </row>
    <row r="89" spans="1:1" ht="30" x14ac:dyDescent="0.25">
      <c r="A89" s="14" t="s">
        <v>78</v>
      </c>
    </row>
    <row r="90" spans="1:1" x14ac:dyDescent="0.25">
      <c r="A90" s="14" t="s">
        <v>79</v>
      </c>
    </row>
    <row r="91" spans="1:1" x14ac:dyDescent="0.25">
      <c r="A91" s="14" t="s">
        <v>80</v>
      </c>
    </row>
    <row r="92" spans="1:1" x14ac:dyDescent="0.25">
      <c r="A92" s="14" t="s">
        <v>81</v>
      </c>
    </row>
    <row r="93" spans="1:1" ht="30" x14ac:dyDescent="0.25">
      <c r="A93" s="19" t="s">
        <v>82</v>
      </c>
    </row>
    <row r="95" spans="1:1" x14ac:dyDescent="0.25">
      <c r="A95" s="14" t="s">
        <v>83</v>
      </c>
    </row>
    <row r="97" spans="1:1" x14ac:dyDescent="0.25">
      <c r="A97" s="14" t="s">
        <v>84</v>
      </c>
    </row>
    <row r="99" spans="1:1" x14ac:dyDescent="0.25">
      <c r="A99" s="14" t="s">
        <v>85</v>
      </c>
    </row>
    <row r="101" spans="1:1" x14ac:dyDescent="0.25">
      <c r="A101" s="14" t="s">
        <v>86</v>
      </c>
    </row>
    <row r="103" spans="1:1" x14ac:dyDescent="0.25">
      <c r="A103" s="14" t="s">
        <v>87</v>
      </c>
    </row>
    <row r="105" spans="1:1" x14ac:dyDescent="0.25">
      <c r="A105" s="14" t="s">
        <v>88</v>
      </c>
    </row>
    <row r="107" spans="1:1" ht="30" x14ac:dyDescent="0.25">
      <c r="A107" s="19" t="s">
        <v>89</v>
      </c>
    </row>
    <row r="109" spans="1:1" x14ac:dyDescent="0.25">
      <c r="A109" s="14" t="s">
        <v>90</v>
      </c>
    </row>
    <row r="111" spans="1:1" x14ac:dyDescent="0.25">
      <c r="A111" s="14" t="s">
        <v>91</v>
      </c>
    </row>
    <row r="113" spans="1:1" ht="60" x14ac:dyDescent="0.25">
      <c r="A113" s="19" t="s">
        <v>92</v>
      </c>
    </row>
    <row r="114" spans="1:1" ht="45" x14ac:dyDescent="0.25">
      <c r="A114" s="19" t="s">
        <v>93</v>
      </c>
    </row>
    <row r="115" spans="1:1" x14ac:dyDescent="0.25">
      <c r="A115" s="13" t="s">
        <v>94</v>
      </c>
    </row>
    <row r="116" spans="1:1" x14ac:dyDescent="0.25">
      <c r="A116" s="13" t="s">
        <v>95</v>
      </c>
    </row>
    <row r="117" spans="1:1" x14ac:dyDescent="0.25">
      <c r="A117" s="13" t="s">
        <v>96</v>
      </c>
    </row>
    <row r="118" spans="1:1" x14ac:dyDescent="0.25">
      <c r="A118" s="13" t="s">
        <v>97</v>
      </c>
    </row>
    <row r="119" spans="1:1" ht="30" x14ac:dyDescent="0.25">
      <c r="A119" s="7" t="s">
        <v>98</v>
      </c>
    </row>
    <row r="120" spans="1:1" ht="45" x14ac:dyDescent="0.25">
      <c r="A120" s="19" t="s">
        <v>99</v>
      </c>
    </row>
    <row r="121" spans="1:1" ht="30" x14ac:dyDescent="0.25">
      <c r="A121" s="19" t="s">
        <v>100</v>
      </c>
    </row>
    <row r="122" spans="1:1" ht="36.950000000000003" customHeight="1" x14ac:dyDescent="0.25">
      <c r="A122" s="19" t="s">
        <v>101</v>
      </c>
    </row>
    <row r="123" spans="1:1" ht="45" x14ac:dyDescent="0.25">
      <c r="A123" s="19" t="s">
        <v>102</v>
      </c>
    </row>
    <row r="124" spans="1:1" x14ac:dyDescent="0.25">
      <c r="A124" s="14" t="s">
        <v>103</v>
      </c>
    </row>
    <row r="125" spans="1:1" x14ac:dyDescent="0.25">
      <c r="A125" s="14" t="s">
        <v>104</v>
      </c>
    </row>
    <row r="126" spans="1:1" x14ac:dyDescent="0.25">
      <c r="A126" s="14" t="s">
        <v>105</v>
      </c>
    </row>
    <row r="127" spans="1:1" x14ac:dyDescent="0.25">
      <c r="A127" s="14" t="s">
        <v>106</v>
      </c>
    </row>
    <row r="128" spans="1:1" ht="30" x14ac:dyDescent="0.25">
      <c r="A128" s="19" t="s">
        <v>107</v>
      </c>
    </row>
    <row r="129" spans="1:1" x14ac:dyDescent="0.25">
      <c r="A129" s="20"/>
    </row>
    <row r="130" spans="1:1" ht="56.25" x14ac:dyDescent="0.25">
      <c r="A130" s="3" t="s">
        <v>108</v>
      </c>
    </row>
    <row r="131" spans="1:1" x14ac:dyDescent="0.25">
      <c r="A131" s="21" t="s">
        <v>109</v>
      </c>
    </row>
    <row r="132" spans="1:1" ht="45" x14ac:dyDescent="0.25">
      <c r="A132" s="5" t="s">
        <v>110</v>
      </c>
    </row>
    <row r="133" spans="1:1" x14ac:dyDescent="0.25">
      <c r="A133" s="14" t="s">
        <v>111</v>
      </c>
    </row>
    <row r="134" spans="1:1" x14ac:dyDescent="0.25">
      <c r="A134" s="14" t="s">
        <v>112</v>
      </c>
    </row>
    <row r="135" spans="1:1" x14ac:dyDescent="0.25">
      <c r="A135" s="14" t="s">
        <v>113</v>
      </c>
    </row>
    <row r="136" spans="1:1" ht="30" x14ac:dyDescent="0.25">
      <c r="A136" s="22" t="s">
        <v>114</v>
      </c>
    </row>
    <row r="137" spans="1:1" ht="45" x14ac:dyDescent="0.25">
      <c r="A137" s="22" t="s">
        <v>115</v>
      </c>
    </row>
    <row r="138" spans="1:1" ht="45" x14ac:dyDescent="0.25">
      <c r="A138" s="22" t="s">
        <v>116</v>
      </c>
    </row>
    <row r="139" spans="1:1" ht="60" x14ac:dyDescent="0.25">
      <c r="A139" s="5" t="s">
        <v>117</v>
      </c>
    </row>
    <row r="140" spans="1:1" ht="75" x14ac:dyDescent="0.25">
      <c r="A140" s="22" t="s">
        <v>118</v>
      </c>
    </row>
    <row r="141" spans="1:1" ht="45" x14ac:dyDescent="0.25">
      <c r="A141" s="22" t="s">
        <v>119</v>
      </c>
    </row>
    <row r="142" spans="1:1" ht="75" x14ac:dyDescent="0.25">
      <c r="A142" s="22" t="s">
        <v>120</v>
      </c>
    </row>
    <row r="143" spans="1:1" x14ac:dyDescent="0.25">
      <c r="A143" s="5" t="s">
        <v>121</v>
      </c>
    </row>
    <row r="144" spans="1:1" x14ac:dyDescent="0.25">
      <c r="A144" s="19" t="s">
        <v>122</v>
      </c>
    </row>
    <row r="145" spans="1:1" x14ac:dyDescent="0.25">
      <c r="A145" s="6" t="s">
        <v>123</v>
      </c>
    </row>
    <row r="146" spans="1:1" ht="30" x14ac:dyDescent="0.25">
      <c r="A146" s="19" t="s">
        <v>124</v>
      </c>
    </row>
    <row r="147" spans="1:1" x14ac:dyDescent="0.25">
      <c r="A147" s="14" t="s">
        <v>77</v>
      </c>
    </row>
    <row r="148" spans="1:1" ht="30" x14ac:dyDescent="0.25">
      <c r="A148" s="14" t="s">
        <v>125</v>
      </c>
    </row>
    <row r="149" spans="1:1" x14ac:dyDescent="0.25">
      <c r="A149" s="14" t="s">
        <v>79</v>
      </c>
    </row>
    <row r="150" spans="1:1" x14ac:dyDescent="0.25">
      <c r="A150" s="14" t="s">
        <v>80</v>
      </c>
    </row>
    <row r="151" spans="1:1" x14ac:dyDescent="0.25">
      <c r="A151" s="14" t="s">
        <v>81</v>
      </c>
    </row>
    <row r="152" spans="1:1" ht="45" x14ac:dyDescent="0.25">
      <c r="A152" s="19" t="s">
        <v>126</v>
      </c>
    </row>
    <row r="153" spans="1:1" x14ac:dyDescent="0.25">
      <c r="A153" s="14" t="s">
        <v>127</v>
      </c>
    </row>
    <row r="154" spans="1:1" x14ac:dyDescent="0.25">
      <c r="A154" s="14" t="s">
        <v>128</v>
      </c>
    </row>
    <row r="155" spans="1:1" x14ac:dyDescent="0.25">
      <c r="A155" s="14" t="s">
        <v>129</v>
      </c>
    </row>
    <row r="156" spans="1:1" x14ac:dyDescent="0.25">
      <c r="A156" s="14" t="s">
        <v>130</v>
      </c>
    </row>
    <row r="157" spans="1:1" x14ac:dyDescent="0.25">
      <c r="A157" s="14" t="s">
        <v>131</v>
      </c>
    </row>
    <row r="158" spans="1:1" x14ac:dyDescent="0.25">
      <c r="A158" s="14" t="s">
        <v>132</v>
      </c>
    </row>
    <row r="159" spans="1:1" ht="30" x14ac:dyDescent="0.25">
      <c r="A159" s="19" t="s">
        <v>133</v>
      </c>
    </row>
    <row r="160" spans="1:1" x14ac:dyDescent="0.25">
      <c r="A160" s="14" t="s">
        <v>90</v>
      </c>
    </row>
    <row r="161" spans="1:1" x14ac:dyDescent="0.25">
      <c r="A161" s="14" t="s">
        <v>91</v>
      </c>
    </row>
    <row r="162" spans="1:1" x14ac:dyDescent="0.25">
      <c r="A162" s="6" t="s">
        <v>134</v>
      </c>
    </row>
    <row r="163" spans="1:1" ht="45" x14ac:dyDescent="0.25">
      <c r="A163" s="19" t="s">
        <v>135</v>
      </c>
    </row>
    <row r="164" spans="1:1" x14ac:dyDescent="0.25">
      <c r="A164" s="14" t="s">
        <v>136</v>
      </c>
    </row>
    <row r="165" spans="1:1" x14ac:dyDescent="0.25">
      <c r="A165" s="14" t="s">
        <v>137</v>
      </c>
    </row>
    <row r="166" spans="1:1" x14ac:dyDescent="0.25">
      <c r="A166" s="14" t="s">
        <v>138</v>
      </c>
    </row>
    <row r="167" spans="1:1" x14ac:dyDescent="0.25">
      <c r="A167" s="14" t="s">
        <v>139</v>
      </c>
    </row>
    <row r="168" spans="1:1" ht="30" x14ac:dyDescent="0.25">
      <c r="A168" s="7" t="s">
        <v>140</v>
      </c>
    </row>
    <row r="169" spans="1:1" ht="45" x14ac:dyDescent="0.25">
      <c r="A169" s="19" t="s">
        <v>141</v>
      </c>
    </row>
    <row r="170" spans="1:1" ht="30" x14ac:dyDescent="0.25">
      <c r="A170" s="19" t="s">
        <v>142</v>
      </c>
    </row>
    <row r="171" spans="1:1" x14ac:dyDescent="0.25">
      <c r="A171" s="6" t="s">
        <v>143</v>
      </c>
    </row>
    <row r="172" spans="1:1" ht="45" x14ac:dyDescent="0.25">
      <c r="A172" s="19" t="s">
        <v>144</v>
      </c>
    </row>
    <row r="173" spans="1:1" x14ac:dyDescent="0.25">
      <c r="A173" s="14" t="s">
        <v>136</v>
      </c>
    </row>
    <row r="174" spans="1:1" x14ac:dyDescent="0.25">
      <c r="A174" s="14" t="s">
        <v>137</v>
      </c>
    </row>
    <row r="175" spans="1:1" x14ac:dyDescent="0.25">
      <c r="A175" s="14" t="s">
        <v>138</v>
      </c>
    </row>
    <row r="176" spans="1:1" x14ac:dyDescent="0.25">
      <c r="A176" s="14" t="s">
        <v>139</v>
      </c>
    </row>
    <row r="177" spans="1:1" ht="30" x14ac:dyDescent="0.25">
      <c r="A177" s="7" t="s">
        <v>140</v>
      </c>
    </row>
    <row r="178" spans="1:1" ht="45" x14ac:dyDescent="0.25">
      <c r="A178" s="19" t="s">
        <v>145</v>
      </c>
    </row>
    <row r="179" spans="1:1" ht="30" x14ac:dyDescent="0.25">
      <c r="A179" s="19" t="s">
        <v>146</v>
      </c>
    </row>
    <row r="180" spans="1:1" x14ac:dyDescent="0.25">
      <c r="A180" s="6" t="s">
        <v>147</v>
      </c>
    </row>
    <row r="181" spans="1:1" ht="60" x14ac:dyDescent="0.25">
      <c r="A181" s="19" t="s">
        <v>148</v>
      </c>
    </row>
    <row r="182" spans="1:1" x14ac:dyDescent="0.25">
      <c r="A182" s="14" t="s">
        <v>136</v>
      </c>
    </row>
    <row r="183" spans="1:1" x14ac:dyDescent="0.25">
      <c r="A183" s="14" t="s">
        <v>137</v>
      </c>
    </row>
    <row r="184" spans="1:1" x14ac:dyDescent="0.25">
      <c r="A184" s="14" t="s">
        <v>138</v>
      </c>
    </row>
    <row r="185" spans="1:1" x14ac:dyDescent="0.25">
      <c r="A185" s="14" t="s">
        <v>139</v>
      </c>
    </row>
    <row r="186" spans="1:1" ht="30" x14ac:dyDescent="0.25">
      <c r="A186" s="7" t="s">
        <v>140</v>
      </c>
    </row>
    <row r="187" spans="1:1" ht="60" x14ac:dyDescent="0.25">
      <c r="A187" s="19" t="s">
        <v>149</v>
      </c>
    </row>
    <row r="188" spans="1:1" ht="45" x14ac:dyDescent="0.25">
      <c r="A188" s="19" t="s">
        <v>150</v>
      </c>
    </row>
    <row r="189" spans="1:1" ht="90" x14ac:dyDescent="0.25">
      <c r="A189" s="19" t="s">
        <v>151</v>
      </c>
    </row>
    <row r="190" spans="1:1" ht="30" x14ac:dyDescent="0.25">
      <c r="A190" s="19" t="s">
        <v>152</v>
      </c>
    </row>
    <row r="191" spans="1:1" ht="30" x14ac:dyDescent="0.25">
      <c r="A191" s="14" t="s">
        <v>153</v>
      </c>
    </row>
    <row r="192" spans="1:1" x14ac:dyDescent="0.25">
      <c r="A192" s="14" t="s">
        <v>154</v>
      </c>
    </row>
    <row r="193" spans="1:1" ht="45" x14ac:dyDescent="0.25">
      <c r="A193" s="19" t="s">
        <v>155</v>
      </c>
    </row>
    <row r="194" spans="1:1" ht="60" x14ac:dyDescent="0.25">
      <c r="A194" s="21" t="s">
        <v>156</v>
      </c>
    </row>
    <row r="195" spans="1:1" x14ac:dyDescent="0.25">
      <c r="A195" s="21" t="s">
        <v>157</v>
      </c>
    </row>
    <row r="196" spans="1:1" ht="30" x14ac:dyDescent="0.25">
      <c r="A196" s="5" t="s">
        <v>158</v>
      </c>
    </row>
    <row r="197" spans="1:1" ht="45" x14ac:dyDescent="0.25">
      <c r="A197" s="19" t="s">
        <v>159</v>
      </c>
    </row>
    <row r="198" spans="1:1" ht="30" x14ac:dyDescent="0.25">
      <c r="A198" s="5" t="s">
        <v>160</v>
      </c>
    </row>
    <row r="199" spans="1:1" x14ac:dyDescent="0.25">
      <c r="A199" s="14" t="s">
        <v>161</v>
      </c>
    </row>
    <row r="200" spans="1:1" x14ac:dyDescent="0.25">
      <c r="A200" s="14" t="s">
        <v>162</v>
      </c>
    </row>
    <row r="201" spans="1:1" x14ac:dyDescent="0.25">
      <c r="A201" s="14" t="s">
        <v>163</v>
      </c>
    </row>
    <row r="202" spans="1:1" x14ac:dyDescent="0.25">
      <c r="A202" s="14" t="s">
        <v>164</v>
      </c>
    </row>
    <row r="203" spans="1:1" x14ac:dyDescent="0.25">
      <c r="A203" s="14" t="s">
        <v>165</v>
      </c>
    </row>
    <row r="204" spans="1:1" x14ac:dyDescent="0.25">
      <c r="A204" s="14" t="s">
        <v>166</v>
      </c>
    </row>
    <row r="205" spans="1:1" x14ac:dyDescent="0.25">
      <c r="A205" s="14" t="s">
        <v>167</v>
      </c>
    </row>
    <row r="206" spans="1:1" x14ac:dyDescent="0.25">
      <c r="A206" s="14" t="s">
        <v>168</v>
      </c>
    </row>
    <row r="207" spans="1:1" x14ac:dyDescent="0.25">
      <c r="A207" s="14" t="s">
        <v>169</v>
      </c>
    </row>
    <row r="208" spans="1:1" x14ac:dyDescent="0.25">
      <c r="A208" s="14" t="s">
        <v>170</v>
      </c>
    </row>
    <row r="209" spans="1:1" x14ac:dyDescent="0.25">
      <c r="A209" s="14" t="s">
        <v>171</v>
      </c>
    </row>
    <row r="210" spans="1:1" x14ac:dyDescent="0.25">
      <c r="A210" s="14" t="s">
        <v>172</v>
      </c>
    </row>
    <row r="211" spans="1:1" x14ac:dyDescent="0.25">
      <c r="A211" s="14" t="s">
        <v>173</v>
      </c>
    </row>
    <row r="212" spans="1:1" x14ac:dyDescent="0.25">
      <c r="A212" s="14" t="s">
        <v>174</v>
      </c>
    </row>
    <row r="213" spans="1:1" x14ac:dyDescent="0.25">
      <c r="A213" s="14" t="s">
        <v>175</v>
      </c>
    </row>
    <row r="214" spans="1:1" x14ac:dyDescent="0.25">
      <c r="A214" s="14" t="s">
        <v>176</v>
      </c>
    </row>
    <row r="215" spans="1:1" x14ac:dyDescent="0.25">
      <c r="A215" s="14" t="s">
        <v>177</v>
      </c>
    </row>
    <row r="216" spans="1:1" x14ac:dyDescent="0.25">
      <c r="A216" s="14" t="s">
        <v>178</v>
      </c>
    </row>
    <row r="217" spans="1:1" x14ac:dyDescent="0.25">
      <c r="A217" s="14" t="s">
        <v>179</v>
      </c>
    </row>
    <row r="218" spans="1:1" x14ac:dyDescent="0.25">
      <c r="A218" s="14" t="s">
        <v>180</v>
      </c>
    </row>
    <row r="219" spans="1:1" x14ac:dyDescent="0.25">
      <c r="A219" s="14" t="s">
        <v>181</v>
      </c>
    </row>
    <row r="220" spans="1:1" x14ac:dyDescent="0.25">
      <c r="A220" s="14" t="s">
        <v>182</v>
      </c>
    </row>
    <row r="221" spans="1:1" x14ac:dyDescent="0.25">
      <c r="A221" s="14" t="s">
        <v>183</v>
      </c>
    </row>
    <row r="222" spans="1:1" x14ac:dyDescent="0.25">
      <c r="A222" s="14" t="s">
        <v>184</v>
      </c>
    </row>
    <row r="223" spans="1:1" x14ac:dyDescent="0.25">
      <c r="A223" s="14" t="s">
        <v>185</v>
      </c>
    </row>
    <row r="224" spans="1:1" x14ac:dyDescent="0.25">
      <c r="A224" s="14" t="s">
        <v>186</v>
      </c>
    </row>
    <row r="225" spans="1:1" x14ac:dyDescent="0.25">
      <c r="A225" s="14" t="s">
        <v>187</v>
      </c>
    </row>
    <row r="226" spans="1:1" x14ac:dyDescent="0.25">
      <c r="A226" s="14" t="s">
        <v>188</v>
      </c>
    </row>
    <row r="227" spans="1:1" x14ac:dyDescent="0.25">
      <c r="A227" s="14" t="s">
        <v>189</v>
      </c>
    </row>
    <row r="228" spans="1:1" x14ac:dyDescent="0.25">
      <c r="A228" s="14" t="s">
        <v>190</v>
      </c>
    </row>
    <row r="229" spans="1:1" x14ac:dyDescent="0.25">
      <c r="A229" s="14" t="s">
        <v>191</v>
      </c>
    </row>
    <row r="230" spans="1:1" x14ac:dyDescent="0.25">
      <c r="A230" s="14" t="s">
        <v>192</v>
      </c>
    </row>
    <row r="231" spans="1:1" x14ac:dyDescent="0.25">
      <c r="A231" s="14" t="s">
        <v>193</v>
      </c>
    </row>
    <row r="232" spans="1:1" x14ac:dyDescent="0.25">
      <c r="A232" s="14" t="s">
        <v>194</v>
      </c>
    </row>
    <row r="233" spans="1:1" x14ac:dyDescent="0.25">
      <c r="A233" s="14" t="s">
        <v>195</v>
      </c>
    </row>
    <row r="234" spans="1:1" x14ac:dyDescent="0.25">
      <c r="A234" s="14" t="s">
        <v>196</v>
      </c>
    </row>
    <row r="235" spans="1:1" x14ac:dyDescent="0.25">
      <c r="A235" s="14" t="s">
        <v>197</v>
      </c>
    </row>
    <row r="236" spans="1:1" ht="75" x14ac:dyDescent="0.25">
      <c r="A236" s="19" t="s">
        <v>198</v>
      </c>
    </row>
    <row r="237" spans="1:1" x14ac:dyDescent="0.25">
      <c r="A237" s="14" t="s">
        <v>199</v>
      </c>
    </row>
    <row r="238" spans="1:1" x14ac:dyDescent="0.25">
      <c r="A238" s="14" t="s">
        <v>200</v>
      </c>
    </row>
    <row r="239" spans="1:1" x14ac:dyDescent="0.25">
      <c r="A239" s="14" t="s">
        <v>201</v>
      </c>
    </row>
    <row r="240" spans="1:1" ht="45" x14ac:dyDescent="0.25">
      <c r="A240" s="19" t="s">
        <v>202</v>
      </c>
    </row>
    <row r="241" spans="1:1" ht="30" x14ac:dyDescent="0.25">
      <c r="A241" s="14" t="s">
        <v>203</v>
      </c>
    </row>
    <row r="242" spans="1:1" ht="75" x14ac:dyDescent="0.25">
      <c r="A242" s="14" t="s">
        <v>204</v>
      </c>
    </row>
    <row r="243" spans="1:1" ht="45" x14ac:dyDescent="0.25">
      <c r="A243" s="23" t="s">
        <v>205</v>
      </c>
    </row>
    <row r="244" spans="1:1" ht="30" x14ac:dyDescent="0.25">
      <c r="A244" s="14" t="s">
        <v>206</v>
      </c>
    </row>
    <row r="245" spans="1:1" ht="75" x14ac:dyDescent="0.25">
      <c r="A245" s="19" t="s">
        <v>207</v>
      </c>
    </row>
    <row r="246" spans="1:1" ht="45" x14ac:dyDescent="0.25">
      <c r="A246" s="19" t="s">
        <v>208</v>
      </c>
    </row>
    <row r="247" spans="1:1" x14ac:dyDescent="0.25">
      <c r="A247" s="14" t="s">
        <v>209</v>
      </c>
    </row>
    <row r="248" spans="1:1" ht="30" x14ac:dyDescent="0.25">
      <c r="A248" s="14" t="s">
        <v>210</v>
      </c>
    </row>
    <row r="249" spans="1:1" ht="30" x14ac:dyDescent="0.25">
      <c r="A249" s="14" t="s">
        <v>211</v>
      </c>
    </row>
    <row r="250" spans="1:1" x14ac:dyDescent="0.25">
      <c r="A250" s="19" t="s">
        <v>212</v>
      </c>
    </row>
    <row r="251" spans="1:1" x14ac:dyDescent="0.25">
      <c r="A251" s="20"/>
    </row>
    <row r="252" spans="1:1" ht="37.5" x14ac:dyDescent="0.25">
      <c r="A252" s="3" t="s">
        <v>213</v>
      </c>
    </row>
    <row r="253" spans="1:1" ht="90" x14ac:dyDescent="0.25">
      <c r="A253" s="5" t="s">
        <v>214</v>
      </c>
    </row>
    <row r="254" spans="1:1" ht="45" x14ac:dyDescent="0.25">
      <c r="A254" s="7" t="s">
        <v>215</v>
      </c>
    </row>
    <row r="255" spans="1:1" ht="30" x14ac:dyDescent="0.25">
      <c r="A255" s="5" t="s">
        <v>216</v>
      </c>
    </row>
    <row r="256" spans="1:1" ht="30" x14ac:dyDescent="0.25">
      <c r="A256" s="19" t="s">
        <v>217</v>
      </c>
    </row>
    <row r="257" spans="1:1" ht="30" x14ac:dyDescent="0.25">
      <c r="A257" s="19" t="s">
        <v>218</v>
      </c>
    </row>
    <row r="258" spans="1:1" x14ac:dyDescent="0.25">
      <c r="A258" s="19" t="s">
        <v>219</v>
      </c>
    </row>
    <row r="259" spans="1:1" ht="45" x14ac:dyDescent="0.25">
      <c r="A259" s="19" t="s">
        <v>220</v>
      </c>
    </row>
    <row r="260" spans="1:1" x14ac:dyDescent="0.25">
      <c r="A260" s="20"/>
    </row>
    <row r="261" spans="1:1" ht="37.5" x14ac:dyDescent="0.25">
      <c r="A261" s="3" t="s">
        <v>221</v>
      </c>
    </row>
    <row r="262" spans="1:1" x14ac:dyDescent="0.25">
      <c r="A262" s="5"/>
    </row>
    <row r="263" spans="1:1" ht="75" x14ac:dyDescent="0.25">
      <c r="A263" s="22" t="s">
        <v>222</v>
      </c>
    </row>
    <row r="264" spans="1:1" ht="30" x14ac:dyDescent="0.25">
      <c r="A264" s="19" t="s">
        <v>223</v>
      </c>
    </row>
    <row r="265" spans="1:1" ht="30" x14ac:dyDescent="0.25">
      <c r="A265" s="19" t="s">
        <v>224</v>
      </c>
    </row>
    <row r="266" spans="1:1" ht="30" x14ac:dyDescent="0.25">
      <c r="A266" s="19" t="s">
        <v>225</v>
      </c>
    </row>
    <row r="267" spans="1:1" x14ac:dyDescent="0.25">
      <c r="A267" s="14" t="s">
        <v>136</v>
      </c>
    </row>
    <row r="268" spans="1:1" x14ac:dyDescent="0.25">
      <c r="A268" s="14" t="s">
        <v>137</v>
      </c>
    </row>
    <row r="269" spans="1:1" x14ac:dyDescent="0.25">
      <c r="A269" s="22" t="s">
        <v>226</v>
      </c>
    </row>
    <row r="270" spans="1:1" x14ac:dyDescent="0.25">
      <c r="A270" s="19" t="s">
        <v>227</v>
      </c>
    </row>
    <row r="271" spans="1:1" ht="60" x14ac:dyDescent="0.25">
      <c r="A271" s="14" t="s">
        <v>228</v>
      </c>
    </row>
    <row r="272" spans="1:1" ht="75" x14ac:dyDescent="0.25">
      <c r="A272" s="14" t="s">
        <v>229</v>
      </c>
    </row>
    <row r="273" spans="1:1" ht="75" x14ac:dyDescent="0.25">
      <c r="A273" s="14" t="s">
        <v>230</v>
      </c>
    </row>
    <row r="274" spans="1:1" x14ac:dyDescent="0.25">
      <c r="A274" s="19" t="s">
        <v>231</v>
      </c>
    </row>
    <row r="275" spans="1:1" x14ac:dyDescent="0.25">
      <c r="A275" s="5"/>
    </row>
    <row r="276" spans="1:1" ht="30" x14ac:dyDescent="0.25">
      <c r="A276" s="19" t="s">
        <v>232</v>
      </c>
    </row>
    <row r="277" spans="1:1" ht="30" x14ac:dyDescent="0.25">
      <c r="A277" s="19" t="s">
        <v>233</v>
      </c>
    </row>
    <row r="278" spans="1:1" ht="30" x14ac:dyDescent="0.25">
      <c r="A278" s="19" t="s">
        <v>234</v>
      </c>
    </row>
    <row r="279" spans="1:1" ht="30" x14ac:dyDescent="0.25">
      <c r="A279" s="19" t="s">
        <v>235</v>
      </c>
    </row>
    <row r="280" spans="1:1" ht="30" x14ac:dyDescent="0.25">
      <c r="A280" s="19" t="s">
        <v>236</v>
      </c>
    </row>
    <row r="281" spans="1:1" ht="45" x14ac:dyDescent="0.25">
      <c r="A281" s="19" t="s">
        <v>237</v>
      </c>
    </row>
    <row r="282" spans="1:1" x14ac:dyDescent="0.25">
      <c r="A282" s="20"/>
    </row>
    <row r="283" spans="1:1" ht="37.5" x14ac:dyDescent="0.25">
      <c r="A283" s="3" t="s">
        <v>238</v>
      </c>
    </row>
    <row r="284" spans="1:1" ht="30" x14ac:dyDescent="0.25">
      <c r="A284" s="5" t="s">
        <v>239</v>
      </c>
    </row>
    <row r="285" spans="1:1" x14ac:dyDescent="0.25">
      <c r="A285" s="24" t="s">
        <v>240</v>
      </c>
    </row>
    <row r="286" spans="1:1" x14ac:dyDescent="0.25">
      <c r="A286" s="24" t="s">
        <v>241</v>
      </c>
    </row>
    <row r="287" spans="1:1" x14ac:dyDescent="0.25">
      <c r="A287" s="24" t="s">
        <v>242</v>
      </c>
    </row>
    <row r="288" spans="1:1" x14ac:dyDescent="0.25">
      <c r="A288" s="24" t="s">
        <v>243</v>
      </c>
    </row>
    <row r="289" spans="1:1" x14ac:dyDescent="0.25">
      <c r="A289" s="5" t="s">
        <v>244</v>
      </c>
    </row>
    <row r="290" spans="1:1" x14ac:dyDescent="0.25">
      <c r="A290" s="5"/>
    </row>
    <row r="291" spans="1:1" ht="75" x14ac:dyDescent="0.25">
      <c r="A291" s="14" t="s">
        <v>245</v>
      </c>
    </row>
    <row r="292" spans="1:1" x14ac:dyDescent="0.25">
      <c r="A292" s="14" t="s">
        <v>246</v>
      </c>
    </row>
    <row r="293" spans="1:1" x14ac:dyDescent="0.25">
      <c r="A293" s="14" t="s">
        <v>247</v>
      </c>
    </row>
    <row r="294" spans="1:1" x14ac:dyDescent="0.25">
      <c r="A294" s="14" t="s">
        <v>248</v>
      </c>
    </row>
    <row r="295" spans="1:1" x14ac:dyDescent="0.25">
      <c r="A295" s="13" t="s">
        <v>249</v>
      </c>
    </row>
    <row r="296" spans="1:1" x14ac:dyDescent="0.25">
      <c r="A296" s="14" t="s">
        <v>250</v>
      </c>
    </row>
    <row r="297" spans="1:1" ht="30" x14ac:dyDescent="0.25">
      <c r="A297" s="22" t="s">
        <v>251</v>
      </c>
    </row>
    <row r="298" spans="1:1" x14ac:dyDescent="0.25">
      <c r="A298" s="25"/>
    </row>
    <row r="299" spans="1:1" ht="56.25" x14ac:dyDescent="0.25">
      <c r="A299" s="3" t="s">
        <v>252</v>
      </c>
    </row>
    <row r="300" spans="1:1" x14ac:dyDescent="0.25">
      <c r="A300" s="19" t="s">
        <v>253</v>
      </c>
    </row>
    <row r="301" spans="1:1" ht="75" x14ac:dyDescent="0.25">
      <c r="A301" s="26" t="s">
        <v>254</v>
      </c>
    </row>
    <row r="302" spans="1:1" ht="30" x14ac:dyDescent="0.25">
      <c r="A302" s="5" t="s">
        <v>255</v>
      </c>
    </row>
    <row r="303" spans="1:1" ht="30" x14ac:dyDescent="0.25">
      <c r="A303" s="19" t="s">
        <v>256</v>
      </c>
    </row>
    <row r="304" spans="1:1" ht="30" x14ac:dyDescent="0.25">
      <c r="A304" s="19" t="s">
        <v>257</v>
      </c>
    </row>
    <row r="305" spans="1:1" x14ac:dyDescent="0.25">
      <c r="A305" s="14" t="s">
        <v>136</v>
      </c>
    </row>
    <row r="306" spans="1:1" x14ac:dyDescent="0.25">
      <c r="A306" s="14" t="s">
        <v>137</v>
      </c>
    </row>
    <row r="307" spans="1:1" x14ac:dyDescent="0.25">
      <c r="A307" s="14" t="s">
        <v>138</v>
      </c>
    </row>
    <row r="308" spans="1:1" x14ac:dyDescent="0.25">
      <c r="A308" s="14" t="s">
        <v>139</v>
      </c>
    </row>
    <row r="309" spans="1:1" ht="30" x14ac:dyDescent="0.25">
      <c r="A309" s="19" t="s">
        <v>258</v>
      </c>
    </row>
    <row r="310" spans="1:1" ht="30" x14ac:dyDescent="0.25">
      <c r="A310" s="19" t="s">
        <v>259</v>
      </c>
    </row>
    <row r="311" spans="1:1" x14ac:dyDescent="0.25">
      <c r="A311" s="20"/>
    </row>
    <row r="312" spans="1:1" ht="56.25" x14ac:dyDescent="0.25">
      <c r="A312" s="3" t="s">
        <v>260</v>
      </c>
    </row>
    <row r="313" spans="1:1" ht="90" x14ac:dyDescent="0.25">
      <c r="A313" s="21" t="s">
        <v>261</v>
      </c>
    </row>
    <row r="314" spans="1:1" ht="30" x14ac:dyDescent="0.25">
      <c r="A314" s="19" t="s">
        <v>262</v>
      </c>
    </row>
    <row r="315" spans="1:1" ht="30" x14ac:dyDescent="0.25">
      <c r="A315" s="7" t="s">
        <v>263</v>
      </c>
    </row>
    <row r="316" spans="1:1" ht="45" x14ac:dyDescent="0.25">
      <c r="A316" s="5" t="s">
        <v>264</v>
      </c>
    </row>
    <row r="317" spans="1:1" ht="30" x14ac:dyDescent="0.25">
      <c r="A317" s="5" t="s">
        <v>265</v>
      </c>
    </row>
    <row r="318" spans="1:1" x14ac:dyDescent="0.25">
      <c r="A318" s="27"/>
    </row>
    <row r="319" spans="1:1" ht="18.75" x14ac:dyDescent="0.25">
      <c r="A319" s="3" t="s">
        <v>266</v>
      </c>
    </row>
    <row r="320" spans="1:1" ht="37.5" x14ac:dyDescent="0.25">
      <c r="A320" s="3" t="s">
        <v>267</v>
      </c>
    </row>
    <row r="321" spans="1:1" ht="45" x14ac:dyDescent="0.25">
      <c r="A321" s="5" t="s">
        <v>268</v>
      </c>
    </row>
    <row r="322" spans="1:1" x14ac:dyDescent="0.25">
      <c r="A322" s="28" t="s">
        <v>269</v>
      </c>
    </row>
    <row r="323" spans="1:1" x14ac:dyDescent="0.25">
      <c r="A323" s="27"/>
    </row>
    <row r="324" spans="1:1" ht="18.75" x14ac:dyDescent="0.25">
      <c r="A324" s="3" t="s">
        <v>270</v>
      </c>
    </row>
    <row r="325" spans="1:1" ht="37.5" x14ac:dyDescent="0.25">
      <c r="A325" s="3" t="s">
        <v>271</v>
      </c>
    </row>
    <row r="326" spans="1:1" ht="105" x14ac:dyDescent="0.25">
      <c r="A326" s="28" t="s">
        <v>272</v>
      </c>
    </row>
    <row r="327" spans="1:1" x14ac:dyDescent="0.25">
      <c r="A327" s="29" t="s">
        <v>273</v>
      </c>
    </row>
    <row r="328" spans="1:1" ht="75" x14ac:dyDescent="0.25">
      <c r="A328" s="28" t="s">
        <v>274</v>
      </c>
    </row>
    <row r="329" spans="1:1" ht="180" x14ac:dyDescent="0.25">
      <c r="A329" s="28" t="s">
        <v>275</v>
      </c>
    </row>
    <row r="330" spans="1:1" x14ac:dyDescent="0.25">
      <c r="A330" s="28" t="s">
        <v>276</v>
      </c>
    </row>
    <row r="331" spans="1:1" x14ac:dyDescent="0.25">
      <c r="A331" s="30" t="s">
        <v>277</v>
      </c>
    </row>
    <row r="332" spans="1:1" x14ac:dyDescent="0.25">
      <c r="A332" s="4" t="s">
        <v>278</v>
      </c>
    </row>
    <row r="333" spans="1:1" x14ac:dyDescent="0.25">
      <c r="A333" s="31" t="s">
        <v>279</v>
      </c>
    </row>
    <row r="334" spans="1:1" x14ac:dyDescent="0.25">
      <c r="A334" s="32" t="s">
        <v>280</v>
      </c>
    </row>
    <row r="335" spans="1:1" x14ac:dyDescent="0.25">
      <c r="A335" s="32" t="s">
        <v>281</v>
      </c>
    </row>
    <row r="336" spans="1:1" x14ac:dyDescent="0.25">
      <c r="A336" s="32" t="s">
        <v>282</v>
      </c>
    </row>
    <row r="337" spans="1:1" x14ac:dyDescent="0.25">
      <c r="A337" s="32" t="s">
        <v>283</v>
      </c>
    </row>
    <row r="338" spans="1:1" x14ac:dyDescent="0.25">
      <c r="A338" s="32" t="s">
        <v>284</v>
      </c>
    </row>
    <row r="339" spans="1:1" x14ac:dyDescent="0.25">
      <c r="A339" s="32" t="s">
        <v>285</v>
      </c>
    </row>
    <row r="340" spans="1:1" x14ac:dyDescent="0.25">
      <c r="A340" s="32" t="s">
        <v>286</v>
      </c>
    </row>
    <row r="341" spans="1:1" x14ac:dyDescent="0.25">
      <c r="A341" s="4" t="s">
        <v>287</v>
      </c>
    </row>
    <row r="342" spans="1:1" ht="30" x14ac:dyDescent="0.25">
      <c r="A342" s="30" t="s">
        <v>288</v>
      </c>
    </row>
    <row r="343" spans="1:1" x14ac:dyDescent="0.25">
      <c r="A343" s="4" t="s">
        <v>289</v>
      </c>
    </row>
    <row r="344" spans="1:1" ht="30" x14ac:dyDescent="0.25">
      <c r="A344" s="30" t="s">
        <v>290</v>
      </c>
    </row>
    <row r="345" spans="1:1" x14ac:dyDescent="0.25">
      <c r="A345" s="27"/>
    </row>
    <row r="346" spans="1:1" ht="18.75" x14ac:dyDescent="0.3">
      <c r="A346" s="33" t="s">
        <v>291</v>
      </c>
    </row>
    <row r="347" spans="1:1" ht="90" x14ac:dyDescent="0.25">
      <c r="A347" s="28" t="s">
        <v>292</v>
      </c>
    </row>
    <row r="348" spans="1:1" ht="30" x14ac:dyDescent="0.25">
      <c r="A348" s="28" t="s">
        <v>293</v>
      </c>
    </row>
    <row r="350" spans="1:1" ht="60" x14ac:dyDescent="0.25">
      <c r="A350" s="28" t="s">
        <v>294</v>
      </c>
    </row>
    <row r="352" spans="1:1" ht="30" x14ac:dyDescent="0.25">
      <c r="A352" s="28" t="s">
        <v>295</v>
      </c>
    </row>
    <row r="354" spans="1:1" ht="60" x14ac:dyDescent="0.25">
      <c r="A354" s="28" t="s">
        <v>296</v>
      </c>
    </row>
    <row r="356" spans="1:1" ht="45" x14ac:dyDescent="0.25">
      <c r="A356" s="28" t="s">
        <v>297</v>
      </c>
    </row>
    <row r="358" spans="1:1" ht="45" x14ac:dyDescent="0.25">
      <c r="A358" s="28" t="s">
        <v>298</v>
      </c>
    </row>
    <row r="360" spans="1:1" ht="30" x14ac:dyDescent="0.25">
      <c r="A360" s="28" t="s">
        <v>299</v>
      </c>
    </row>
    <row r="362" spans="1:1" ht="30" x14ac:dyDescent="0.25">
      <c r="A362" s="28" t="s">
        <v>300</v>
      </c>
    </row>
  </sheetData>
  <hyperlinks>
    <hyperlink ref="A327" r:id="rId1" xr:uid="{5BE9492B-6413-4219-AFDD-E61C38FD681E}"/>
    <hyperlink ref="A315" r:id="rId2" display="mailto:APR@hcd.ca.gov" xr:uid="{A998276C-F15F-4D4E-852F-388EFEA216E3}"/>
    <hyperlink ref="A29" location="Instructions!A324" display="Table H - Locally Owned or Controlled Lands Declared Surplus Pursuant to Government Code section 54221, or Identified as Excess Pursuant to Government Code section 50569" xr:uid="{D218CB4A-8974-4572-8A66-3F39D1D9A1FC}"/>
    <hyperlink ref="A13" r:id="rId3" display="mailto:APR@hcd.ca.gov" xr:uid="{BF321976-590F-4E01-8796-C8CF3361F41C}"/>
    <hyperlink ref="A119" r:id="rId4" display="http://www.hcd.ca.gov/grants-funding/income-limits/state-and-federal-income-limits.shtml" xr:uid="{30BB66F0-DA3C-479A-A7F5-CCB172719C8B}"/>
    <hyperlink ref="A168" r:id="rId5" display="http://www.hcd.ca.gov/grants-funding/income-limits/state-and-federal-income-limits.shtml" xr:uid="{B7407A67-DC4F-44E1-8BF5-028F27A103E7}"/>
    <hyperlink ref="A177" r:id="rId6" display="http://www.hcd.ca.gov/grants-funding/income-limits/state-and-federal-income-limits.shtml" xr:uid="{43C8D220-C073-4E60-89BB-0779EE36139F}"/>
    <hyperlink ref="A186" r:id="rId7" display="http://www.hcd.ca.gov/grants-funding/income-limits/state-and-federal-income-limits.shtml" xr:uid="{EA93D5EA-E386-4E49-974D-E9A9AAF1E787}"/>
    <hyperlink ref="A254" r:id="rId8" display="mailto:APR@hcd.ca.gov" xr:uid="{22A57413-7951-464B-BAD1-E31EFF961F34}"/>
    <hyperlink ref="A17" location="Instructions!A30" display="DEFINITIONS" xr:uid="{94E2E6B7-D825-4511-BFF9-FAF38622D323}"/>
    <hyperlink ref="A16" location="Instructions!A5" display="INTRODUCTION" xr:uid="{83CEC28D-8D39-475D-A435-549CBCB13455}"/>
    <hyperlink ref="A18" location="Instructions!A61" display="FORM INSTRUCTIONS" xr:uid="{2C48D70A-1AC2-413F-AAFE-8D2AAA796173}"/>
    <hyperlink ref="A19" location="Instructions!A61" display="GENERAL INFORMATION" xr:uid="{DA92970B-5DD2-404F-B4DF-FED51BCFF83D}"/>
    <hyperlink ref="A20" location="Instructions!A71" display="START HERE" xr:uid="{7C78DE7B-1F46-40AD-8ABA-5A3B04085DA1}"/>
    <hyperlink ref="A21" location="Instructions!A84" display="TABLE A Housing Development Applications Submitted" xr:uid="{1BC0DF37-76FB-49BC-8C8B-0EC5906FAC27}"/>
    <hyperlink ref="A22" location="Instructions!A129" display="TABLE A2 Annual Building Activity Report Summary - New Construction, Entitled,     Permits and Completed Units" xr:uid="{455EE7E7-CCB6-43DB-83EA-544EC4A0C862}"/>
    <hyperlink ref="A23" location="Instructions!A248" display="TABLE B Regional Housing Needs Allocation Progress – Permitted Units Issued By Affordability" xr:uid="{8625BD31-E63D-40FB-8E44-FFADD9C13AA9}"/>
    <hyperlink ref="A24" location="Instructions!A257" display="TABLE C Sites Identified or Rezoned to Accommodate Shortfall Housing Need" xr:uid="{FCA7806F-19E1-4E08-92A5-37128B33141D}"/>
    <hyperlink ref="A25" location="Instructions!A278" display="TABLE D Program Implementation Status pursuant to Government Code section 65583" xr:uid="{58193339-D759-4A93-A05F-37A708159A1F}"/>
    <hyperlink ref="A26" location="Instructions!A295" display="TABLE E Commercial Development Bonus Approved pursuant to Government Code section 65915.7" xr:uid="{FEEED2A0-AEF2-43FF-9412-608D8B7E2771}"/>
    <hyperlink ref="A27" location="Instructions!A308" display="TABLE F Units Rehabilitated, Preserved and Acquired for Alternative Adequate Sites pursuant to Government Code section 65583.1, subdivision (c)(2)" xr:uid="{469479F9-D9D2-436F-BF74-0B2CABBB51F3}"/>
    <hyperlink ref="A28" location="Instructions!A317" display="TABLE G Locally Owned Lands Included in the Housing Element Sites Inventory that have been sold, leased, or otherwise disposed of, pursuant to Government Code section 65400.1" xr:uid="{D286E3E0-6602-4C2D-9808-B4BE0D8FD365}"/>
  </hyperlinks>
  <pageMargins left="0.7" right="0.7" top="0.75" bottom="0.75" header="0.3" footer="0.3"/>
  <drawing r:id="rId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99372-1B14-4363-86F7-3A7322FB5CBE}">
  <sheetPr codeName="Sheet30">
    <tabColor theme="7"/>
    <pageSetUpPr fitToPage="1"/>
  </sheetPr>
  <dimension ref="A1:S1384"/>
  <sheetViews>
    <sheetView zoomScale="70" zoomScaleNormal="70" workbookViewId="0">
      <selection activeCell="B1" sqref="B1"/>
    </sheetView>
  </sheetViews>
  <sheetFormatPr defaultColWidth="0" defaultRowHeight="14.25" x14ac:dyDescent="0.2"/>
  <cols>
    <col min="1" max="5" width="16.5703125" style="42" customWidth="1"/>
    <col min="6" max="6" width="25.5703125" style="42" customWidth="1"/>
    <col min="7" max="7" width="31.140625" style="418" customWidth="1"/>
    <col min="8" max="8" width="4.5703125" style="42" hidden="1" customWidth="1"/>
    <col min="9" max="16384" width="8.85546875" style="42" hidden="1"/>
  </cols>
  <sheetData>
    <row r="1" spans="1:19" s="35" customFormat="1" ht="22.9" customHeight="1" x14ac:dyDescent="0.35">
      <c r="A1" s="36" t="s">
        <v>332</v>
      </c>
      <c r="B1" s="69" t="s">
        <v>304</v>
      </c>
      <c r="C1" s="352"/>
      <c r="D1" s="653" t="s">
        <v>4867</v>
      </c>
      <c r="E1" s="654"/>
      <c r="F1" s="655"/>
      <c r="G1" s="640" t="s">
        <v>334</v>
      </c>
      <c r="H1" s="641"/>
      <c r="I1" s="642"/>
      <c r="J1" s="49"/>
      <c r="K1" s="49"/>
      <c r="L1" s="49"/>
      <c r="M1" s="49"/>
      <c r="N1" s="49"/>
      <c r="O1" s="49"/>
      <c r="P1" s="49"/>
      <c r="Q1" s="49"/>
      <c r="R1" s="74"/>
      <c r="S1" s="74"/>
    </row>
    <row r="2" spans="1:19" s="35" customFormat="1" ht="31.15" customHeight="1" x14ac:dyDescent="0.35">
      <c r="A2" s="36" t="s">
        <v>4817</v>
      </c>
      <c r="B2" s="37">
        <v>2020</v>
      </c>
      <c r="C2" s="38" t="s">
        <v>336</v>
      </c>
      <c r="D2" s="653"/>
      <c r="E2" s="654"/>
      <c r="F2" s="655"/>
      <c r="G2" s="643" t="s">
        <v>338</v>
      </c>
      <c r="H2" s="644"/>
      <c r="I2" s="401"/>
      <c r="J2" s="49"/>
      <c r="K2" s="49"/>
      <c r="L2" s="49"/>
      <c r="M2" s="49"/>
      <c r="N2" s="49"/>
      <c r="O2" s="49"/>
      <c r="P2" s="49"/>
      <c r="Q2" s="49"/>
      <c r="R2" s="76"/>
      <c r="S2" s="76"/>
    </row>
    <row r="3" spans="1:19" s="35" customFormat="1" ht="19.5" customHeight="1" x14ac:dyDescent="0.35">
      <c r="A3" s="409"/>
      <c r="B3" s="410"/>
      <c r="C3" s="51"/>
      <c r="D3" s="411" t="s">
        <v>333</v>
      </c>
      <c r="E3" s="539"/>
      <c r="F3" s="539"/>
      <c r="G3" s="412"/>
      <c r="H3" s="523"/>
      <c r="I3" s="42"/>
      <c r="J3" s="49"/>
      <c r="K3" s="49"/>
      <c r="L3" s="49"/>
      <c r="M3" s="49"/>
      <c r="N3" s="49"/>
      <c r="O3" s="49"/>
      <c r="P3" s="49"/>
      <c r="Q3" s="49"/>
      <c r="R3" s="76"/>
      <c r="S3" s="76"/>
    </row>
    <row r="4" spans="1:19" s="35" customFormat="1" ht="17.25" customHeight="1" x14ac:dyDescent="0.35">
      <c r="A4" s="409"/>
      <c r="B4" s="410"/>
      <c r="C4" s="51"/>
      <c r="D4" s="411" t="s">
        <v>337</v>
      </c>
      <c r="E4" s="539"/>
      <c r="F4" s="539"/>
      <c r="G4" s="412"/>
      <c r="H4" s="523"/>
      <c r="I4" s="42"/>
      <c r="J4" s="49"/>
      <c r="K4" s="49"/>
      <c r="L4" s="49"/>
      <c r="M4" s="49"/>
      <c r="N4" s="49"/>
      <c r="O4" s="49"/>
      <c r="P4" s="49"/>
      <c r="Q4" s="49"/>
      <c r="R4" s="76"/>
      <c r="S4" s="76"/>
    </row>
    <row r="5" spans="1:19" s="35" customFormat="1" ht="15" x14ac:dyDescent="0.2">
      <c r="A5" s="613" t="s">
        <v>339</v>
      </c>
      <c r="B5" s="613"/>
      <c r="C5" s="613"/>
      <c r="D5" s="613"/>
      <c r="E5" s="613"/>
      <c r="F5" s="613"/>
      <c r="G5" s="613"/>
      <c r="H5" s="613"/>
      <c r="I5" s="613"/>
      <c r="J5" s="613"/>
      <c r="K5" s="613"/>
      <c r="L5" s="613"/>
      <c r="M5" s="613"/>
      <c r="N5" s="613"/>
      <c r="O5" s="613"/>
      <c r="P5" s="613"/>
      <c r="Q5" s="613"/>
      <c r="R5" s="67"/>
      <c r="S5" s="67"/>
    </row>
    <row r="6" spans="1:19" s="39" customFormat="1" ht="7.15" customHeight="1" x14ac:dyDescent="0.2">
      <c r="G6" s="413"/>
      <c r="H6" s="78"/>
    </row>
    <row r="7" spans="1:19" s="39" customFormat="1" ht="4.9000000000000004" customHeight="1" x14ac:dyDescent="0.2">
      <c r="D7" s="52"/>
      <c r="E7" s="52"/>
      <c r="G7" s="413"/>
    </row>
    <row r="8" spans="1:19" s="41" customFormat="1" ht="11.25" hidden="1" x14ac:dyDescent="0.2">
      <c r="A8" s="41" t="s">
        <v>4818</v>
      </c>
      <c r="B8" s="41" t="s">
        <v>4819</v>
      </c>
      <c r="C8" s="41" t="s">
        <v>4820</v>
      </c>
      <c r="D8" s="41" t="s">
        <v>4821</v>
      </c>
      <c r="F8" s="41" t="s">
        <v>4825</v>
      </c>
      <c r="G8" s="414" t="s">
        <v>4827</v>
      </c>
    </row>
    <row r="9" spans="1:19" ht="15.75" x14ac:dyDescent="0.2">
      <c r="A9" s="563" t="s">
        <v>266</v>
      </c>
      <c r="B9" s="563"/>
      <c r="C9" s="563"/>
      <c r="D9" s="563"/>
      <c r="E9" s="563"/>
      <c r="F9" s="563"/>
      <c r="G9" s="615"/>
    </row>
    <row r="10" spans="1:19" x14ac:dyDescent="0.2">
      <c r="A10" s="619" t="s">
        <v>4868</v>
      </c>
      <c r="B10" s="619"/>
      <c r="C10" s="619"/>
      <c r="D10" s="619"/>
      <c r="E10" s="619"/>
      <c r="F10" s="619"/>
      <c r="G10" s="656"/>
    </row>
    <row r="11" spans="1:19" ht="45" customHeight="1" x14ac:dyDescent="0.2">
      <c r="A11" s="567" t="s">
        <v>362</v>
      </c>
      <c r="B11" s="636"/>
      <c r="C11" s="636"/>
      <c r="D11" s="635"/>
      <c r="E11" s="536"/>
      <c r="F11" s="535"/>
      <c r="G11" s="535"/>
    </row>
    <row r="12" spans="1:19" ht="14.25" customHeight="1" x14ac:dyDescent="0.2">
      <c r="A12" s="567">
        <v>1</v>
      </c>
      <c r="B12" s="568"/>
      <c r="C12" s="568"/>
      <c r="D12" s="635"/>
      <c r="E12" s="415">
        <v>2</v>
      </c>
      <c r="F12" s="415">
        <v>3</v>
      </c>
      <c r="G12" s="535">
        <v>4</v>
      </c>
    </row>
    <row r="13" spans="1:19" ht="66.75" customHeight="1" x14ac:dyDescent="0.2">
      <c r="A13" s="537" t="s">
        <v>4463</v>
      </c>
      <c r="B13" s="537" t="s">
        <v>325</v>
      </c>
      <c r="C13" s="537" t="s">
        <v>2098</v>
      </c>
      <c r="D13" s="537" t="s">
        <v>2099</v>
      </c>
      <c r="E13" s="537" t="s">
        <v>4869</v>
      </c>
      <c r="F13" s="537" t="s">
        <v>4870</v>
      </c>
      <c r="G13" s="537" t="s">
        <v>4871</v>
      </c>
    </row>
    <row r="14" spans="1:19" s="405" customFormat="1" x14ac:dyDescent="0.2">
      <c r="A14" s="637" t="s">
        <v>389</v>
      </c>
      <c r="B14" s="638"/>
      <c r="C14" s="639"/>
      <c r="D14" s="402"/>
      <c r="E14" s="402"/>
      <c r="F14" s="403"/>
      <c r="G14" s="404"/>
    </row>
    <row r="15" spans="1:19" s="48" customFormat="1" x14ac:dyDescent="0.2">
      <c r="A15" s="47"/>
      <c r="B15" s="47"/>
      <c r="C15" s="46"/>
      <c r="D15" s="46"/>
      <c r="E15" s="47"/>
      <c r="F15" s="47"/>
      <c r="G15" s="47"/>
    </row>
    <row r="16" spans="1:19" s="48" customFormat="1" x14ac:dyDescent="0.2">
      <c r="A16" s="47"/>
      <c r="B16" s="47"/>
      <c r="C16" s="46"/>
      <c r="D16" s="46"/>
      <c r="E16" s="47"/>
      <c r="F16" s="47"/>
      <c r="G16" s="47"/>
    </row>
    <row r="17" spans="1:7" s="48" customFormat="1" x14ac:dyDescent="0.2">
      <c r="A17" s="47"/>
      <c r="B17" s="47"/>
      <c r="C17" s="46"/>
      <c r="D17" s="46"/>
      <c r="E17" s="47"/>
      <c r="F17" s="47"/>
      <c r="G17" s="47"/>
    </row>
    <row r="18" spans="1:7" s="48" customFormat="1" x14ac:dyDescent="0.2">
      <c r="A18" s="47"/>
      <c r="B18" s="47"/>
      <c r="C18" s="46"/>
      <c r="D18" s="46"/>
      <c r="E18" s="47"/>
      <c r="F18" s="47"/>
      <c r="G18" s="47"/>
    </row>
    <row r="19" spans="1:7" s="48" customFormat="1" x14ac:dyDescent="0.2">
      <c r="A19" s="47"/>
      <c r="B19" s="47"/>
      <c r="C19" s="46"/>
      <c r="D19" s="46"/>
      <c r="E19" s="47"/>
      <c r="F19" s="47"/>
      <c r="G19" s="47"/>
    </row>
    <row r="20" spans="1:7" s="48" customFormat="1" x14ac:dyDescent="0.2">
      <c r="A20" s="47"/>
      <c r="B20" s="47"/>
      <c r="C20" s="46"/>
      <c r="D20" s="46"/>
      <c r="E20" s="47"/>
      <c r="F20" s="47"/>
      <c r="G20" s="47"/>
    </row>
    <row r="21" spans="1:7" s="48" customFormat="1" x14ac:dyDescent="0.2">
      <c r="A21" s="47"/>
      <c r="B21" s="47"/>
      <c r="C21" s="46"/>
      <c r="D21" s="46"/>
      <c r="E21" s="47"/>
      <c r="F21" s="47"/>
      <c r="G21" s="47"/>
    </row>
    <row r="22" spans="1:7" s="48" customFormat="1" x14ac:dyDescent="0.2">
      <c r="A22" s="47"/>
      <c r="B22" s="47"/>
      <c r="C22" s="46"/>
      <c r="D22" s="46"/>
      <c r="E22" s="47"/>
      <c r="F22" s="47"/>
      <c r="G22" s="47"/>
    </row>
    <row r="23" spans="1:7" s="48" customFormat="1" x14ac:dyDescent="0.2">
      <c r="A23" s="47"/>
      <c r="B23" s="47"/>
      <c r="C23" s="46"/>
      <c r="D23" s="46"/>
      <c r="E23" s="47"/>
      <c r="F23" s="47"/>
      <c r="G23" s="47"/>
    </row>
    <row r="24" spans="1:7" s="48" customFormat="1" x14ac:dyDescent="0.2">
      <c r="A24" s="47"/>
      <c r="B24" s="47"/>
      <c r="C24" s="46"/>
      <c r="D24" s="46"/>
      <c r="E24" s="47"/>
      <c r="F24" s="47"/>
      <c r="G24" s="47"/>
    </row>
    <row r="25" spans="1:7" s="48" customFormat="1" x14ac:dyDescent="0.2">
      <c r="A25" s="47"/>
      <c r="B25" s="47"/>
      <c r="C25" s="46"/>
      <c r="D25" s="46"/>
      <c r="E25" s="47"/>
      <c r="F25" s="47"/>
      <c r="G25" s="47"/>
    </row>
    <row r="26" spans="1:7" s="48" customFormat="1" x14ac:dyDescent="0.2">
      <c r="A26" s="47"/>
      <c r="B26" s="47"/>
      <c r="C26" s="46"/>
      <c r="D26" s="46"/>
      <c r="E26" s="47"/>
      <c r="F26" s="47"/>
      <c r="G26" s="47"/>
    </row>
    <row r="27" spans="1:7" s="48" customFormat="1" x14ac:dyDescent="0.2">
      <c r="A27" s="47"/>
      <c r="B27" s="47"/>
      <c r="C27" s="46"/>
      <c r="D27" s="46"/>
      <c r="E27" s="47"/>
      <c r="F27" s="47"/>
      <c r="G27" s="47"/>
    </row>
    <row r="28" spans="1:7" s="48" customFormat="1" x14ac:dyDescent="0.2">
      <c r="A28" s="47"/>
      <c r="B28" s="47"/>
      <c r="C28" s="46"/>
      <c r="D28" s="46"/>
      <c r="E28" s="47"/>
      <c r="F28" s="47"/>
      <c r="G28" s="47"/>
    </row>
    <row r="29" spans="1:7" s="48" customFormat="1" x14ac:dyDescent="0.2">
      <c r="A29" s="47"/>
      <c r="B29" s="47"/>
      <c r="C29" s="46"/>
      <c r="D29" s="46"/>
      <c r="E29" s="47"/>
      <c r="F29" s="47"/>
      <c r="G29" s="47"/>
    </row>
    <row r="30" spans="1:7" s="48" customFormat="1" x14ac:dyDescent="0.2">
      <c r="A30" s="47"/>
      <c r="B30" s="47"/>
      <c r="C30" s="46"/>
      <c r="D30" s="46"/>
      <c r="E30" s="47"/>
      <c r="F30" s="47"/>
      <c r="G30" s="47"/>
    </row>
    <row r="31" spans="1:7" s="48" customFormat="1" x14ac:dyDescent="0.2">
      <c r="A31" s="47"/>
      <c r="B31" s="47"/>
      <c r="C31" s="46"/>
      <c r="D31" s="46"/>
      <c r="E31" s="47"/>
      <c r="F31" s="47"/>
      <c r="G31" s="47"/>
    </row>
    <row r="32" spans="1:7" s="48" customFormat="1" x14ac:dyDescent="0.2">
      <c r="A32" s="47"/>
      <c r="B32" s="47"/>
      <c r="C32" s="46"/>
      <c r="D32" s="46"/>
      <c r="E32" s="47"/>
      <c r="F32" s="47"/>
      <c r="G32" s="47"/>
    </row>
    <row r="33" spans="1:7" s="48" customFormat="1" x14ac:dyDescent="0.2">
      <c r="A33" s="47"/>
      <c r="B33" s="47"/>
      <c r="C33" s="46"/>
      <c r="D33" s="46"/>
      <c r="E33" s="47"/>
      <c r="F33" s="47"/>
      <c r="G33" s="47"/>
    </row>
    <row r="34" spans="1:7" s="48" customFormat="1" x14ac:dyDescent="0.2">
      <c r="A34" s="47"/>
      <c r="B34" s="47"/>
      <c r="C34" s="46"/>
      <c r="D34" s="46"/>
      <c r="E34" s="47"/>
      <c r="F34" s="47"/>
      <c r="G34" s="47"/>
    </row>
    <row r="35" spans="1:7" s="48" customFormat="1" x14ac:dyDescent="0.2">
      <c r="A35" s="47"/>
      <c r="B35" s="47"/>
      <c r="C35" s="46"/>
      <c r="D35" s="46"/>
      <c r="E35" s="47"/>
      <c r="F35" s="47"/>
      <c r="G35" s="47"/>
    </row>
    <row r="36" spans="1:7" s="48" customFormat="1" x14ac:dyDescent="0.2">
      <c r="A36" s="47"/>
      <c r="B36" s="47"/>
      <c r="C36" s="46"/>
      <c r="D36" s="46"/>
      <c r="E36" s="47"/>
      <c r="F36" s="47"/>
      <c r="G36" s="47"/>
    </row>
    <row r="37" spans="1:7" s="48" customFormat="1" x14ac:dyDescent="0.2">
      <c r="A37" s="47"/>
      <c r="B37" s="47"/>
      <c r="C37" s="46"/>
      <c r="D37" s="46"/>
      <c r="E37" s="47"/>
      <c r="F37" s="47"/>
      <c r="G37" s="47"/>
    </row>
    <row r="38" spans="1:7" s="48" customFormat="1" x14ac:dyDescent="0.2">
      <c r="A38" s="47"/>
      <c r="B38" s="47"/>
      <c r="C38" s="46"/>
      <c r="D38" s="46"/>
      <c r="E38" s="47"/>
      <c r="F38" s="47"/>
      <c r="G38" s="47"/>
    </row>
    <row r="39" spans="1:7" s="48" customFormat="1" x14ac:dyDescent="0.2">
      <c r="A39" s="47"/>
      <c r="B39" s="47"/>
      <c r="C39" s="46"/>
      <c r="D39" s="46"/>
      <c r="E39" s="47"/>
      <c r="F39" s="47"/>
      <c r="G39" s="47"/>
    </row>
    <row r="40" spans="1:7" s="48" customFormat="1" x14ac:dyDescent="0.2">
      <c r="A40" s="47"/>
      <c r="B40" s="47"/>
      <c r="C40" s="46"/>
      <c r="D40" s="46"/>
      <c r="E40" s="47"/>
      <c r="F40" s="47"/>
      <c r="G40" s="47"/>
    </row>
    <row r="41" spans="1:7" s="48" customFormat="1" x14ac:dyDescent="0.2">
      <c r="A41" s="47"/>
      <c r="B41" s="47"/>
      <c r="C41" s="46"/>
      <c r="D41" s="46"/>
      <c r="E41" s="47"/>
      <c r="F41" s="47"/>
      <c r="G41" s="47"/>
    </row>
    <row r="42" spans="1:7" s="48" customFormat="1" x14ac:dyDescent="0.2">
      <c r="A42" s="47"/>
      <c r="B42" s="47"/>
      <c r="C42" s="46"/>
      <c r="D42" s="46"/>
      <c r="E42" s="47"/>
      <c r="F42" s="47"/>
      <c r="G42" s="47"/>
    </row>
    <row r="43" spans="1:7" s="48" customFormat="1" x14ac:dyDescent="0.2">
      <c r="A43" s="47"/>
      <c r="B43" s="47"/>
      <c r="C43" s="46"/>
      <c r="D43" s="46"/>
      <c r="E43" s="47"/>
      <c r="F43" s="47"/>
      <c r="G43" s="47"/>
    </row>
    <row r="44" spans="1:7" s="48" customFormat="1" x14ac:dyDescent="0.2">
      <c r="A44" s="47"/>
      <c r="B44" s="47"/>
      <c r="C44" s="46"/>
      <c r="D44" s="46"/>
      <c r="E44" s="47"/>
      <c r="F44" s="47"/>
      <c r="G44" s="47"/>
    </row>
    <row r="45" spans="1:7" s="48" customFormat="1" x14ac:dyDescent="0.2">
      <c r="A45" s="47"/>
      <c r="B45" s="47"/>
      <c r="C45" s="46"/>
      <c r="D45" s="46"/>
      <c r="E45" s="47"/>
      <c r="F45" s="47"/>
      <c r="G45" s="47"/>
    </row>
    <row r="46" spans="1:7" s="48" customFormat="1" x14ac:dyDescent="0.2">
      <c r="A46" s="47"/>
      <c r="B46" s="47"/>
      <c r="C46" s="46"/>
      <c r="D46" s="46"/>
      <c r="E46" s="47"/>
      <c r="F46" s="47"/>
      <c r="G46" s="47"/>
    </row>
    <row r="47" spans="1:7" s="48" customFormat="1" x14ac:dyDescent="0.2">
      <c r="A47" s="47"/>
      <c r="B47" s="47"/>
      <c r="C47" s="46"/>
      <c r="D47" s="46"/>
      <c r="E47" s="47"/>
      <c r="F47" s="47"/>
      <c r="G47" s="47"/>
    </row>
    <row r="48" spans="1:7" s="48" customFormat="1" x14ac:dyDescent="0.2">
      <c r="A48" s="47"/>
      <c r="B48" s="47"/>
      <c r="C48" s="46"/>
      <c r="D48" s="46"/>
      <c r="E48" s="47"/>
      <c r="F48" s="47"/>
      <c r="G48" s="47"/>
    </row>
    <row r="49" spans="1:7" s="48" customFormat="1" x14ac:dyDescent="0.2">
      <c r="A49" s="47"/>
      <c r="B49" s="47"/>
      <c r="C49" s="46"/>
      <c r="D49" s="46"/>
      <c r="E49" s="47"/>
      <c r="F49" s="47"/>
      <c r="G49" s="47"/>
    </row>
    <row r="50" spans="1:7" s="48" customFormat="1" x14ac:dyDescent="0.2">
      <c r="A50" s="47"/>
      <c r="B50" s="47"/>
      <c r="C50" s="46"/>
      <c r="D50" s="46"/>
      <c r="E50" s="47"/>
      <c r="F50" s="47"/>
      <c r="G50" s="47"/>
    </row>
    <row r="51" spans="1:7" s="48" customFormat="1" x14ac:dyDescent="0.2">
      <c r="A51" s="47"/>
      <c r="B51" s="47"/>
      <c r="C51" s="46"/>
      <c r="D51" s="46"/>
      <c r="E51" s="47"/>
      <c r="F51" s="47"/>
      <c r="G51" s="47"/>
    </row>
    <row r="52" spans="1:7" s="48" customFormat="1" x14ac:dyDescent="0.2">
      <c r="A52" s="47"/>
      <c r="B52" s="47"/>
      <c r="C52" s="46"/>
      <c r="D52" s="46"/>
      <c r="E52" s="47"/>
      <c r="F52" s="47"/>
      <c r="G52" s="47"/>
    </row>
    <row r="53" spans="1:7" s="48" customFormat="1" x14ac:dyDescent="0.2">
      <c r="A53" s="47"/>
      <c r="B53" s="47"/>
      <c r="C53" s="46"/>
      <c r="D53" s="46"/>
      <c r="E53" s="47"/>
      <c r="F53" s="47"/>
      <c r="G53" s="47"/>
    </row>
    <row r="54" spans="1:7" s="48" customFormat="1" x14ac:dyDescent="0.2">
      <c r="A54" s="47"/>
      <c r="B54" s="47"/>
      <c r="C54" s="46"/>
      <c r="D54" s="46"/>
      <c r="E54" s="47"/>
      <c r="F54" s="47"/>
      <c r="G54" s="47"/>
    </row>
    <row r="55" spans="1:7" s="48" customFormat="1" x14ac:dyDescent="0.2">
      <c r="A55" s="47"/>
      <c r="B55" s="47"/>
      <c r="C55" s="46"/>
      <c r="D55" s="46"/>
      <c r="E55" s="47"/>
      <c r="F55" s="47"/>
      <c r="G55" s="47"/>
    </row>
    <row r="56" spans="1:7" s="48" customFormat="1" x14ac:dyDescent="0.2">
      <c r="A56" s="47"/>
      <c r="B56" s="47"/>
      <c r="C56" s="46"/>
      <c r="D56" s="46"/>
      <c r="E56" s="47"/>
      <c r="F56" s="47"/>
      <c r="G56" s="47"/>
    </row>
    <row r="57" spans="1:7" s="48" customFormat="1" x14ac:dyDescent="0.2">
      <c r="A57" s="47"/>
      <c r="B57" s="47"/>
      <c r="C57" s="46"/>
      <c r="D57" s="46"/>
      <c r="E57" s="47"/>
      <c r="F57" s="47"/>
      <c r="G57" s="47"/>
    </row>
    <row r="58" spans="1:7" s="48" customFormat="1" x14ac:dyDescent="0.2">
      <c r="A58" s="47"/>
      <c r="B58" s="47"/>
      <c r="C58" s="46"/>
      <c r="D58" s="46"/>
      <c r="E58" s="47"/>
      <c r="F58" s="47"/>
      <c r="G58" s="47"/>
    </row>
    <row r="59" spans="1:7" s="48" customFormat="1" x14ac:dyDescent="0.2">
      <c r="A59" s="47"/>
      <c r="B59" s="47"/>
      <c r="C59" s="46"/>
      <c r="D59" s="46"/>
      <c r="E59" s="47"/>
      <c r="F59" s="47"/>
      <c r="G59" s="47"/>
    </row>
    <row r="60" spans="1:7" s="48" customFormat="1" x14ac:dyDescent="0.2">
      <c r="A60" s="47"/>
      <c r="B60" s="47"/>
      <c r="C60" s="46"/>
      <c r="D60" s="46"/>
      <c r="E60" s="47"/>
      <c r="F60" s="47"/>
      <c r="G60" s="47"/>
    </row>
    <row r="61" spans="1:7" s="48" customFormat="1" x14ac:dyDescent="0.2">
      <c r="A61" s="47"/>
      <c r="B61" s="47"/>
      <c r="C61" s="46"/>
      <c r="D61" s="46"/>
      <c r="E61" s="47"/>
      <c r="F61" s="47"/>
      <c r="G61" s="47"/>
    </row>
    <row r="62" spans="1:7" s="48" customFormat="1" x14ac:dyDescent="0.2">
      <c r="A62" s="47"/>
      <c r="B62" s="47"/>
      <c r="C62" s="46"/>
      <c r="D62" s="46"/>
      <c r="E62" s="47"/>
      <c r="F62" s="47"/>
      <c r="G62" s="47"/>
    </row>
    <row r="63" spans="1:7" s="48" customFormat="1" x14ac:dyDescent="0.2">
      <c r="A63" s="47"/>
      <c r="B63" s="47"/>
      <c r="C63" s="46"/>
      <c r="D63" s="46"/>
      <c r="E63" s="47"/>
      <c r="F63" s="47"/>
      <c r="G63" s="47"/>
    </row>
    <row r="64" spans="1:7" s="48" customFormat="1" x14ac:dyDescent="0.2">
      <c r="A64" s="47"/>
      <c r="B64" s="47"/>
      <c r="C64" s="46"/>
      <c r="D64" s="46"/>
      <c r="E64" s="47"/>
      <c r="F64" s="47"/>
      <c r="G64" s="47"/>
    </row>
    <row r="65" spans="1:7" s="48" customFormat="1" x14ac:dyDescent="0.2">
      <c r="A65" s="47"/>
      <c r="B65" s="47"/>
      <c r="C65" s="46"/>
      <c r="D65" s="46"/>
      <c r="E65" s="47"/>
      <c r="F65" s="47"/>
      <c r="G65" s="47"/>
    </row>
    <row r="66" spans="1:7" s="48" customFormat="1" x14ac:dyDescent="0.2">
      <c r="A66" s="47"/>
      <c r="B66" s="47"/>
      <c r="C66" s="46"/>
      <c r="D66" s="46"/>
      <c r="E66" s="47"/>
      <c r="F66" s="47"/>
      <c r="G66" s="47"/>
    </row>
    <row r="67" spans="1:7" s="48" customFormat="1" x14ac:dyDescent="0.2">
      <c r="A67" s="47"/>
      <c r="B67" s="47"/>
      <c r="C67" s="46"/>
      <c r="D67" s="46"/>
      <c r="E67" s="47"/>
      <c r="F67" s="47"/>
      <c r="G67" s="47"/>
    </row>
    <row r="68" spans="1:7" s="48" customFormat="1" x14ac:dyDescent="0.2">
      <c r="A68" s="47"/>
      <c r="B68" s="47"/>
      <c r="C68" s="46"/>
      <c r="D68" s="46"/>
      <c r="E68" s="47"/>
      <c r="F68" s="47"/>
      <c r="G68" s="47"/>
    </row>
    <row r="69" spans="1:7" s="48" customFormat="1" x14ac:dyDescent="0.2">
      <c r="A69" s="47"/>
      <c r="B69" s="47"/>
      <c r="C69" s="46"/>
      <c r="D69" s="46"/>
      <c r="E69" s="47"/>
      <c r="F69" s="47"/>
      <c r="G69" s="47"/>
    </row>
    <row r="70" spans="1:7" s="48" customFormat="1" x14ac:dyDescent="0.2">
      <c r="A70" s="47"/>
      <c r="B70" s="47"/>
      <c r="C70" s="46"/>
      <c r="D70" s="46"/>
      <c r="E70" s="47"/>
      <c r="F70" s="47"/>
      <c r="G70" s="47"/>
    </row>
    <row r="71" spans="1:7" s="48" customFormat="1" x14ac:dyDescent="0.2">
      <c r="A71" s="47"/>
      <c r="B71" s="47"/>
      <c r="C71" s="46"/>
      <c r="D71" s="46"/>
      <c r="E71" s="47"/>
      <c r="F71" s="47"/>
      <c r="G71" s="47"/>
    </row>
    <row r="72" spans="1:7" s="48" customFormat="1" x14ac:dyDescent="0.2">
      <c r="A72" s="47"/>
      <c r="B72" s="47"/>
      <c r="C72" s="46"/>
      <c r="D72" s="46"/>
      <c r="E72" s="47"/>
      <c r="F72" s="47"/>
      <c r="G72" s="47"/>
    </row>
    <row r="73" spans="1:7" s="48" customFormat="1" x14ac:dyDescent="0.2">
      <c r="A73" s="47"/>
      <c r="B73" s="47"/>
      <c r="C73" s="46"/>
      <c r="D73" s="46"/>
      <c r="E73" s="47"/>
      <c r="F73" s="47"/>
      <c r="G73" s="47"/>
    </row>
    <row r="74" spans="1:7" s="48" customFormat="1" x14ac:dyDescent="0.2">
      <c r="A74" s="47"/>
      <c r="B74" s="47"/>
      <c r="C74" s="46"/>
      <c r="D74" s="46"/>
      <c r="E74" s="47"/>
      <c r="F74" s="47"/>
      <c r="G74" s="47"/>
    </row>
    <row r="75" spans="1:7" s="48" customFormat="1" x14ac:dyDescent="0.2">
      <c r="A75" s="47"/>
      <c r="B75" s="47"/>
      <c r="C75" s="46"/>
      <c r="D75" s="46"/>
      <c r="E75" s="47"/>
      <c r="F75" s="47"/>
      <c r="G75" s="47"/>
    </row>
    <row r="76" spans="1:7" s="48" customFormat="1" x14ac:dyDescent="0.2">
      <c r="A76" s="47"/>
      <c r="B76" s="47"/>
      <c r="C76" s="46"/>
      <c r="D76" s="46"/>
      <c r="E76" s="47"/>
      <c r="F76" s="47"/>
      <c r="G76" s="47"/>
    </row>
    <row r="77" spans="1:7" s="48" customFormat="1" x14ac:dyDescent="0.2">
      <c r="A77" s="47"/>
      <c r="B77" s="47"/>
      <c r="C77" s="46"/>
      <c r="D77" s="46"/>
      <c r="E77" s="47"/>
      <c r="F77" s="47"/>
      <c r="G77" s="47"/>
    </row>
    <row r="78" spans="1:7" s="48" customFormat="1" x14ac:dyDescent="0.2">
      <c r="A78" s="47"/>
      <c r="B78" s="47"/>
      <c r="C78" s="46"/>
      <c r="D78" s="46"/>
      <c r="E78" s="47"/>
      <c r="F78" s="47"/>
      <c r="G78" s="47"/>
    </row>
    <row r="79" spans="1:7" s="48" customFormat="1" x14ac:dyDescent="0.2">
      <c r="A79" s="47"/>
      <c r="B79" s="47"/>
      <c r="C79" s="46"/>
      <c r="D79" s="46"/>
      <c r="E79" s="47"/>
      <c r="F79" s="47"/>
      <c r="G79" s="47"/>
    </row>
    <row r="80" spans="1:7" s="48" customFormat="1" x14ac:dyDescent="0.2">
      <c r="A80" s="47"/>
      <c r="B80" s="47"/>
      <c r="C80" s="46"/>
      <c r="D80" s="46"/>
      <c r="E80" s="47"/>
      <c r="F80" s="47"/>
      <c r="G80" s="47"/>
    </row>
    <row r="81" spans="1:7" s="48" customFormat="1" x14ac:dyDescent="0.2">
      <c r="A81" s="47"/>
      <c r="B81" s="47"/>
      <c r="C81" s="46"/>
      <c r="D81" s="46"/>
      <c r="E81" s="47"/>
      <c r="F81" s="47"/>
      <c r="G81" s="47"/>
    </row>
    <row r="82" spans="1:7" s="48" customFormat="1" x14ac:dyDescent="0.2">
      <c r="A82" s="47"/>
      <c r="B82" s="47"/>
      <c r="C82" s="46"/>
      <c r="D82" s="46"/>
      <c r="E82" s="47"/>
      <c r="F82" s="47"/>
      <c r="G82" s="47"/>
    </row>
    <row r="83" spans="1:7" s="48" customFormat="1" x14ac:dyDescent="0.2">
      <c r="A83" s="47"/>
      <c r="B83" s="47"/>
      <c r="C83" s="46"/>
      <c r="D83" s="46"/>
      <c r="E83" s="47"/>
      <c r="F83" s="47"/>
      <c r="G83" s="47"/>
    </row>
    <row r="84" spans="1:7" s="48" customFormat="1" x14ac:dyDescent="0.2">
      <c r="A84" s="47"/>
      <c r="B84" s="47"/>
      <c r="C84" s="46"/>
      <c r="D84" s="46"/>
      <c r="E84" s="47"/>
      <c r="F84" s="47"/>
      <c r="G84" s="47"/>
    </row>
    <row r="85" spans="1:7" s="48" customFormat="1" x14ac:dyDescent="0.2">
      <c r="A85" s="47"/>
      <c r="B85" s="47"/>
      <c r="C85" s="46"/>
      <c r="D85" s="46"/>
      <c r="E85" s="47"/>
      <c r="F85" s="47"/>
      <c r="G85" s="47"/>
    </row>
    <row r="86" spans="1:7" s="48" customFormat="1" x14ac:dyDescent="0.2">
      <c r="A86" s="47"/>
      <c r="B86" s="47"/>
      <c r="C86" s="46"/>
      <c r="D86" s="46"/>
      <c r="E86" s="47"/>
      <c r="F86" s="47"/>
      <c r="G86" s="47"/>
    </row>
    <row r="87" spans="1:7" s="48" customFormat="1" x14ac:dyDescent="0.2">
      <c r="A87" s="47"/>
      <c r="B87" s="47"/>
      <c r="C87" s="46"/>
      <c r="D87" s="46"/>
      <c r="E87" s="47"/>
      <c r="F87" s="47"/>
      <c r="G87" s="47"/>
    </row>
    <row r="88" spans="1:7" s="48" customFormat="1" x14ac:dyDescent="0.2">
      <c r="A88" s="47"/>
      <c r="B88" s="47"/>
      <c r="C88" s="46"/>
      <c r="D88" s="46"/>
      <c r="E88" s="47"/>
      <c r="F88" s="47"/>
      <c r="G88" s="47"/>
    </row>
    <row r="89" spans="1:7" s="48" customFormat="1" x14ac:dyDescent="0.2">
      <c r="A89" s="47"/>
      <c r="B89" s="47"/>
      <c r="C89" s="46"/>
      <c r="D89" s="46"/>
      <c r="E89" s="47"/>
      <c r="F89" s="47"/>
      <c r="G89" s="47"/>
    </row>
    <row r="90" spans="1:7" s="48" customFormat="1" x14ac:dyDescent="0.2">
      <c r="A90" s="47"/>
      <c r="B90" s="47"/>
      <c r="C90" s="46"/>
      <c r="D90" s="46"/>
      <c r="E90" s="47"/>
      <c r="F90" s="47"/>
      <c r="G90" s="47"/>
    </row>
    <row r="91" spans="1:7" s="48" customFormat="1" x14ac:dyDescent="0.2">
      <c r="A91" s="47"/>
      <c r="B91" s="47"/>
      <c r="C91" s="46"/>
      <c r="D91" s="46"/>
      <c r="E91" s="47"/>
      <c r="F91" s="47"/>
      <c r="G91" s="47"/>
    </row>
    <row r="92" spans="1:7" s="48" customFormat="1" x14ac:dyDescent="0.2">
      <c r="A92" s="47"/>
      <c r="B92" s="47"/>
      <c r="C92" s="46"/>
      <c r="D92" s="46"/>
      <c r="E92" s="47"/>
      <c r="F92" s="47"/>
      <c r="G92" s="47"/>
    </row>
    <row r="93" spans="1:7" s="48" customFormat="1" x14ac:dyDescent="0.2">
      <c r="A93" s="47"/>
      <c r="B93" s="47"/>
      <c r="C93" s="46"/>
      <c r="D93" s="46"/>
      <c r="E93" s="47"/>
      <c r="F93" s="47"/>
      <c r="G93" s="47"/>
    </row>
    <row r="94" spans="1:7" s="48" customFormat="1" x14ac:dyDescent="0.2">
      <c r="A94" s="47"/>
      <c r="B94" s="47"/>
      <c r="C94" s="46"/>
      <c r="D94" s="46"/>
      <c r="E94" s="47"/>
      <c r="F94" s="47"/>
      <c r="G94" s="47"/>
    </row>
    <row r="95" spans="1:7" s="48" customFormat="1" x14ac:dyDescent="0.2">
      <c r="A95" s="47"/>
      <c r="B95" s="47"/>
      <c r="C95" s="46"/>
      <c r="D95" s="46"/>
      <c r="E95" s="47"/>
      <c r="F95" s="47"/>
      <c r="G95" s="47"/>
    </row>
    <row r="96" spans="1:7" s="48" customFormat="1" x14ac:dyDescent="0.2">
      <c r="A96" s="47"/>
      <c r="B96" s="47"/>
      <c r="C96" s="46"/>
      <c r="D96" s="46"/>
      <c r="E96" s="47"/>
      <c r="F96" s="47"/>
      <c r="G96" s="47"/>
    </row>
    <row r="97" spans="1:7" s="48" customFormat="1" x14ac:dyDescent="0.2">
      <c r="A97" s="47"/>
      <c r="B97" s="47"/>
      <c r="C97" s="46"/>
      <c r="D97" s="46"/>
      <c r="E97" s="47"/>
      <c r="F97" s="47"/>
      <c r="G97" s="47"/>
    </row>
    <row r="98" spans="1:7" s="48" customFormat="1" x14ac:dyDescent="0.2">
      <c r="A98" s="47"/>
      <c r="B98" s="47"/>
      <c r="C98" s="46"/>
      <c r="D98" s="46"/>
      <c r="E98" s="47"/>
      <c r="F98" s="47"/>
      <c r="G98" s="47"/>
    </row>
    <row r="99" spans="1:7" s="48" customFormat="1" x14ac:dyDescent="0.2">
      <c r="A99" s="47"/>
      <c r="B99" s="47"/>
      <c r="C99" s="46"/>
      <c r="D99" s="46"/>
      <c r="E99" s="47"/>
      <c r="F99" s="47"/>
      <c r="G99" s="47"/>
    </row>
    <row r="100" spans="1:7" s="48" customFormat="1" x14ac:dyDescent="0.2">
      <c r="A100" s="47"/>
      <c r="B100" s="47"/>
      <c r="C100" s="46"/>
      <c r="D100" s="46"/>
      <c r="E100" s="47"/>
      <c r="F100" s="47"/>
      <c r="G100" s="47"/>
    </row>
    <row r="101" spans="1:7" s="48" customFormat="1" x14ac:dyDescent="0.2">
      <c r="A101" s="47"/>
      <c r="B101" s="47"/>
      <c r="C101" s="46"/>
      <c r="D101" s="46"/>
      <c r="E101" s="47"/>
      <c r="F101" s="47"/>
      <c r="G101" s="47"/>
    </row>
    <row r="102" spans="1:7" s="48" customFormat="1" x14ac:dyDescent="0.2">
      <c r="G102" s="416"/>
    </row>
    <row r="103" spans="1:7" s="48" customFormat="1" x14ac:dyDescent="0.2">
      <c r="D103" s="53"/>
      <c r="E103" s="53"/>
      <c r="F103" s="53"/>
      <c r="G103" s="416"/>
    </row>
    <row r="104" spans="1:7" s="48" customFormat="1" x14ac:dyDescent="0.2">
      <c r="G104" s="416"/>
    </row>
    <row r="105" spans="1:7" s="48" customFormat="1" x14ac:dyDescent="0.2">
      <c r="G105" s="416"/>
    </row>
    <row r="106" spans="1:7" s="48" customFormat="1" x14ac:dyDescent="0.2">
      <c r="G106" s="416"/>
    </row>
    <row r="107" spans="1:7" s="48" customFormat="1" x14ac:dyDescent="0.2">
      <c r="G107" s="416"/>
    </row>
    <row r="108" spans="1:7" s="48" customFormat="1" x14ac:dyDescent="0.2">
      <c r="G108" s="416"/>
    </row>
    <row r="109" spans="1:7" s="48" customFormat="1" x14ac:dyDescent="0.2">
      <c r="G109" s="416"/>
    </row>
    <row r="110" spans="1:7" s="48" customFormat="1" x14ac:dyDescent="0.2">
      <c r="G110" s="416"/>
    </row>
    <row r="111" spans="1:7" s="48" customFormat="1" x14ac:dyDescent="0.2">
      <c r="G111" s="416"/>
    </row>
    <row r="112" spans="1:7" s="48" customFormat="1" x14ac:dyDescent="0.2">
      <c r="G112" s="416"/>
    </row>
    <row r="113" spans="7:7" s="48" customFormat="1" x14ac:dyDescent="0.2">
      <c r="G113" s="416"/>
    </row>
    <row r="114" spans="7:7" s="48" customFormat="1" x14ac:dyDescent="0.2">
      <c r="G114" s="416"/>
    </row>
    <row r="115" spans="7:7" s="48" customFormat="1" x14ac:dyDescent="0.2">
      <c r="G115" s="416"/>
    </row>
    <row r="116" spans="7:7" s="48" customFormat="1" x14ac:dyDescent="0.2">
      <c r="G116" s="416"/>
    </row>
    <row r="117" spans="7:7" s="48" customFormat="1" x14ac:dyDescent="0.2">
      <c r="G117" s="416"/>
    </row>
    <row r="118" spans="7:7" s="48" customFormat="1" x14ac:dyDescent="0.2">
      <c r="G118" s="416"/>
    </row>
    <row r="119" spans="7:7" s="48" customFormat="1" x14ac:dyDescent="0.2">
      <c r="G119" s="416"/>
    </row>
    <row r="120" spans="7:7" s="48" customFormat="1" x14ac:dyDescent="0.2">
      <c r="G120" s="416"/>
    </row>
    <row r="121" spans="7:7" s="48" customFormat="1" x14ac:dyDescent="0.2">
      <c r="G121" s="416"/>
    </row>
    <row r="122" spans="7:7" s="48" customFormat="1" x14ac:dyDescent="0.2">
      <c r="G122" s="416"/>
    </row>
    <row r="123" spans="7:7" s="48" customFormat="1" x14ac:dyDescent="0.2">
      <c r="G123" s="416"/>
    </row>
    <row r="124" spans="7:7" s="48" customFormat="1" x14ac:dyDescent="0.2">
      <c r="G124" s="416"/>
    </row>
    <row r="125" spans="7:7" s="48" customFormat="1" x14ac:dyDescent="0.2">
      <c r="G125" s="416"/>
    </row>
    <row r="126" spans="7:7" s="48" customFormat="1" x14ac:dyDescent="0.2">
      <c r="G126" s="416"/>
    </row>
    <row r="127" spans="7:7" s="48" customFormat="1" x14ac:dyDescent="0.2">
      <c r="G127" s="416"/>
    </row>
    <row r="128" spans="7:7" s="48" customFormat="1" x14ac:dyDescent="0.2">
      <c r="G128" s="416"/>
    </row>
    <row r="129" spans="7:7" s="48" customFormat="1" x14ac:dyDescent="0.2">
      <c r="G129" s="416"/>
    </row>
    <row r="130" spans="7:7" s="48" customFormat="1" x14ac:dyDescent="0.2">
      <c r="G130" s="416"/>
    </row>
    <row r="131" spans="7:7" s="48" customFormat="1" x14ac:dyDescent="0.2">
      <c r="G131" s="416"/>
    </row>
    <row r="132" spans="7:7" s="48" customFormat="1" x14ac:dyDescent="0.2">
      <c r="G132" s="416"/>
    </row>
    <row r="133" spans="7:7" s="48" customFormat="1" x14ac:dyDescent="0.2">
      <c r="G133" s="416"/>
    </row>
    <row r="134" spans="7:7" s="48" customFormat="1" x14ac:dyDescent="0.2">
      <c r="G134" s="416"/>
    </row>
    <row r="135" spans="7:7" s="48" customFormat="1" x14ac:dyDescent="0.2">
      <c r="G135" s="416"/>
    </row>
    <row r="136" spans="7:7" s="48" customFormat="1" x14ac:dyDescent="0.2">
      <c r="G136" s="416"/>
    </row>
    <row r="137" spans="7:7" s="48" customFormat="1" x14ac:dyDescent="0.2">
      <c r="G137" s="416"/>
    </row>
    <row r="138" spans="7:7" s="48" customFormat="1" x14ac:dyDescent="0.2">
      <c r="G138" s="416"/>
    </row>
    <row r="139" spans="7:7" s="48" customFormat="1" x14ac:dyDescent="0.2">
      <c r="G139" s="416"/>
    </row>
    <row r="140" spans="7:7" s="48" customFormat="1" x14ac:dyDescent="0.2">
      <c r="G140" s="416"/>
    </row>
    <row r="141" spans="7:7" s="48" customFormat="1" x14ac:dyDescent="0.2">
      <c r="G141" s="416"/>
    </row>
    <row r="142" spans="7:7" s="48" customFormat="1" x14ac:dyDescent="0.2">
      <c r="G142" s="416"/>
    </row>
    <row r="143" spans="7:7" s="48" customFormat="1" x14ac:dyDescent="0.2">
      <c r="G143" s="416"/>
    </row>
    <row r="144" spans="7:7" s="48" customFormat="1" x14ac:dyDescent="0.2">
      <c r="G144" s="416"/>
    </row>
    <row r="145" spans="7:7" s="48" customFormat="1" x14ac:dyDescent="0.2">
      <c r="G145" s="416"/>
    </row>
    <row r="146" spans="7:7" s="48" customFormat="1" x14ac:dyDescent="0.2">
      <c r="G146" s="416"/>
    </row>
    <row r="147" spans="7:7" s="48" customFormat="1" x14ac:dyDescent="0.2">
      <c r="G147" s="416"/>
    </row>
    <row r="148" spans="7:7" s="48" customFormat="1" x14ac:dyDescent="0.2">
      <c r="G148" s="416"/>
    </row>
    <row r="149" spans="7:7" s="48" customFormat="1" x14ac:dyDescent="0.2">
      <c r="G149" s="416"/>
    </row>
    <row r="150" spans="7:7" s="48" customFormat="1" x14ac:dyDescent="0.2">
      <c r="G150" s="416"/>
    </row>
    <row r="151" spans="7:7" s="48" customFormat="1" x14ac:dyDescent="0.2">
      <c r="G151" s="416"/>
    </row>
    <row r="152" spans="7:7" s="48" customFormat="1" x14ac:dyDescent="0.2">
      <c r="G152" s="416"/>
    </row>
    <row r="153" spans="7:7" s="48" customFormat="1" x14ac:dyDescent="0.2">
      <c r="G153" s="416"/>
    </row>
    <row r="154" spans="7:7" s="48" customFormat="1" x14ac:dyDescent="0.2">
      <c r="G154" s="416"/>
    </row>
    <row r="155" spans="7:7" s="48" customFormat="1" x14ac:dyDescent="0.2">
      <c r="G155" s="416"/>
    </row>
    <row r="156" spans="7:7" s="48" customFormat="1" x14ac:dyDescent="0.2">
      <c r="G156" s="416"/>
    </row>
    <row r="157" spans="7:7" s="48" customFormat="1" x14ac:dyDescent="0.2">
      <c r="G157" s="416"/>
    </row>
    <row r="158" spans="7:7" s="48" customFormat="1" x14ac:dyDescent="0.2">
      <c r="G158" s="416"/>
    </row>
    <row r="159" spans="7:7" s="48" customFormat="1" x14ac:dyDescent="0.2">
      <c r="G159" s="416"/>
    </row>
    <row r="160" spans="7:7" s="48" customFormat="1" x14ac:dyDescent="0.2">
      <c r="G160" s="416"/>
    </row>
    <row r="161" spans="7:7" s="48" customFormat="1" x14ac:dyDescent="0.2">
      <c r="G161" s="416"/>
    </row>
    <row r="162" spans="7:7" s="48" customFormat="1" x14ac:dyDescent="0.2">
      <c r="G162" s="416"/>
    </row>
    <row r="163" spans="7:7" s="48" customFormat="1" x14ac:dyDescent="0.2">
      <c r="G163" s="416"/>
    </row>
    <row r="164" spans="7:7" s="48" customFormat="1" x14ac:dyDescent="0.2">
      <c r="G164" s="416"/>
    </row>
    <row r="165" spans="7:7" s="48" customFormat="1" x14ac:dyDescent="0.2">
      <c r="G165" s="416"/>
    </row>
    <row r="166" spans="7:7" s="48" customFormat="1" x14ac:dyDescent="0.2">
      <c r="G166" s="416"/>
    </row>
    <row r="167" spans="7:7" s="48" customFormat="1" x14ac:dyDescent="0.2">
      <c r="G167" s="416"/>
    </row>
    <row r="168" spans="7:7" s="48" customFormat="1" x14ac:dyDescent="0.2">
      <c r="G168" s="416"/>
    </row>
    <row r="169" spans="7:7" s="48" customFormat="1" x14ac:dyDescent="0.2">
      <c r="G169" s="416"/>
    </row>
    <row r="170" spans="7:7" s="48" customFormat="1" x14ac:dyDescent="0.2">
      <c r="G170" s="416"/>
    </row>
    <row r="171" spans="7:7" s="48" customFormat="1" x14ac:dyDescent="0.2">
      <c r="G171" s="416"/>
    </row>
    <row r="172" spans="7:7" s="48" customFormat="1" x14ac:dyDescent="0.2">
      <c r="G172" s="416"/>
    </row>
    <row r="173" spans="7:7" s="48" customFormat="1" x14ac:dyDescent="0.2">
      <c r="G173" s="416"/>
    </row>
    <row r="174" spans="7:7" s="48" customFormat="1" x14ac:dyDescent="0.2">
      <c r="G174" s="416"/>
    </row>
    <row r="175" spans="7:7" s="48" customFormat="1" x14ac:dyDescent="0.2">
      <c r="G175" s="416"/>
    </row>
    <row r="176" spans="7:7" s="48" customFormat="1" x14ac:dyDescent="0.2">
      <c r="G176" s="416"/>
    </row>
    <row r="177" spans="7:7" s="48" customFormat="1" x14ac:dyDescent="0.2">
      <c r="G177" s="416"/>
    </row>
    <row r="178" spans="7:7" s="48" customFormat="1" x14ac:dyDescent="0.2">
      <c r="G178" s="416"/>
    </row>
    <row r="179" spans="7:7" s="48" customFormat="1" x14ac:dyDescent="0.2">
      <c r="G179" s="416"/>
    </row>
    <row r="180" spans="7:7" s="48" customFormat="1" x14ac:dyDescent="0.2">
      <c r="G180" s="416"/>
    </row>
    <row r="181" spans="7:7" s="48" customFormat="1" x14ac:dyDescent="0.2">
      <c r="G181" s="416"/>
    </row>
    <row r="182" spans="7:7" s="48" customFormat="1" x14ac:dyDescent="0.2">
      <c r="G182" s="416"/>
    </row>
    <row r="183" spans="7:7" s="48" customFormat="1" x14ac:dyDescent="0.2">
      <c r="G183" s="416"/>
    </row>
    <row r="184" spans="7:7" s="48" customFormat="1" x14ac:dyDescent="0.2">
      <c r="G184" s="416"/>
    </row>
    <row r="185" spans="7:7" s="48" customFormat="1" x14ac:dyDescent="0.2">
      <c r="G185" s="416"/>
    </row>
    <row r="186" spans="7:7" s="48" customFormat="1" x14ac:dyDescent="0.2">
      <c r="G186" s="416"/>
    </row>
    <row r="187" spans="7:7" s="48" customFormat="1" x14ac:dyDescent="0.2">
      <c r="G187" s="416"/>
    </row>
    <row r="188" spans="7:7" s="48" customFormat="1" x14ac:dyDescent="0.2">
      <c r="G188" s="416"/>
    </row>
    <row r="189" spans="7:7" s="48" customFormat="1" x14ac:dyDescent="0.2">
      <c r="G189" s="416"/>
    </row>
    <row r="190" spans="7:7" s="48" customFormat="1" x14ac:dyDescent="0.2">
      <c r="G190" s="416"/>
    </row>
    <row r="191" spans="7:7" s="48" customFormat="1" x14ac:dyDescent="0.2">
      <c r="G191" s="416"/>
    </row>
    <row r="192" spans="7:7" s="48" customFormat="1" x14ac:dyDescent="0.2">
      <c r="G192" s="416"/>
    </row>
    <row r="193" spans="7:7" s="48" customFormat="1" x14ac:dyDescent="0.2">
      <c r="G193" s="416"/>
    </row>
    <row r="194" spans="7:7" s="48" customFormat="1" x14ac:dyDescent="0.2">
      <c r="G194" s="416"/>
    </row>
    <row r="195" spans="7:7" s="48" customFormat="1" x14ac:dyDescent="0.2">
      <c r="G195" s="416"/>
    </row>
    <row r="196" spans="7:7" s="48" customFormat="1" x14ac:dyDescent="0.2">
      <c r="G196" s="416"/>
    </row>
    <row r="197" spans="7:7" s="48" customFormat="1" x14ac:dyDescent="0.2">
      <c r="G197" s="416"/>
    </row>
    <row r="198" spans="7:7" s="48" customFormat="1" x14ac:dyDescent="0.2">
      <c r="G198" s="416"/>
    </row>
    <row r="199" spans="7:7" s="48" customFormat="1" x14ac:dyDescent="0.2">
      <c r="G199" s="416"/>
    </row>
    <row r="200" spans="7:7" s="48" customFormat="1" x14ac:dyDescent="0.2">
      <c r="G200" s="416"/>
    </row>
    <row r="201" spans="7:7" s="48" customFormat="1" x14ac:dyDescent="0.2">
      <c r="G201" s="416"/>
    </row>
    <row r="202" spans="7:7" s="48" customFormat="1" x14ac:dyDescent="0.2">
      <c r="G202" s="416"/>
    </row>
    <row r="203" spans="7:7" s="48" customFormat="1" x14ac:dyDescent="0.2">
      <c r="G203" s="416"/>
    </row>
    <row r="204" spans="7:7" s="48" customFormat="1" x14ac:dyDescent="0.2">
      <c r="G204" s="416"/>
    </row>
    <row r="205" spans="7:7" s="48" customFormat="1" x14ac:dyDescent="0.2">
      <c r="G205" s="416"/>
    </row>
    <row r="206" spans="7:7" s="48" customFormat="1" x14ac:dyDescent="0.2">
      <c r="G206" s="416"/>
    </row>
    <row r="207" spans="7:7" s="48" customFormat="1" x14ac:dyDescent="0.2">
      <c r="G207" s="416"/>
    </row>
    <row r="208" spans="7:7" s="48" customFormat="1" x14ac:dyDescent="0.2">
      <c r="G208" s="416"/>
    </row>
    <row r="209" spans="7:7" s="48" customFormat="1" x14ac:dyDescent="0.2">
      <c r="G209" s="416"/>
    </row>
    <row r="210" spans="7:7" s="48" customFormat="1" x14ac:dyDescent="0.2">
      <c r="G210" s="416"/>
    </row>
    <row r="211" spans="7:7" s="48" customFormat="1" x14ac:dyDescent="0.2">
      <c r="G211" s="416"/>
    </row>
    <row r="212" spans="7:7" s="48" customFormat="1" x14ac:dyDescent="0.2">
      <c r="G212" s="416"/>
    </row>
    <row r="213" spans="7:7" s="48" customFormat="1" x14ac:dyDescent="0.2">
      <c r="G213" s="416"/>
    </row>
    <row r="214" spans="7:7" s="48" customFormat="1" x14ac:dyDescent="0.2">
      <c r="G214" s="416"/>
    </row>
    <row r="215" spans="7:7" s="48" customFormat="1" x14ac:dyDescent="0.2">
      <c r="G215" s="416"/>
    </row>
    <row r="216" spans="7:7" s="48" customFormat="1" x14ac:dyDescent="0.2">
      <c r="G216" s="416"/>
    </row>
    <row r="217" spans="7:7" s="48" customFormat="1" x14ac:dyDescent="0.2">
      <c r="G217" s="416"/>
    </row>
    <row r="218" spans="7:7" s="48" customFormat="1" x14ac:dyDescent="0.2">
      <c r="G218" s="416"/>
    </row>
    <row r="219" spans="7:7" s="48" customFormat="1" x14ac:dyDescent="0.2">
      <c r="G219" s="416"/>
    </row>
    <row r="220" spans="7:7" s="48" customFormat="1" x14ac:dyDescent="0.2">
      <c r="G220" s="416"/>
    </row>
    <row r="221" spans="7:7" s="48" customFormat="1" x14ac:dyDescent="0.2">
      <c r="G221" s="416"/>
    </row>
    <row r="222" spans="7:7" s="48" customFormat="1" x14ac:dyDescent="0.2">
      <c r="G222" s="416"/>
    </row>
    <row r="223" spans="7:7" s="48" customFormat="1" x14ac:dyDescent="0.2">
      <c r="G223" s="416"/>
    </row>
    <row r="224" spans="7:7" s="48" customFormat="1" x14ac:dyDescent="0.2">
      <c r="G224" s="416"/>
    </row>
    <row r="225" spans="7:7" s="48" customFormat="1" x14ac:dyDescent="0.2">
      <c r="G225" s="416"/>
    </row>
    <row r="226" spans="7:7" s="48" customFormat="1" x14ac:dyDescent="0.2">
      <c r="G226" s="416"/>
    </row>
    <row r="227" spans="7:7" s="48" customFormat="1" x14ac:dyDescent="0.2">
      <c r="G227" s="416"/>
    </row>
    <row r="228" spans="7:7" s="48" customFormat="1" x14ac:dyDescent="0.2">
      <c r="G228" s="416"/>
    </row>
    <row r="229" spans="7:7" s="48" customFormat="1" x14ac:dyDescent="0.2">
      <c r="G229" s="416"/>
    </row>
    <row r="230" spans="7:7" s="48" customFormat="1" x14ac:dyDescent="0.2">
      <c r="G230" s="416"/>
    </row>
    <row r="231" spans="7:7" s="48" customFormat="1" x14ac:dyDescent="0.2">
      <c r="G231" s="416"/>
    </row>
    <row r="232" spans="7:7" s="48" customFormat="1" x14ac:dyDescent="0.2">
      <c r="G232" s="416"/>
    </row>
    <row r="233" spans="7:7" s="48" customFormat="1" x14ac:dyDescent="0.2">
      <c r="G233" s="416"/>
    </row>
    <row r="234" spans="7:7" s="48" customFormat="1" x14ac:dyDescent="0.2">
      <c r="G234" s="416"/>
    </row>
    <row r="235" spans="7:7" s="48" customFormat="1" x14ac:dyDescent="0.2">
      <c r="G235" s="416"/>
    </row>
    <row r="236" spans="7:7" s="48" customFormat="1" x14ac:dyDescent="0.2">
      <c r="G236" s="416"/>
    </row>
    <row r="237" spans="7:7" s="48" customFormat="1" x14ac:dyDescent="0.2">
      <c r="G237" s="416"/>
    </row>
    <row r="238" spans="7:7" s="48" customFormat="1" x14ac:dyDescent="0.2">
      <c r="G238" s="416"/>
    </row>
    <row r="239" spans="7:7" s="48" customFormat="1" x14ac:dyDescent="0.2">
      <c r="G239" s="416"/>
    </row>
    <row r="240" spans="7:7" s="48" customFormat="1" x14ac:dyDescent="0.2">
      <c r="G240" s="416"/>
    </row>
    <row r="241" spans="7:7" s="48" customFormat="1" x14ac:dyDescent="0.2">
      <c r="G241" s="416"/>
    </row>
    <row r="242" spans="7:7" s="48" customFormat="1" x14ac:dyDescent="0.2">
      <c r="G242" s="416"/>
    </row>
    <row r="243" spans="7:7" s="48" customFormat="1" x14ac:dyDescent="0.2">
      <c r="G243" s="416"/>
    </row>
    <row r="244" spans="7:7" s="48" customFormat="1" x14ac:dyDescent="0.2">
      <c r="G244" s="416"/>
    </row>
    <row r="245" spans="7:7" s="48" customFormat="1" x14ac:dyDescent="0.2">
      <c r="G245" s="416"/>
    </row>
    <row r="246" spans="7:7" s="48" customFormat="1" x14ac:dyDescent="0.2">
      <c r="G246" s="416"/>
    </row>
    <row r="247" spans="7:7" s="48" customFormat="1" x14ac:dyDescent="0.2">
      <c r="G247" s="416"/>
    </row>
    <row r="248" spans="7:7" s="48" customFormat="1" x14ac:dyDescent="0.2">
      <c r="G248" s="416"/>
    </row>
    <row r="249" spans="7:7" s="48" customFormat="1" x14ac:dyDescent="0.2">
      <c r="G249" s="416"/>
    </row>
    <row r="250" spans="7:7" s="48" customFormat="1" x14ac:dyDescent="0.2">
      <c r="G250" s="416"/>
    </row>
    <row r="251" spans="7:7" s="48" customFormat="1" x14ac:dyDescent="0.2">
      <c r="G251" s="416"/>
    </row>
    <row r="252" spans="7:7" s="48" customFormat="1" x14ac:dyDescent="0.2">
      <c r="G252" s="416"/>
    </row>
    <row r="253" spans="7:7" s="48" customFormat="1" x14ac:dyDescent="0.2">
      <c r="G253" s="416"/>
    </row>
    <row r="254" spans="7:7" s="48" customFormat="1" x14ac:dyDescent="0.2">
      <c r="G254" s="416"/>
    </row>
    <row r="255" spans="7:7" s="48" customFormat="1" x14ac:dyDescent="0.2">
      <c r="G255" s="416"/>
    </row>
    <row r="256" spans="7:7" s="48" customFormat="1" x14ac:dyDescent="0.2">
      <c r="G256" s="416"/>
    </row>
    <row r="257" spans="7:7" s="48" customFormat="1" x14ac:dyDescent="0.2">
      <c r="G257" s="416"/>
    </row>
    <row r="258" spans="7:7" s="48" customFormat="1" x14ac:dyDescent="0.2">
      <c r="G258" s="416"/>
    </row>
    <row r="259" spans="7:7" s="48" customFormat="1" x14ac:dyDescent="0.2">
      <c r="G259" s="416"/>
    </row>
    <row r="260" spans="7:7" s="48" customFormat="1" x14ac:dyDescent="0.2">
      <c r="G260" s="416"/>
    </row>
    <row r="261" spans="7:7" s="48" customFormat="1" x14ac:dyDescent="0.2">
      <c r="G261" s="416"/>
    </row>
    <row r="262" spans="7:7" s="48" customFormat="1" x14ac:dyDescent="0.2">
      <c r="G262" s="416"/>
    </row>
    <row r="263" spans="7:7" s="48" customFormat="1" x14ac:dyDescent="0.2">
      <c r="G263" s="416"/>
    </row>
    <row r="264" spans="7:7" s="48" customFormat="1" x14ac:dyDescent="0.2">
      <c r="G264" s="416"/>
    </row>
    <row r="265" spans="7:7" s="48" customFormat="1" x14ac:dyDescent="0.2">
      <c r="G265" s="416"/>
    </row>
    <row r="266" spans="7:7" s="48" customFormat="1" x14ac:dyDescent="0.2">
      <c r="G266" s="416"/>
    </row>
    <row r="267" spans="7:7" s="48" customFormat="1" x14ac:dyDescent="0.2">
      <c r="G267" s="416"/>
    </row>
    <row r="268" spans="7:7" s="48" customFormat="1" x14ac:dyDescent="0.2">
      <c r="G268" s="416"/>
    </row>
    <row r="269" spans="7:7" s="48" customFormat="1" x14ac:dyDescent="0.2">
      <c r="G269" s="416"/>
    </row>
    <row r="270" spans="7:7" s="48" customFormat="1" x14ac:dyDescent="0.2">
      <c r="G270" s="416"/>
    </row>
    <row r="271" spans="7:7" s="48" customFormat="1" x14ac:dyDescent="0.2">
      <c r="G271" s="416"/>
    </row>
    <row r="272" spans="7:7" s="48" customFormat="1" x14ac:dyDescent="0.2">
      <c r="G272" s="416"/>
    </row>
    <row r="273" spans="7:7" s="48" customFormat="1" x14ac:dyDescent="0.2">
      <c r="G273" s="416"/>
    </row>
    <row r="274" spans="7:7" s="48" customFormat="1" x14ac:dyDescent="0.2">
      <c r="G274" s="416"/>
    </row>
    <row r="275" spans="7:7" s="48" customFormat="1" x14ac:dyDescent="0.2">
      <c r="G275" s="416"/>
    </row>
    <row r="276" spans="7:7" s="48" customFormat="1" x14ac:dyDescent="0.2">
      <c r="G276" s="416"/>
    </row>
    <row r="277" spans="7:7" s="48" customFormat="1" x14ac:dyDescent="0.2">
      <c r="G277" s="416"/>
    </row>
    <row r="278" spans="7:7" s="48" customFormat="1" x14ac:dyDescent="0.2">
      <c r="G278" s="416"/>
    </row>
    <row r="279" spans="7:7" s="48" customFormat="1" x14ac:dyDescent="0.2">
      <c r="G279" s="416"/>
    </row>
    <row r="280" spans="7:7" s="48" customFormat="1" x14ac:dyDescent="0.2">
      <c r="G280" s="416"/>
    </row>
    <row r="281" spans="7:7" s="48" customFormat="1" x14ac:dyDescent="0.2">
      <c r="G281" s="416"/>
    </row>
    <row r="282" spans="7:7" s="48" customFormat="1" x14ac:dyDescent="0.2">
      <c r="G282" s="416"/>
    </row>
    <row r="283" spans="7:7" s="48" customFormat="1" x14ac:dyDescent="0.2">
      <c r="G283" s="416"/>
    </row>
    <row r="284" spans="7:7" s="48" customFormat="1" x14ac:dyDescent="0.2">
      <c r="G284" s="416"/>
    </row>
    <row r="285" spans="7:7" s="48" customFormat="1" x14ac:dyDescent="0.2">
      <c r="G285" s="416"/>
    </row>
    <row r="286" spans="7:7" s="48" customFormat="1" x14ac:dyDescent="0.2">
      <c r="G286" s="416"/>
    </row>
    <row r="287" spans="7:7" s="48" customFormat="1" x14ac:dyDescent="0.2">
      <c r="G287" s="416"/>
    </row>
    <row r="288" spans="7:7" s="48" customFormat="1" x14ac:dyDescent="0.2">
      <c r="G288" s="416"/>
    </row>
    <row r="289" spans="7:7" s="48" customFormat="1" x14ac:dyDescent="0.2">
      <c r="G289" s="416"/>
    </row>
    <row r="290" spans="7:7" s="48" customFormat="1" x14ac:dyDescent="0.2">
      <c r="G290" s="416"/>
    </row>
    <row r="291" spans="7:7" s="48" customFormat="1" x14ac:dyDescent="0.2">
      <c r="G291" s="416"/>
    </row>
    <row r="292" spans="7:7" s="48" customFormat="1" x14ac:dyDescent="0.2">
      <c r="G292" s="416"/>
    </row>
    <row r="293" spans="7:7" s="48" customFormat="1" x14ac:dyDescent="0.2">
      <c r="G293" s="416"/>
    </row>
    <row r="294" spans="7:7" s="48" customFormat="1" x14ac:dyDescent="0.2">
      <c r="G294" s="416"/>
    </row>
    <row r="295" spans="7:7" s="48" customFormat="1" x14ac:dyDescent="0.2">
      <c r="G295" s="416"/>
    </row>
    <row r="296" spans="7:7" s="48" customFormat="1" x14ac:dyDescent="0.2">
      <c r="G296" s="416"/>
    </row>
    <row r="297" spans="7:7" s="48" customFormat="1" x14ac:dyDescent="0.2">
      <c r="G297" s="416"/>
    </row>
    <row r="298" spans="7:7" s="48" customFormat="1" x14ac:dyDescent="0.2">
      <c r="G298" s="416"/>
    </row>
    <row r="299" spans="7:7" s="48" customFormat="1" x14ac:dyDescent="0.2">
      <c r="G299" s="416"/>
    </row>
    <row r="300" spans="7:7" s="48" customFormat="1" x14ac:dyDescent="0.2">
      <c r="G300" s="416"/>
    </row>
    <row r="301" spans="7:7" s="48" customFormat="1" x14ac:dyDescent="0.2">
      <c r="G301" s="416"/>
    </row>
    <row r="302" spans="7:7" s="48" customFormat="1" x14ac:dyDescent="0.2">
      <c r="G302" s="416"/>
    </row>
    <row r="303" spans="7:7" s="48" customFormat="1" x14ac:dyDescent="0.2">
      <c r="G303" s="416"/>
    </row>
    <row r="304" spans="7:7" s="48" customFormat="1" x14ac:dyDescent="0.2">
      <c r="G304" s="416"/>
    </row>
    <row r="305" spans="7:7" s="48" customFormat="1" x14ac:dyDescent="0.2">
      <c r="G305" s="416"/>
    </row>
    <row r="306" spans="7:7" s="48" customFormat="1" x14ac:dyDescent="0.2">
      <c r="G306" s="416"/>
    </row>
    <row r="307" spans="7:7" s="48" customFormat="1" x14ac:dyDescent="0.2">
      <c r="G307" s="416"/>
    </row>
    <row r="308" spans="7:7" s="48" customFormat="1" x14ac:dyDescent="0.2">
      <c r="G308" s="416"/>
    </row>
    <row r="309" spans="7:7" s="48" customFormat="1" x14ac:dyDescent="0.2">
      <c r="G309" s="416"/>
    </row>
    <row r="310" spans="7:7" s="48" customFormat="1" x14ac:dyDescent="0.2">
      <c r="G310" s="416"/>
    </row>
    <row r="311" spans="7:7" s="48" customFormat="1" x14ac:dyDescent="0.2">
      <c r="G311" s="416"/>
    </row>
    <row r="312" spans="7:7" s="48" customFormat="1" x14ac:dyDescent="0.2">
      <c r="G312" s="416"/>
    </row>
    <row r="313" spans="7:7" s="48" customFormat="1" x14ac:dyDescent="0.2">
      <c r="G313" s="416"/>
    </row>
    <row r="314" spans="7:7" s="48" customFormat="1" x14ac:dyDescent="0.2">
      <c r="G314" s="416"/>
    </row>
    <row r="315" spans="7:7" s="48" customFormat="1" x14ac:dyDescent="0.2">
      <c r="G315" s="416"/>
    </row>
    <row r="316" spans="7:7" s="48" customFormat="1" x14ac:dyDescent="0.2">
      <c r="G316" s="416"/>
    </row>
    <row r="317" spans="7:7" s="48" customFormat="1" x14ac:dyDescent="0.2">
      <c r="G317" s="416"/>
    </row>
    <row r="318" spans="7:7" s="48" customFormat="1" x14ac:dyDescent="0.2">
      <c r="G318" s="416"/>
    </row>
    <row r="319" spans="7:7" s="48" customFormat="1" x14ac:dyDescent="0.2">
      <c r="G319" s="416"/>
    </row>
    <row r="320" spans="7:7" s="48" customFormat="1" x14ac:dyDescent="0.2">
      <c r="G320" s="416"/>
    </row>
    <row r="321" spans="7:7" s="48" customFormat="1" x14ac:dyDescent="0.2">
      <c r="G321" s="416"/>
    </row>
    <row r="322" spans="7:7" s="48" customFormat="1" x14ac:dyDescent="0.2">
      <c r="G322" s="416"/>
    </row>
    <row r="323" spans="7:7" s="48" customFormat="1" x14ac:dyDescent="0.2">
      <c r="G323" s="416"/>
    </row>
    <row r="324" spans="7:7" s="48" customFormat="1" x14ac:dyDescent="0.2">
      <c r="G324" s="416"/>
    </row>
    <row r="325" spans="7:7" s="48" customFormat="1" x14ac:dyDescent="0.2">
      <c r="G325" s="416"/>
    </row>
    <row r="326" spans="7:7" s="48" customFormat="1" x14ac:dyDescent="0.2">
      <c r="G326" s="416"/>
    </row>
    <row r="327" spans="7:7" s="48" customFormat="1" x14ac:dyDescent="0.2">
      <c r="G327" s="416"/>
    </row>
    <row r="328" spans="7:7" s="48" customFormat="1" x14ac:dyDescent="0.2">
      <c r="G328" s="416"/>
    </row>
    <row r="329" spans="7:7" s="48" customFormat="1" x14ac:dyDescent="0.2">
      <c r="G329" s="416"/>
    </row>
    <row r="330" spans="7:7" s="48" customFormat="1" x14ac:dyDescent="0.2">
      <c r="G330" s="416"/>
    </row>
    <row r="331" spans="7:7" s="48" customFormat="1" x14ac:dyDescent="0.2">
      <c r="G331" s="416"/>
    </row>
    <row r="332" spans="7:7" s="48" customFormat="1" x14ac:dyDescent="0.2">
      <c r="G332" s="416"/>
    </row>
    <row r="333" spans="7:7" s="48" customFormat="1" x14ac:dyDescent="0.2">
      <c r="G333" s="416"/>
    </row>
    <row r="334" spans="7:7" s="48" customFormat="1" x14ac:dyDescent="0.2">
      <c r="G334" s="416"/>
    </row>
    <row r="335" spans="7:7" s="48" customFormat="1" x14ac:dyDescent="0.2">
      <c r="G335" s="416"/>
    </row>
    <row r="336" spans="7:7" s="48" customFormat="1" x14ac:dyDescent="0.2">
      <c r="G336" s="416"/>
    </row>
    <row r="337" spans="7:7" s="48" customFormat="1" x14ac:dyDescent="0.2">
      <c r="G337" s="416"/>
    </row>
    <row r="338" spans="7:7" s="48" customFormat="1" x14ac:dyDescent="0.2">
      <c r="G338" s="416"/>
    </row>
    <row r="339" spans="7:7" s="48" customFormat="1" x14ac:dyDescent="0.2">
      <c r="G339" s="416"/>
    </row>
    <row r="340" spans="7:7" s="48" customFormat="1" x14ac:dyDescent="0.2">
      <c r="G340" s="416"/>
    </row>
    <row r="341" spans="7:7" s="48" customFormat="1" x14ac:dyDescent="0.2">
      <c r="G341" s="416"/>
    </row>
    <row r="342" spans="7:7" s="48" customFormat="1" x14ac:dyDescent="0.2">
      <c r="G342" s="416"/>
    </row>
    <row r="343" spans="7:7" s="48" customFormat="1" x14ac:dyDescent="0.2">
      <c r="G343" s="416"/>
    </row>
    <row r="344" spans="7:7" s="48" customFormat="1" x14ac:dyDescent="0.2">
      <c r="G344" s="416"/>
    </row>
    <row r="345" spans="7:7" s="48" customFormat="1" x14ac:dyDescent="0.2">
      <c r="G345" s="416"/>
    </row>
    <row r="346" spans="7:7" s="48" customFormat="1" x14ac:dyDescent="0.2">
      <c r="G346" s="416"/>
    </row>
    <row r="347" spans="7:7" s="48" customFormat="1" x14ac:dyDescent="0.2">
      <c r="G347" s="416"/>
    </row>
    <row r="348" spans="7:7" s="48" customFormat="1" x14ac:dyDescent="0.2">
      <c r="G348" s="416"/>
    </row>
    <row r="349" spans="7:7" s="48" customFormat="1" x14ac:dyDescent="0.2">
      <c r="G349" s="416"/>
    </row>
    <row r="350" spans="7:7" s="48" customFormat="1" x14ac:dyDescent="0.2">
      <c r="G350" s="416"/>
    </row>
    <row r="351" spans="7:7" s="48" customFormat="1" x14ac:dyDescent="0.2">
      <c r="G351" s="416"/>
    </row>
    <row r="352" spans="7:7" s="48" customFormat="1" x14ac:dyDescent="0.2">
      <c r="G352" s="416"/>
    </row>
    <row r="353" spans="7:7" s="48" customFormat="1" x14ac:dyDescent="0.2">
      <c r="G353" s="416"/>
    </row>
    <row r="354" spans="7:7" s="48" customFormat="1" x14ac:dyDescent="0.2">
      <c r="G354" s="416"/>
    </row>
    <row r="355" spans="7:7" s="48" customFormat="1" x14ac:dyDescent="0.2">
      <c r="G355" s="416"/>
    </row>
    <row r="356" spans="7:7" s="48" customFormat="1" x14ac:dyDescent="0.2">
      <c r="G356" s="416"/>
    </row>
    <row r="357" spans="7:7" s="48" customFormat="1" x14ac:dyDescent="0.2">
      <c r="G357" s="416"/>
    </row>
    <row r="358" spans="7:7" s="48" customFormat="1" x14ac:dyDescent="0.2">
      <c r="G358" s="416"/>
    </row>
    <row r="359" spans="7:7" s="48" customFormat="1" x14ac:dyDescent="0.2">
      <c r="G359" s="416"/>
    </row>
    <row r="360" spans="7:7" s="48" customFormat="1" x14ac:dyDescent="0.2">
      <c r="G360" s="416"/>
    </row>
    <row r="361" spans="7:7" s="48" customFormat="1" x14ac:dyDescent="0.2">
      <c r="G361" s="416"/>
    </row>
    <row r="362" spans="7:7" s="48" customFormat="1" x14ac:dyDescent="0.2">
      <c r="G362" s="416"/>
    </row>
    <row r="363" spans="7:7" s="48" customFormat="1" x14ac:dyDescent="0.2">
      <c r="G363" s="416"/>
    </row>
    <row r="364" spans="7:7" s="48" customFormat="1" x14ac:dyDescent="0.2">
      <c r="G364" s="416"/>
    </row>
    <row r="365" spans="7:7" s="48" customFormat="1" x14ac:dyDescent="0.2">
      <c r="G365" s="416"/>
    </row>
    <row r="366" spans="7:7" s="48" customFormat="1" x14ac:dyDescent="0.2">
      <c r="G366" s="416"/>
    </row>
    <row r="367" spans="7:7" s="48" customFormat="1" x14ac:dyDescent="0.2">
      <c r="G367" s="416"/>
    </row>
    <row r="368" spans="7:7" s="48" customFormat="1" x14ac:dyDescent="0.2">
      <c r="G368" s="416"/>
    </row>
    <row r="369" spans="7:7" s="48" customFormat="1" x14ac:dyDescent="0.2">
      <c r="G369" s="416"/>
    </row>
    <row r="370" spans="7:7" s="48" customFormat="1" x14ac:dyDescent="0.2">
      <c r="G370" s="416"/>
    </row>
    <row r="371" spans="7:7" s="48" customFormat="1" x14ac:dyDescent="0.2">
      <c r="G371" s="416"/>
    </row>
    <row r="372" spans="7:7" s="48" customFormat="1" x14ac:dyDescent="0.2">
      <c r="G372" s="416"/>
    </row>
    <row r="373" spans="7:7" s="48" customFormat="1" x14ac:dyDescent="0.2">
      <c r="G373" s="416"/>
    </row>
    <row r="374" spans="7:7" s="48" customFormat="1" x14ac:dyDescent="0.2">
      <c r="G374" s="416"/>
    </row>
    <row r="375" spans="7:7" s="48" customFormat="1" x14ac:dyDescent="0.2">
      <c r="G375" s="416"/>
    </row>
    <row r="376" spans="7:7" s="48" customFormat="1" x14ac:dyDescent="0.2">
      <c r="G376" s="416"/>
    </row>
    <row r="377" spans="7:7" s="48" customFormat="1" x14ac:dyDescent="0.2">
      <c r="G377" s="416"/>
    </row>
    <row r="378" spans="7:7" s="48" customFormat="1" x14ac:dyDescent="0.2">
      <c r="G378" s="416"/>
    </row>
    <row r="379" spans="7:7" s="48" customFormat="1" x14ac:dyDescent="0.2">
      <c r="G379" s="416"/>
    </row>
    <row r="380" spans="7:7" s="48" customFormat="1" x14ac:dyDescent="0.2">
      <c r="G380" s="416"/>
    </row>
    <row r="381" spans="7:7" s="48" customFormat="1" x14ac:dyDescent="0.2">
      <c r="G381" s="416"/>
    </row>
    <row r="382" spans="7:7" s="48" customFormat="1" x14ac:dyDescent="0.2">
      <c r="G382" s="416"/>
    </row>
    <row r="383" spans="7:7" s="48" customFormat="1" x14ac:dyDescent="0.2">
      <c r="G383" s="416"/>
    </row>
    <row r="384" spans="7:7" s="48" customFormat="1" x14ac:dyDescent="0.2">
      <c r="G384" s="416"/>
    </row>
    <row r="385" spans="7:7" s="48" customFormat="1" x14ac:dyDescent="0.2">
      <c r="G385" s="416"/>
    </row>
    <row r="386" spans="7:7" s="48" customFormat="1" x14ac:dyDescent="0.2">
      <c r="G386" s="416"/>
    </row>
    <row r="387" spans="7:7" s="48" customFormat="1" x14ac:dyDescent="0.2">
      <c r="G387" s="416"/>
    </row>
    <row r="388" spans="7:7" s="48" customFormat="1" x14ac:dyDescent="0.2">
      <c r="G388" s="416"/>
    </row>
    <row r="389" spans="7:7" s="48" customFormat="1" x14ac:dyDescent="0.2">
      <c r="G389" s="416"/>
    </row>
    <row r="390" spans="7:7" s="48" customFormat="1" x14ac:dyDescent="0.2">
      <c r="G390" s="416"/>
    </row>
    <row r="391" spans="7:7" s="48" customFormat="1" x14ac:dyDescent="0.2">
      <c r="G391" s="416"/>
    </row>
    <row r="392" spans="7:7" s="48" customFormat="1" x14ac:dyDescent="0.2">
      <c r="G392" s="416"/>
    </row>
    <row r="393" spans="7:7" s="48" customFormat="1" x14ac:dyDescent="0.2">
      <c r="G393" s="416"/>
    </row>
    <row r="394" spans="7:7" s="48" customFormat="1" x14ac:dyDescent="0.2">
      <c r="G394" s="416"/>
    </row>
    <row r="395" spans="7:7" s="48" customFormat="1" x14ac:dyDescent="0.2">
      <c r="G395" s="416"/>
    </row>
    <row r="396" spans="7:7" s="48" customFormat="1" x14ac:dyDescent="0.2">
      <c r="G396" s="416"/>
    </row>
    <row r="397" spans="7:7" s="48" customFormat="1" x14ac:dyDescent="0.2">
      <c r="G397" s="416"/>
    </row>
    <row r="398" spans="7:7" s="48" customFormat="1" x14ac:dyDescent="0.2">
      <c r="G398" s="416"/>
    </row>
    <row r="399" spans="7:7" s="48" customFormat="1" x14ac:dyDescent="0.2">
      <c r="G399" s="416"/>
    </row>
    <row r="400" spans="7:7" s="48" customFormat="1" x14ac:dyDescent="0.2">
      <c r="G400" s="416"/>
    </row>
    <row r="401" spans="7:7" s="48" customFormat="1" x14ac:dyDescent="0.2">
      <c r="G401" s="416"/>
    </row>
    <row r="402" spans="7:7" s="48" customFormat="1" x14ac:dyDescent="0.2">
      <c r="G402" s="416"/>
    </row>
    <row r="403" spans="7:7" s="48" customFormat="1" x14ac:dyDescent="0.2">
      <c r="G403" s="416"/>
    </row>
    <row r="404" spans="7:7" s="48" customFormat="1" x14ac:dyDescent="0.2">
      <c r="G404" s="416"/>
    </row>
    <row r="405" spans="7:7" s="48" customFormat="1" x14ac:dyDescent="0.2">
      <c r="G405" s="416"/>
    </row>
    <row r="406" spans="7:7" s="48" customFormat="1" x14ac:dyDescent="0.2">
      <c r="G406" s="416"/>
    </row>
    <row r="407" spans="7:7" s="48" customFormat="1" x14ac:dyDescent="0.2">
      <c r="G407" s="416"/>
    </row>
    <row r="408" spans="7:7" s="48" customFormat="1" x14ac:dyDescent="0.2">
      <c r="G408" s="416"/>
    </row>
    <row r="409" spans="7:7" s="48" customFormat="1" x14ac:dyDescent="0.2">
      <c r="G409" s="416"/>
    </row>
    <row r="410" spans="7:7" s="48" customFormat="1" x14ac:dyDescent="0.2">
      <c r="G410" s="416"/>
    </row>
    <row r="411" spans="7:7" s="48" customFormat="1" x14ac:dyDescent="0.2">
      <c r="G411" s="416"/>
    </row>
    <row r="412" spans="7:7" s="48" customFormat="1" x14ac:dyDescent="0.2">
      <c r="G412" s="416"/>
    </row>
    <row r="413" spans="7:7" s="48" customFormat="1" x14ac:dyDescent="0.2">
      <c r="G413" s="416"/>
    </row>
    <row r="414" spans="7:7" s="48" customFormat="1" x14ac:dyDescent="0.2">
      <c r="G414" s="416"/>
    </row>
    <row r="415" spans="7:7" s="48" customFormat="1" x14ac:dyDescent="0.2">
      <c r="G415" s="416"/>
    </row>
    <row r="416" spans="7:7" s="48" customFormat="1" x14ac:dyDescent="0.2">
      <c r="G416" s="416"/>
    </row>
    <row r="417" spans="7:7" s="48" customFormat="1" x14ac:dyDescent="0.2">
      <c r="G417" s="416"/>
    </row>
    <row r="418" spans="7:7" s="48" customFormat="1" x14ac:dyDescent="0.2">
      <c r="G418" s="416"/>
    </row>
    <row r="419" spans="7:7" s="48" customFormat="1" x14ac:dyDescent="0.2">
      <c r="G419" s="416"/>
    </row>
    <row r="420" spans="7:7" s="48" customFormat="1" x14ac:dyDescent="0.2">
      <c r="G420" s="416"/>
    </row>
    <row r="421" spans="7:7" s="48" customFormat="1" x14ac:dyDescent="0.2">
      <c r="G421" s="416"/>
    </row>
    <row r="422" spans="7:7" s="48" customFormat="1" x14ac:dyDescent="0.2">
      <c r="G422" s="416"/>
    </row>
    <row r="423" spans="7:7" s="48" customFormat="1" x14ac:dyDescent="0.2">
      <c r="G423" s="416"/>
    </row>
    <row r="424" spans="7:7" s="48" customFormat="1" x14ac:dyDescent="0.2">
      <c r="G424" s="416"/>
    </row>
    <row r="425" spans="7:7" s="48" customFormat="1" x14ac:dyDescent="0.2">
      <c r="G425" s="416"/>
    </row>
    <row r="426" spans="7:7" s="48" customFormat="1" x14ac:dyDescent="0.2">
      <c r="G426" s="416"/>
    </row>
    <row r="427" spans="7:7" s="48" customFormat="1" x14ac:dyDescent="0.2">
      <c r="G427" s="416"/>
    </row>
    <row r="428" spans="7:7" s="48" customFormat="1" x14ac:dyDescent="0.2">
      <c r="G428" s="416"/>
    </row>
    <row r="429" spans="7:7" s="48" customFormat="1" x14ac:dyDescent="0.2">
      <c r="G429" s="416"/>
    </row>
    <row r="430" spans="7:7" s="48" customFormat="1" x14ac:dyDescent="0.2">
      <c r="G430" s="416"/>
    </row>
    <row r="431" spans="7:7" s="48" customFormat="1" x14ac:dyDescent="0.2">
      <c r="G431" s="416"/>
    </row>
    <row r="432" spans="7:7" s="48" customFormat="1" x14ac:dyDescent="0.2">
      <c r="G432" s="416"/>
    </row>
    <row r="433" spans="7:7" s="48" customFormat="1" x14ac:dyDescent="0.2">
      <c r="G433" s="416"/>
    </row>
    <row r="434" spans="7:7" s="48" customFormat="1" x14ac:dyDescent="0.2">
      <c r="G434" s="416"/>
    </row>
    <row r="435" spans="7:7" s="48" customFormat="1" x14ac:dyDescent="0.2">
      <c r="G435" s="416"/>
    </row>
    <row r="436" spans="7:7" s="48" customFormat="1" x14ac:dyDescent="0.2">
      <c r="G436" s="416"/>
    </row>
    <row r="437" spans="7:7" s="48" customFormat="1" x14ac:dyDescent="0.2">
      <c r="G437" s="416"/>
    </row>
    <row r="438" spans="7:7" s="48" customFormat="1" x14ac:dyDescent="0.2">
      <c r="G438" s="416"/>
    </row>
    <row r="439" spans="7:7" s="48" customFormat="1" x14ac:dyDescent="0.2">
      <c r="G439" s="416"/>
    </row>
    <row r="440" spans="7:7" s="48" customFormat="1" x14ac:dyDescent="0.2">
      <c r="G440" s="416"/>
    </row>
    <row r="441" spans="7:7" s="48" customFormat="1" x14ac:dyDescent="0.2">
      <c r="G441" s="416"/>
    </row>
    <row r="442" spans="7:7" s="48" customFormat="1" x14ac:dyDescent="0.2">
      <c r="G442" s="416"/>
    </row>
    <row r="443" spans="7:7" s="48" customFormat="1" x14ac:dyDescent="0.2">
      <c r="G443" s="416"/>
    </row>
    <row r="444" spans="7:7" s="48" customFormat="1" x14ac:dyDescent="0.2">
      <c r="G444" s="416"/>
    </row>
    <row r="445" spans="7:7" s="48" customFormat="1" x14ac:dyDescent="0.2">
      <c r="G445" s="416"/>
    </row>
    <row r="446" spans="7:7" s="48" customFormat="1" x14ac:dyDescent="0.2">
      <c r="G446" s="416"/>
    </row>
    <row r="447" spans="7:7" s="48" customFormat="1" x14ac:dyDescent="0.2">
      <c r="G447" s="416"/>
    </row>
    <row r="448" spans="7:7" s="48" customFormat="1" x14ac:dyDescent="0.2">
      <c r="G448" s="416"/>
    </row>
    <row r="449" spans="7:7" s="48" customFormat="1" x14ac:dyDescent="0.2">
      <c r="G449" s="416"/>
    </row>
    <row r="450" spans="7:7" s="48" customFormat="1" x14ac:dyDescent="0.2">
      <c r="G450" s="416"/>
    </row>
    <row r="451" spans="7:7" s="48" customFormat="1" x14ac:dyDescent="0.2">
      <c r="G451" s="416"/>
    </row>
    <row r="452" spans="7:7" s="48" customFormat="1" x14ac:dyDescent="0.2">
      <c r="G452" s="416"/>
    </row>
    <row r="453" spans="7:7" s="48" customFormat="1" x14ac:dyDescent="0.2">
      <c r="G453" s="416"/>
    </row>
    <row r="454" spans="7:7" s="48" customFormat="1" x14ac:dyDescent="0.2">
      <c r="G454" s="416"/>
    </row>
    <row r="455" spans="7:7" s="48" customFormat="1" x14ac:dyDescent="0.2">
      <c r="G455" s="416"/>
    </row>
    <row r="456" spans="7:7" s="48" customFormat="1" x14ac:dyDescent="0.2">
      <c r="G456" s="416"/>
    </row>
    <row r="457" spans="7:7" s="48" customFormat="1" x14ac:dyDescent="0.2">
      <c r="G457" s="416"/>
    </row>
    <row r="458" spans="7:7" s="48" customFormat="1" x14ac:dyDescent="0.2">
      <c r="G458" s="416"/>
    </row>
    <row r="459" spans="7:7" s="48" customFormat="1" x14ac:dyDescent="0.2">
      <c r="G459" s="416"/>
    </row>
    <row r="460" spans="7:7" s="48" customFormat="1" x14ac:dyDescent="0.2">
      <c r="G460" s="416"/>
    </row>
    <row r="461" spans="7:7" s="48" customFormat="1" x14ac:dyDescent="0.2">
      <c r="G461" s="416"/>
    </row>
    <row r="462" spans="7:7" s="48" customFormat="1" x14ac:dyDescent="0.2">
      <c r="G462" s="416"/>
    </row>
    <row r="463" spans="7:7" s="48" customFormat="1" x14ac:dyDescent="0.2">
      <c r="G463" s="416"/>
    </row>
    <row r="464" spans="7:7" s="48" customFormat="1" x14ac:dyDescent="0.2">
      <c r="G464" s="416"/>
    </row>
    <row r="465" spans="7:7" s="48" customFormat="1" x14ac:dyDescent="0.2">
      <c r="G465" s="416"/>
    </row>
    <row r="466" spans="7:7" s="48" customFormat="1" x14ac:dyDescent="0.2">
      <c r="G466" s="416"/>
    </row>
    <row r="467" spans="7:7" s="48" customFormat="1" x14ac:dyDescent="0.2">
      <c r="G467" s="416"/>
    </row>
    <row r="468" spans="7:7" s="48" customFormat="1" x14ac:dyDescent="0.2">
      <c r="G468" s="416"/>
    </row>
    <row r="469" spans="7:7" s="48" customFormat="1" x14ac:dyDescent="0.2">
      <c r="G469" s="416"/>
    </row>
    <row r="470" spans="7:7" s="48" customFormat="1" x14ac:dyDescent="0.2">
      <c r="G470" s="416"/>
    </row>
    <row r="471" spans="7:7" s="48" customFormat="1" x14ac:dyDescent="0.2">
      <c r="G471" s="416"/>
    </row>
    <row r="472" spans="7:7" s="48" customFormat="1" x14ac:dyDescent="0.2">
      <c r="G472" s="416"/>
    </row>
    <row r="473" spans="7:7" s="48" customFormat="1" x14ac:dyDescent="0.2">
      <c r="G473" s="416"/>
    </row>
    <row r="474" spans="7:7" s="48" customFormat="1" x14ac:dyDescent="0.2">
      <c r="G474" s="416"/>
    </row>
    <row r="475" spans="7:7" s="48" customFormat="1" x14ac:dyDescent="0.2">
      <c r="G475" s="416"/>
    </row>
    <row r="476" spans="7:7" s="48" customFormat="1" x14ac:dyDescent="0.2">
      <c r="G476" s="416"/>
    </row>
    <row r="477" spans="7:7" s="48" customFormat="1" x14ac:dyDescent="0.2">
      <c r="G477" s="416"/>
    </row>
    <row r="478" spans="7:7" s="48" customFormat="1" x14ac:dyDescent="0.2">
      <c r="G478" s="416"/>
    </row>
    <row r="479" spans="7:7" s="48" customFormat="1" x14ac:dyDescent="0.2">
      <c r="G479" s="416"/>
    </row>
    <row r="480" spans="7:7" s="48" customFormat="1" x14ac:dyDescent="0.2">
      <c r="G480" s="416"/>
    </row>
    <row r="481" spans="7:7" s="48" customFormat="1" x14ac:dyDescent="0.2">
      <c r="G481" s="416"/>
    </row>
    <row r="482" spans="7:7" s="48" customFormat="1" x14ac:dyDescent="0.2">
      <c r="G482" s="416"/>
    </row>
    <row r="483" spans="7:7" s="48" customFormat="1" x14ac:dyDescent="0.2">
      <c r="G483" s="416"/>
    </row>
    <row r="484" spans="7:7" s="48" customFormat="1" x14ac:dyDescent="0.2">
      <c r="G484" s="416"/>
    </row>
    <row r="485" spans="7:7" s="48" customFormat="1" x14ac:dyDescent="0.2">
      <c r="G485" s="416"/>
    </row>
    <row r="486" spans="7:7" s="48" customFormat="1" x14ac:dyDescent="0.2">
      <c r="G486" s="416"/>
    </row>
    <row r="487" spans="7:7" s="48" customFormat="1" x14ac:dyDescent="0.2">
      <c r="G487" s="416"/>
    </row>
    <row r="488" spans="7:7" s="48" customFormat="1" x14ac:dyDescent="0.2">
      <c r="G488" s="416"/>
    </row>
    <row r="489" spans="7:7" s="48" customFormat="1" x14ac:dyDescent="0.2">
      <c r="G489" s="416"/>
    </row>
    <row r="490" spans="7:7" s="48" customFormat="1" x14ac:dyDescent="0.2">
      <c r="G490" s="416"/>
    </row>
    <row r="491" spans="7:7" s="48" customFormat="1" x14ac:dyDescent="0.2">
      <c r="G491" s="416"/>
    </row>
    <row r="492" spans="7:7" s="48" customFormat="1" x14ac:dyDescent="0.2">
      <c r="G492" s="416"/>
    </row>
    <row r="493" spans="7:7" s="48" customFormat="1" x14ac:dyDescent="0.2">
      <c r="G493" s="416"/>
    </row>
    <row r="494" spans="7:7" s="48" customFormat="1" x14ac:dyDescent="0.2">
      <c r="G494" s="416"/>
    </row>
    <row r="495" spans="7:7" s="48" customFormat="1" x14ac:dyDescent="0.2">
      <c r="G495" s="416"/>
    </row>
    <row r="496" spans="7:7" s="48" customFormat="1" x14ac:dyDescent="0.2">
      <c r="G496" s="416"/>
    </row>
    <row r="497" spans="7:7" s="48" customFormat="1" x14ac:dyDescent="0.2">
      <c r="G497" s="416"/>
    </row>
    <row r="498" spans="7:7" s="48" customFormat="1" x14ac:dyDescent="0.2">
      <c r="G498" s="416"/>
    </row>
    <row r="499" spans="7:7" s="48" customFormat="1" x14ac:dyDescent="0.2">
      <c r="G499" s="416"/>
    </row>
    <row r="500" spans="7:7" s="48" customFormat="1" x14ac:dyDescent="0.2">
      <c r="G500" s="416"/>
    </row>
    <row r="501" spans="7:7" s="48" customFormat="1" x14ac:dyDescent="0.2">
      <c r="G501" s="416"/>
    </row>
    <row r="502" spans="7:7" s="48" customFormat="1" x14ac:dyDescent="0.2">
      <c r="G502" s="416"/>
    </row>
    <row r="503" spans="7:7" s="48" customFormat="1" x14ac:dyDescent="0.2">
      <c r="G503" s="416"/>
    </row>
    <row r="504" spans="7:7" s="48" customFormat="1" x14ac:dyDescent="0.2">
      <c r="G504" s="416"/>
    </row>
    <row r="505" spans="7:7" s="48" customFormat="1" x14ac:dyDescent="0.2">
      <c r="G505" s="416"/>
    </row>
    <row r="506" spans="7:7" s="48" customFormat="1" x14ac:dyDescent="0.2">
      <c r="G506" s="416"/>
    </row>
    <row r="507" spans="7:7" s="48" customFormat="1" x14ac:dyDescent="0.2">
      <c r="G507" s="416"/>
    </row>
    <row r="508" spans="7:7" s="48" customFormat="1" x14ac:dyDescent="0.2">
      <c r="G508" s="416"/>
    </row>
    <row r="509" spans="7:7" s="48" customFormat="1" x14ac:dyDescent="0.2">
      <c r="G509" s="416"/>
    </row>
    <row r="510" spans="7:7" s="48" customFormat="1" x14ac:dyDescent="0.2">
      <c r="G510" s="416"/>
    </row>
    <row r="511" spans="7:7" s="48" customFormat="1" x14ac:dyDescent="0.2">
      <c r="G511" s="416"/>
    </row>
    <row r="512" spans="7:7" s="48" customFormat="1" x14ac:dyDescent="0.2">
      <c r="G512" s="416"/>
    </row>
    <row r="513" spans="7:7" s="48" customFormat="1" x14ac:dyDescent="0.2">
      <c r="G513" s="416"/>
    </row>
    <row r="514" spans="7:7" s="48" customFormat="1" x14ac:dyDescent="0.2">
      <c r="G514" s="416"/>
    </row>
    <row r="515" spans="7:7" s="48" customFormat="1" x14ac:dyDescent="0.2">
      <c r="G515" s="416"/>
    </row>
    <row r="516" spans="7:7" s="48" customFormat="1" x14ac:dyDescent="0.2">
      <c r="G516" s="416"/>
    </row>
    <row r="517" spans="7:7" s="48" customFormat="1" x14ac:dyDescent="0.2">
      <c r="G517" s="416"/>
    </row>
    <row r="518" spans="7:7" s="48" customFormat="1" x14ac:dyDescent="0.2">
      <c r="G518" s="416"/>
    </row>
    <row r="519" spans="7:7" s="48" customFormat="1" x14ac:dyDescent="0.2">
      <c r="G519" s="416"/>
    </row>
    <row r="520" spans="7:7" s="48" customFormat="1" x14ac:dyDescent="0.2">
      <c r="G520" s="416"/>
    </row>
    <row r="521" spans="7:7" s="48" customFormat="1" x14ac:dyDescent="0.2">
      <c r="G521" s="416"/>
    </row>
    <row r="522" spans="7:7" s="48" customFormat="1" x14ac:dyDescent="0.2">
      <c r="G522" s="416"/>
    </row>
    <row r="523" spans="7:7" s="48" customFormat="1" x14ac:dyDescent="0.2">
      <c r="G523" s="416"/>
    </row>
    <row r="524" spans="7:7" s="48" customFormat="1" x14ac:dyDescent="0.2">
      <c r="G524" s="416"/>
    </row>
    <row r="525" spans="7:7" s="48" customFormat="1" x14ac:dyDescent="0.2">
      <c r="G525" s="416"/>
    </row>
    <row r="526" spans="7:7" s="48" customFormat="1" x14ac:dyDescent="0.2">
      <c r="G526" s="416"/>
    </row>
    <row r="527" spans="7:7" s="48" customFormat="1" x14ac:dyDescent="0.2">
      <c r="G527" s="416"/>
    </row>
    <row r="528" spans="7:7" s="48" customFormat="1" x14ac:dyDescent="0.2">
      <c r="G528" s="416"/>
    </row>
    <row r="529" spans="7:7" s="48" customFormat="1" x14ac:dyDescent="0.2">
      <c r="G529" s="416"/>
    </row>
    <row r="530" spans="7:7" s="48" customFormat="1" x14ac:dyDescent="0.2">
      <c r="G530" s="416"/>
    </row>
    <row r="531" spans="7:7" s="48" customFormat="1" x14ac:dyDescent="0.2">
      <c r="G531" s="416"/>
    </row>
    <row r="532" spans="7:7" s="48" customFormat="1" x14ac:dyDescent="0.2">
      <c r="G532" s="416"/>
    </row>
    <row r="533" spans="7:7" s="48" customFormat="1" x14ac:dyDescent="0.2">
      <c r="G533" s="416"/>
    </row>
    <row r="534" spans="7:7" s="48" customFormat="1" x14ac:dyDescent="0.2">
      <c r="G534" s="416"/>
    </row>
    <row r="535" spans="7:7" s="48" customFormat="1" x14ac:dyDescent="0.2">
      <c r="G535" s="416"/>
    </row>
    <row r="536" spans="7:7" s="48" customFormat="1" x14ac:dyDescent="0.2">
      <c r="G536" s="416"/>
    </row>
    <row r="537" spans="7:7" s="48" customFormat="1" x14ac:dyDescent="0.2">
      <c r="G537" s="416"/>
    </row>
    <row r="538" spans="7:7" s="48" customFormat="1" x14ac:dyDescent="0.2">
      <c r="G538" s="416"/>
    </row>
    <row r="539" spans="7:7" s="48" customFormat="1" x14ac:dyDescent="0.2">
      <c r="G539" s="416"/>
    </row>
    <row r="540" spans="7:7" s="48" customFormat="1" x14ac:dyDescent="0.2">
      <c r="G540" s="416"/>
    </row>
    <row r="541" spans="7:7" s="48" customFormat="1" x14ac:dyDescent="0.2">
      <c r="G541" s="416"/>
    </row>
    <row r="542" spans="7:7" s="48" customFormat="1" x14ac:dyDescent="0.2">
      <c r="G542" s="416"/>
    </row>
    <row r="543" spans="7:7" s="48" customFormat="1" x14ac:dyDescent="0.2">
      <c r="G543" s="416"/>
    </row>
    <row r="544" spans="7:7" s="48" customFormat="1" x14ac:dyDescent="0.2">
      <c r="G544" s="416"/>
    </row>
    <row r="545" spans="7:7" s="48" customFormat="1" x14ac:dyDescent="0.2">
      <c r="G545" s="416"/>
    </row>
    <row r="546" spans="7:7" s="48" customFormat="1" x14ac:dyDescent="0.2">
      <c r="G546" s="416"/>
    </row>
    <row r="547" spans="7:7" s="48" customFormat="1" x14ac:dyDescent="0.2">
      <c r="G547" s="416"/>
    </row>
    <row r="548" spans="7:7" s="48" customFormat="1" x14ac:dyDescent="0.2">
      <c r="G548" s="416"/>
    </row>
    <row r="549" spans="7:7" s="48" customFormat="1" x14ac:dyDescent="0.2">
      <c r="G549" s="416"/>
    </row>
    <row r="550" spans="7:7" s="48" customFormat="1" x14ac:dyDescent="0.2">
      <c r="G550" s="416"/>
    </row>
    <row r="551" spans="7:7" s="48" customFormat="1" x14ac:dyDescent="0.2">
      <c r="G551" s="416"/>
    </row>
    <row r="552" spans="7:7" s="48" customFormat="1" x14ac:dyDescent="0.2">
      <c r="G552" s="416"/>
    </row>
    <row r="553" spans="7:7" s="48" customFormat="1" x14ac:dyDescent="0.2">
      <c r="G553" s="416"/>
    </row>
    <row r="554" spans="7:7" s="48" customFormat="1" x14ac:dyDescent="0.2">
      <c r="G554" s="416"/>
    </row>
    <row r="555" spans="7:7" s="48" customFormat="1" x14ac:dyDescent="0.2">
      <c r="G555" s="416"/>
    </row>
    <row r="556" spans="7:7" s="48" customFormat="1" x14ac:dyDescent="0.2">
      <c r="G556" s="416"/>
    </row>
    <row r="557" spans="7:7" s="48" customFormat="1" x14ac:dyDescent="0.2">
      <c r="G557" s="416"/>
    </row>
    <row r="558" spans="7:7" s="48" customFormat="1" x14ac:dyDescent="0.2">
      <c r="G558" s="416"/>
    </row>
    <row r="559" spans="7:7" s="48" customFormat="1" x14ac:dyDescent="0.2">
      <c r="G559" s="416"/>
    </row>
    <row r="560" spans="7:7" s="48" customFormat="1" x14ac:dyDescent="0.2">
      <c r="G560" s="416"/>
    </row>
    <row r="561" spans="7:7" s="48" customFormat="1" x14ac:dyDescent="0.2">
      <c r="G561" s="416"/>
    </row>
    <row r="562" spans="7:7" s="48" customFormat="1" x14ac:dyDescent="0.2">
      <c r="G562" s="416"/>
    </row>
    <row r="563" spans="7:7" s="48" customFormat="1" x14ac:dyDescent="0.2">
      <c r="G563" s="416"/>
    </row>
    <row r="564" spans="7:7" s="48" customFormat="1" x14ac:dyDescent="0.2">
      <c r="G564" s="416"/>
    </row>
    <row r="565" spans="7:7" s="48" customFormat="1" x14ac:dyDescent="0.2">
      <c r="G565" s="416"/>
    </row>
    <row r="566" spans="7:7" s="48" customFormat="1" x14ac:dyDescent="0.2">
      <c r="G566" s="416"/>
    </row>
    <row r="567" spans="7:7" s="48" customFormat="1" x14ac:dyDescent="0.2">
      <c r="G567" s="416"/>
    </row>
    <row r="568" spans="7:7" s="48" customFormat="1" x14ac:dyDescent="0.2">
      <c r="G568" s="416"/>
    </row>
    <row r="569" spans="7:7" s="48" customFormat="1" x14ac:dyDescent="0.2">
      <c r="G569" s="416"/>
    </row>
    <row r="570" spans="7:7" s="48" customFormat="1" x14ac:dyDescent="0.2">
      <c r="G570" s="416"/>
    </row>
    <row r="571" spans="7:7" s="48" customFormat="1" x14ac:dyDescent="0.2">
      <c r="G571" s="416"/>
    </row>
    <row r="572" spans="7:7" s="48" customFormat="1" x14ac:dyDescent="0.2">
      <c r="G572" s="416"/>
    </row>
    <row r="573" spans="7:7" s="48" customFormat="1" x14ac:dyDescent="0.2">
      <c r="G573" s="416"/>
    </row>
    <row r="574" spans="7:7" s="48" customFormat="1" x14ac:dyDescent="0.2">
      <c r="G574" s="416"/>
    </row>
    <row r="575" spans="7:7" s="48" customFormat="1" x14ac:dyDescent="0.2">
      <c r="G575" s="416"/>
    </row>
    <row r="576" spans="7:7" s="48" customFormat="1" x14ac:dyDescent="0.2">
      <c r="G576" s="416"/>
    </row>
    <row r="577" spans="7:7" s="48" customFormat="1" x14ac:dyDescent="0.2">
      <c r="G577" s="416"/>
    </row>
    <row r="578" spans="7:7" s="48" customFormat="1" x14ac:dyDescent="0.2">
      <c r="G578" s="416"/>
    </row>
    <row r="579" spans="7:7" s="48" customFormat="1" x14ac:dyDescent="0.2">
      <c r="G579" s="416"/>
    </row>
    <row r="580" spans="7:7" s="48" customFormat="1" x14ac:dyDescent="0.2">
      <c r="G580" s="416"/>
    </row>
    <row r="581" spans="7:7" s="48" customFormat="1" x14ac:dyDescent="0.2">
      <c r="G581" s="416"/>
    </row>
    <row r="582" spans="7:7" s="48" customFormat="1" x14ac:dyDescent="0.2">
      <c r="G582" s="417"/>
    </row>
    <row r="583" spans="7:7" s="48" customFormat="1" x14ac:dyDescent="0.2">
      <c r="G583" s="417"/>
    </row>
    <row r="584" spans="7:7" s="48" customFormat="1" x14ac:dyDescent="0.2">
      <c r="G584" s="417"/>
    </row>
    <row r="585" spans="7:7" s="48" customFormat="1" x14ac:dyDescent="0.2">
      <c r="G585" s="417"/>
    </row>
    <row r="586" spans="7:7" s="48" customFormat="1" x14ac:dyDescent="0.2">
      <c r="G586" s="417"/>
    </row>
    <row r="587" spans="7:7" s="48" customFormat="1" x14ac:dyDescent="0.2">
      <c r="G587" s="417"/>
    </row>
    <row r="588" spans="7:7" s="48" customFormat="1" x14ac:dyDescent="0.2">
      <c r="G588" s="417"/>
    </row>
    <row r="589" spans="7:7" s="48" customFormat="1" x14ac:dyDescent="0.2">
      <c r="G589" s="417"/>
    </row>
    <row r="590" spans="7:7" s="48" customFormat="1" x14ac:dyDescent="0.2">
      <c r="G590" s="417"/>
    </row>
    <row r="591" spans="7:7" s="48" customFormat="1" x14ac:dyDescent="0.2">
      <c r="G591" s="417"/>
    </row>
    <row r="592" spans="7:7" s="48" customFormat="1" x14ac:dyDescent="0.2">
      <c r="G592" s="417"/>
    </row>
    <row r="593" spans="7:7" s="48" customFormat="1" x14ac:dyDescent="0.2">
      <c r="G593" s="417"/>
    </row>
    <row r="594" spans="7:7" s="48" customFormat="1" x14ac:dyDescent="0.2">
      <c r="G594" s="417"/>
    </row>
    <row r="595" spans="7:7" s="48" customFormat="1" x14ac:dyDescent="0.2">
      <c r="G595" s="417"/>
    </row>
    <row r="596" spans="7:7" s="48" customFormat="1" x14ac:dyDescent="0.2">
      <c r="G596" s="417"/>
    </row>
    <row r="597" spans="7:7" s="48" customFormat="1" x14ac:dyDescent="0.2">
      <c r="G597" s="417"/>
    </row>
    <row r="598" spans="7:7" s="48" customFormat="1" x14ac:dyDescent="0.2">
      <c r="G598" s="417"/>
    </row>
    <row r="599" spans="7:7" s="48" customFormat="1" x14ac:dyDescent="0.2">
      <c r="G599" s="417"/>
    </row>
    <row r="600" spans="7:7" s="48" customFormat="1" x14ac:dyDescent="0.2">
      <c r="G600" s="417"/>
    </row>
    <row r="601" spans="7:7" s="48" customFormat="1" x14ac:dyDescent="0.2">
      <c r="G601" s="417"/>
    </row>
    <row r="602" spans="7:7" s="48" customFormat="1" x14ac:dyDescent="0.2">
      <c r="G602" s="417"/>
    </row>
    <row r="603" spans="7:7" s="48" customFormat="1" x14ac:dyDescent="0.2">
      <c r="G603" s="417"/>
    </row>
    <row r="604" spans="7:7" s="48" customFormat="1" x14ac:dyDescent="0.2">
      <c r="G604" s="417"/>
    </row>
    <row r="605" spans="7:7" s="48" customFormat="1" x14ac:dyDescent="0.2">
      <c r="G605" s="417"/>
    </row>
    <row r="606" spans="7:7" s="48" customFormat="1" x14ac:dyDescent="0.2">
      <c r="G606" s="417"/>
    </row>
    <row r="607" spans="7:7" s="48" customFormat="1" x14ac:dyDescent="0.2">
      <c r="G607" s="417"/>
    </row>
    <row r="608" spans="7:7" s="48" customFormat="1" x14ac:dyDescent="0.2">
      <c r="G608" s="417"/>
    </row>
    <row r="609" spans="7:7" s="48" customFormat="1" x14ac:dyDescent="0.2">
      <c r="G609" s="417"/>
    </row>
    <row r="610" spans="7:7" s="48" customFormat="1" x14ac:dyDescent="0.2">
      <c r="G610" s="417"/>
    </row>
    <row r="611" spans="7:7" s="48" customFormat="1" x14ac:dyDescent="0.2">
      <c r="G611" s="417"/>
    </row>
    <row r="612" spans="7:7" s="48" customFormat="1" x14ac:dyDescent="0.2">
      <c r="G612" s="417"/>
    </row>
    <row r="613" spans="7:7" s="48" customFormat="1" x14ac:dyDescent="0.2">
      <c r="G613" s="417"/>
    </row>
    <row r="614" spans="7:7" s="48" customFormat="1" x14ac:dyDescent="0.2">
      <c r="G614" s="417"/>
    </row>
    <row r="615" spans="7:7" s="48" customFormat="1" x14ac:dyDescent="0.2">
      <c r="G615" s="417"/>
    </row>
    <row r="616" spans="7:7" s="48" customFormat="1" x14ac:dyDescent="0.2">
      <c r="G616" s="417"/>
    </row>
    <row r="617" spans="7:7" s="48" customFormat="1" x14ac:dyDescent="0.2">
      <c r="G617" s="417"/>
    </row>
    <row r="618" spans="7:7" s="48" customFormat="1" x14ac:dyDescent="0.2">
      <c r="G618" s="417"/>
    </row>
    <row r="619" spans="7:7" s="48" customFormat="1" x14ac:dyDescent="0.2">
      <c r="G619" s="417"/>
    </row>
    <row r="620" spans="7:7" s="48" customFormat="1" x14ac:dyDescent="0.2">
      <c r="G620" s="417"/>
    </row>
    <row r="621" spans="7:7" s="48" customFormat="1" x14ac:dyDescent="0.2">
      <c r="G621" s="417"/>
    </row>
    <row r="622" spans="7:7" s="48" customFormat="1" x14ac:dyDescent="0.2">
      <c r="G622" s="417"/>
    </row>
    <row r="623" spans="7:7" s="48" customFormat="1" x14ac:dyDescent="0.2">
      <c r="G623" s="417"/>
    </row>
    <row r="624" spans="7:7" s="48" customFormat="1" x14ac:dyDescent="0.2">
      <c r="G624" s="417"/>
    </row>
    <row r="625" spans="7:7" s="48" customFormat="1" x14ac:dyDescent="0.2">
      <c r="G625" s="417"/>
    </row>
    <row r="626" spans="7:7" s="48" customFormat="1" x14ac:dyDescent="0.2">
      <c r="G626" s="417"/>
    </row>
    <row r="627" spans="7:7" s="48" customFormat="1" x14ac:dyDescent="0.2">
      <c r="G627" s="417"/>
    </row>
    <row r="628" spans="7:7" s="48" customFormat="1" x14ac:dyDescent="0.2">
      <c r="G628" s="417"/>
    </row>
    <row r="629" spans="7:7" s="48" customFormat="1" x14ac:dyDescent="0.2">
      <c r="G629" s="417"/>
    </row>
    <row r="630" spans="7:7" s="48" customFormat="1" x14ac:dyDescent="0.2">
      <c r="G630" s="417"/>
    </row>
    <row r="631" spans="7:7" s="48" customFormat="1" x14ac:dyDescent="0.2">
      <c r="G631" s="417"/>
    </row>
    <row r="632" spans="7:7" s="48" customFormat="1" x14ac:dyDescent="0.2">
      <c r="G632" s="417"/>
    </row>
    <row r="633" spans="7:7" s="48" customFormat="1" x14ac:dyDescent="0.2">
      <c r="G633" s="417"/>
    </row>
    <row r="634" spans="7:7" s="48" customFormat="1" x14ac:dyDescent="0.2">
      <c r="G634" s="417"/>
    </row>
    <row r="635" spans="7:7" s="48" customFormat="1" x14ac:dyDescent="0.2">
      <c r="G635" s="417"/>
    </row>
    <row r="636" spans="7:7" s="48" customFormat="1" x14ac:dyDescent="0.2">
      <c r="G636" s="417"/>
    </row>
    <row r="637" spans="7:7" s="48" customFormat="1" x14ac:dyDescent="0.2">
      <c r="G637" s="417"/>
    </row>
    <row r="638" spans="7:7" s="48" customFormat="1" x14ac:dyDescent="0.2">
      <c r="G638" s="417"/>
    </row>
    <row r="639" spans="7:7" s="48" customFormat="1" x14ac:dyDescent="0.2">
      <c r="G639" s="417"/>
    </row>
    <row r="640" spans="7:7" s="48" customFormat="1" x14ac:dyDescent="0.2">
      <c r="G640" s="417"/>
    </row>
    <row r="641" spans="7:7" s="48" customFormat="1" x14ac:dyDescent="0.2">
      <c r="G641" s="417"/>
    </row>
    <row r="642" spans="7:7" s="48" customFormat="1" x14ac:dyDescent="0.2">
      <c r="G642" s="417"/>
    </row>
    <row r="643" spans="7:7" s="48" customFormat="1" x14ac:dyDescent="0.2">
      <c r="G643" s="417"/>
    </row>
    <row r="644" spans="7:7" s="48" customFormat="1" x14ac:dyDescent="0.2">
      <c r="G644" s="417"/>
    </row>
    <row r="645" spans="7:7" s="48" customFormat="1" x14ac:dyDescent="0.2">
      <c r="G645" s="417"/>
    </row>
    <row r="646" spans="7:7" s="48" customFormat="1" x14ac:dyDescent="0.2">
      <c r="G646" s="417"/>
    </row>
    <row r="647" spans="7:7" s="48" customFormat="1" x14ac:dyDescent="0.2">
      <c r="G647" s="417"/>
    </row>
    <row r="648" spans="7:7" s="48" customFormat="1" x14ac:dyDescent="0.2">
      <c r="G648" s="417"/>
    </row>
    <row r="649" spans="7:7" s="48" customFormat="1" x14ac:dyDescent="0.2">
      <c r="G649" s="417"/>
    </row>
    <row r="650" spans="7:7" s="48" customFormat="1" x14ac:dyDescent="0.2">
      <c r="G650" s="417"/>
    </row>
    <row r="651" spans="7:7" s="48" customFormat="1" x14ac:dyDescent="0.2">
      <c r="G651" s="417"/>
    </row>
    <row r="652" spans="7:7" s="48" customFormat="1" x14ac:dyDescent="0.2">
      <c r="G652" s="417"/>
    </row>
    <row r="653" spans="7:7" s="48" customFormat="1" x14ac:dyDescent="0.2">
      <c r="G653" s="417"/>
    </row>
    <row r="654" spans="7:7" s="48" customFormat="1" x14ac:dyDescent="0.2">
      <c r="G654" s="417"/>
    </row>
    <row r="655" spans="7:7" s="48" customFormat="1" x14ac:dyDescent="0.2">
      <c r="G655" s="417"/>
    </row>
    <row r="656" spans="7:7" s="48" customFormat="1" x14ac:dyDescent="0.2">
      <c r="G656" s="417"/>
    </row>
    <row r="657" spans="7:7" s="48" customFormat="1" x14ac:dyDescent="0.2">
      <c r="G657" s="417"/>
    </row>
    <row r="658" spans="7:7" s="48" customFormat="1" x14ac:dyDescent="0.2">
      <c r="G658" s="417"/>
    </row>
    <row r="659" spans="7:7" s="48" customFormat="1" x14ac:dyDescent="0.2">
      <c r="G659" s="417"/>
    </row>
    <row r="660" spans="7:7" s="48" customFormat="1" x14ac:dyDescent="0.2">
      <c r="G660" s="417"/>
    </row>
    <row r="661" spans="7:7" s="48" customFormat="1" x14ac:dyDescent="0.2">
      <c r="G661" s="417"/>
    </row>
    <row r="662" spans="7:7" s="48" customFormat="1" x14ac:dyDescent="0.2">
      <c r="G662" s="417"/>
    </row>
    <row r="663" spans="7:7" s="48" customFormat="1" x14ac:dyDescent="0.2">
      <c r="G663" s="417"/>
    </row>
    <row r="664" spans="7:7" s="48" customFormat="1" x14ac:dyDescent="0.2">
      <c r="G664" s="417"/>
    </row>
    <row r="665" spans="7:7" s="48" customFormat="1" x14ac:dyDescent="0.2">
      <c r="G665" s="417"/>
    </row>
    <row r="666" spans="7:7" s="48" customFormat="1" x14ac:dyDescent="0.2">
      <c r="G666" s="417"/>
    </row>
    <row r="667" spans="7:7" s="48" customFormat="1" x14ac:dyDescent="0.2">
      <c r="G667" s="417"/>
    </row>
    <row r="668" spans="7:7" s="48" customFormat="1" x14ac:dyDescent="0.2">
      <c r="G668" s="417"/>
    </row>
    <row r="669" spans="7:7" s="48" customFormat="1" x14ac:dyDescent="0.2">
      <c r="G669" s="417"/>
    </row>
    <row r="670" spans="7:7" s="48" customFormat="1" x14ac:dyDescent="0.2">
      <c r="G670" s="417"/>
    </row>
    <row r="671" spans="7:7" s="48" customFormat="1" x14ac:dyDescent="0.2">
      <c r="G671" s="417"/>
    </row>
    <row r="672" spans="7:7" s="48" customFormat="1" x14ac:dyDescent="0.2">
      <c r="G672" s="417"/>
    </row>
    <row r="673" spans="7:7" s="48" customFormat="1" x14ac:dyDescent="0.2">
      <c r="G673" s="417"/>
    </row>
    <row r="674" spans="7:7" s="48" customFormat="1" x14ac:dyDescent="0.2">
      <c r="G674" s="417"/>
    </row>
    <row r="675" spans="7:7" s="48" customFormat="1" x14ac:dyDescent="0.2">
      <c r="G675" s="417"/>
    </row>
    <row r="676" spans="7:7" s="48" customFormat="1" x14ac:dyDescent="0.2">
      <c r="G676" s="417"/>
    </row>
    <row r="677" spans="7:7" s="48" customFormat="1" x14ac:dyDescent="0.2">
      <c r="G677" s="417"/>
    </row>
    <row r="678" spans="7:7" s="48" customFormat="1" x14ac:dyDescent="0.2">
      <c r="G678" s="417"/>
    </row>
    <row r="679" spans="7:7" s="48" customFormat="1" x14ac:dyDescent="0.2">
      <c r="G679" s="417"/>
    </row>
    <row r="680" spans="7:7" s="48" customFormat="1" x14ac:dyDescent="0.2">
      <c r="G680" s="417"/>
    </row>
    <row r="681" spans="7:7" s="48" customFormat="1" x14ac:dyDescent="0.2">
      <c r="G681" s="417"/>
    </row>
    <row r="682" spans="7:7" s="48" customFormat="1" x14ac:dyDescent="0.2">
      <c r="G682" s="417"/>
    </row>
    <row r="683" spans="7:7" s="48" customFormat="1" x14ac:dyDescent="0.2">
      <c r="G683" s="417"/>
    </row>
    <row r="684" spans="7:7" s="48" customFormat="1" x14ac:dyDescent="0.2">
      <c r="G684" s="417"/>
    </row>
    <row r="685" spans="7:7" s="48" customFormat="1" x14ac:dyDescent="0.2">
      <c r="G685" s="417"/>
    </row>
    <row r="686" spans="7:7" s="48" customFormat="1" x14ac:dyDescent="0.2">
      <c r="G686" s="417"/>
    </row>
    <row r="687" spans="7:7" s="48" customFormat="1" x14ac:dyDescent="0.2">
      <c r="G687" s="417"/>
    </row>
    <row r="688" spans="7:7" s="48" customFormat="1" x14ac:dyDescent="0.2">
      <c r="G688" s="417"/>
    </row>
    <row r="689" spans="7:7" s="48" customFormat="1" x14ac:dyDescent="0.2">
      <c r="G689" s="417"/>
    </row>
    <row r="690" spans="7:7" s="48" customFormat="1" x14ac:dyDescent="0.2">
      <c r="G690" s="417"/>
    </row>
    <row r="691" spans="7:7" s="48" customFormat="1" x14ac:dyDescent="0.2">
      <c r="G691" s="417"/>
    </row>
    <row r="692" spans="7:7" s="48" customFormat="1" x14ac:dyDescent="0.2">
      <c r="G692" s="417"/>
    </row>
    <row r="693" spans="7:7" s="48" customFormat="1" x14ac:dyDescent="0.2">
      <c r="G693" s="417"/>
    </row>
    <row r="694" spans="7:7" s="48" customFormat="1" x14ac:dyDescent="0.2">
      <c r="G694" s="417"/>
    </row>
    <row r="695" spans="7:7" s="48" customFormat="1" x14ac:dyDescent="0.2">
      <c r="G695" s="417"/>
    </row>
    <row r="696" spans="7:7" s="48" customFormat="1" x14ac:dyDescent="0.2">
      <c r="G696" s="417"/>
    </row>
    <row r="697" spans="7:7" s="48" customFormat="1" x14ac:dyDescent="0.2">
      <c r="G697" s="417"/>
    </row>
    <row r="698" spans="7:7" s="48" customFormat="1" x14ac:dyDescent="0.2">
      <c r="G698" s="417"/>
    </row>
    <row r="699" spans="7:7" s="48" customFormat="1" x14ac:dyDescent="0.2">
      <c r="G699" s="417"/>
    </row>
    <row r="700" spans="7:7" s="48" customFormat="1" x14ac:dyDescent="0.2">
      <c r="G700" s="417"/>
    </row>
    <row r="701" spans="7:7" s="48" customFormat="1" x14ac:dyDescent="0.2">
      <c r="G701" s="417"/>
    </row>
    <row r="702" spans="7:7" s="48" customFormat="1" x14ac:dyDescent="0.2">
      <c r="G702" s="417"/>
    </row>
    <row r="703" spans="7:7" s="48" customFormat="1" x14ac:dyDescent="0.2">
      <c r="G703" s="417"/>
    </row>
    <row r="704" spans="7:7" s="48" customFormat="1" x14ac:dyDescent="0.2">
      <c r="G704" s="417"/>
    </row>
    <row r="705" spans="7:7" s="48" customFormat="1" x14ac:dyDescent="0.2">
      <c r="G705" s="417"/>
    </row>
    <row r="706" spans="7:7" s="48" customFormat="1" x14ac:dyDescent="0.2">
      <c r="G706" s="417"/>
    </row>
    <row r="707" spans="7:7" s="48" customFormat="1" x14ac:dyDescent="0.2">
      <c r="G707" s="417"/>
    </row>
    <row r="708" spans="7:7" s="48" customFormat="1" x14ac:dyDescent="0.2">
      <c r="G708" s="417"/>
    </row>
    <row r="709" spans="7:7" s="48" customFormat="1" x14ac:dyDescent="0.2">
      <c r="G709" s="417"/>
    </row>
    <row r="710" spans="7:7" s="48" customFormat="1" x14ac:dyDescent="0.2">
      <c r="G710" s="417"/>
    </row>
    <row r="711" spans="7:7" s="48" customFormat="1" x14ac:dyDescent="0.2">
      <c r="G711" s="417"/>
    </row>
    <row r="712" spans="7:7" s="48" customFormat="1" x14ac:dyDescent="0.2">
      <c r="G712" s="417"/>
    </row>
    <row r="713" spans="7:7" s="48" customFormat="1" x14ac:dyDescent="0.2">
      <c r="G713" s="417"/>
    </row>
    <row r="714" spans="7:7" s="48" customFormat="1" x14ac:dyDescent="0.2">
      <c r="G714" s="417"/>
    </row>
    <row r="715" spans="7:7" s="48" customFormat="1" x14ac:dyDescent="0.2">
      <c r="G715" s="417"/>
    </row>
    <row r="716" spans="7:7" s="48" customFormat="1" x14ac:dyDescent="0.2">
      <c r="G716" s="417"/>
    </row>
    <row r="717" spans="7:7" s="48" customFormat="1" x14ac:dyDescent="0.2">
      <c r="G717" s="417"/>
    </row>
    <row r="718" spans="7:7" s="48" customFormat="1" x14ac:dyDescent="0.2">
      <c r="G718" s="417"/>
    </row>
    <row r="719" spans="7:7" s="48" customFormat="1" x14ac:dyDescent="0.2">
      <c r="G719" s="417"/>
    </row>
    <row r="720" spans="7:7" s="48" customFormat="1" x14ac:dyDescent="0.2">
      <c r="G720" s="417"/>
    </row>
    <row r="721" spans="7:7" s="48" customFormat="1" x14ac:dyDescent="0.2">
      <c r="G721" s="417"/>
    </row>
    <row r="722" spans="7:7" s="48" customFormat="1" x14ac:dyDescent="0.2">
      <c r="G722" s="417"/>
    </row>
    <row r="723" spans="7:7" s="48" customFormat="1" x14ac:dyDescent="0.2">
      <c r="G723" s="417"/>
    </row>
    <row r="724" spans="7:7" s="48" customFormat="1" x14ac:dyDescent="0.2">
      <c r="G724" s="417"/>
    </row>
    <row r="725" spans="7:7" s="48" customFormat="1" x14ac:dyDescent="0.2">
      <c r="G725" s="417"/>
    </row>
    <row r="726" spans="7:7" s="48" customFormat="1" x14ac:dyDescent="0.2">
      <c r="G726" s="417"/>
    </row>
    <row r="727" spans="7:7" s="48" customFormat="1" x14ac:dyDescent="0.2">
      <c r="G727" s="417"/>
    </row>
    <row r="728" spans="7:7" s="48" customFormat="1" x14ac:dyDescent="0.2">
      <c r="G728" s="417"/>
    </row>
    <row r="729" spans="7:7" s="48" customFormat="1" x14ac:dyDescent="0.2">
      <c r="G729" s="417"/>
    </row>
    <row r="730" spans="7:7" s="48" customFormat="1" x14ac:dyDescent="0.2">
      <c r="G730" s="417"/>
    </row>
    <row r="731" spans="7:7" s="48" customFormat="1" x14ac:dyDescent="0.2">
      <c r="G731" s="417"/>
    </row>
    <row r="732" spans="7:7" s="48" customFormat="1" x14ac:dyDescent="0.2">
      <c r="G732" s="417"/>
    </row>
    <row r="733" spans="7:7" s="48" customFormat="1" x14ac:dyDescent="0.2">
      <c r="G733" s="417"/>
    </row>
    <row r="734" spans="7:7" s="48" customFormat="1" x14ac:dyDescent="0.2">
      <c r="G734" s="417"/>
    </row>
    <row r="735" spans="7:7" s="48" customFormat="1" x14ac:dyDescent="0.2">
      <c r="G735" s="417"/>
    </row>
    <row r="736" spans="7:7" s="48" customFormat="1" x14ac:dyDescent="0.2">
      <c r="G736" s="417"/>
    </row>
    <row r="737" spans="7:7" s="48" customFormat="1" x14ac:dyDescent="0.2">
      <c r="G737" s="417"/>
    </row>
    <row r="738" spans="7:7" s="48" customFormat="1" x14ac:dyDescent="0.2">
      <c r="G738" s="417"/>
    </row>
    <row r="739" spans="7:7" s="48" customFormat="1" x14ac:dyDescent="0.2">
      <c r="G739" s="417"/>
    </row>
    <row r="740" spans="7:7" s="48" customFormat="1" x14ac:dyDescent="0.2">
      <c r="G740" s="417"/>
    </row>
    <row r="741" spans="7:7" s="48" customFormat="1" x14ac:dyDescent="0.2">
      <c r="G741" s="417"/>
    </row>
    <row r="742" spans="7:7" s="48" customFormat="1" x14ac:dyDescent="0.2">
      <c r="G742" s="417"/>
    </row>
    <row r="743" spans="7:7" s="48" customFormat="1" x14ac:dyDescent="0.2">
      <c r="G743" s="417"/>
    </row>
    <row r="744" spans="7:7" s="48" customFormat="1" x14ac:dyDescent="0.2">
      <c r="G744" s="417"/>
    </row>
    <row r="745" spans="7:7" s="48" customFormat="1" x14ac:dyDescent="0.2">
      <c r="G745" s="417"/>
    </row>
    <row r="746" spans="7:7" s="48" customFormat="1" x14ac:dyDescent="0.2">
      <c r="G746" s="417"/>
    </row>
    <row r="747" spans="7:7" s="48" customFormat="1" x14ac:dyDescent="0.2">
      <c r="G747" s="417"/>
    </row>
    <row r="748" spans="7:7" s="48" customFormat="1" x14ac:dyDescent="0.2">
      <c r="G748" s="417"/>
    </row>
    <row r="749" spans="7:7" s="48" customFormat="1" x14ac:dyDescent="0.2">
      <c r="G749" s="417"/>
    </row>
    <row r="750" spans="7:7" s="48" customFormat="1" x14ac:dyDescent="0.2">
      <c r="G750" s="417"/>
    </row>
    <row r="751" spans="7:7" s="48" customFormat="1" x14ac:dyDescent="0.2">
      <c r="G751" s="417"/>
    </row>
    <row r="752" spans="7:7" s="48" customFormat="1" x14ac:dyDescent="0.2">
      <c r="G752" s="417"/>
    </row>
    <row r="753" spans="7:7" s="48" customFormat="1" x14ac:dyDescent="0.2">
      <c r="G753" s="417"/>
    </row>
    <row r="754" spans="7:7" s="48" customFormat="1" x14ac:dyDescent="0.2">
      <c r="G754" s="417"/>
    </row>
    <row r="755" spans="7:7" s="48" customFormat="1" x14ac:dyDescent="0.2">
      <c r="G755" s="417"/>
    </row>
    <row r="756" spans="7:7" s="48" customFormat="1" x14ac:dyDescent="0.2">
      <c r="G756" s="417"/>
    </row>
    <row r="757" spans="7:7" s="48" customFormat="1" x14ac:dyDescent="0.2">
      <c r="G757" s="417"/>
    </row>
    <row r="758" spans="7:7" s="48" customFormat="1" x14ac:dyDescent="0.2">
      <c r="G758" s="417"/>
    </row>
    <row r="759" spans="7:7" s="48" customFormat="1" x14ac:dyDescent="0.2">
      <c r="G759" s="417"/>
    </row>
    <row r="760" spans="7:7" s="48" customFormat="1" x14ac:dyDescent="0.2">
      <c r="G760" s="417"/>
    </row>
    <row r="761" spans="7:7" s="48" customFormat="1" x14ac:dyDescent="0.2">
      <c r="G761" s="417"/>
    </row>
    <row r="762" spans="7:7" s="48" customFormat="1" x14ac:dyDescent="0.2">
      <c r="G762" s="417"/>
    </row>
    <row r="763" spans="7:7" s="48" customFormat="1" x14ac:dyDescent="0.2">
      <c r="G763" s="417"/>
    </row>
    <row r="764" spans="7:7" s="48" customFormat="1" x14ac:dyDescent="0.2">
      <c r="G764" s="417"/>
    </row>
    <row r="765" spans="7:7" s="48" customFormat="1" x14ac:dyDescent="0.2">
      <c r="G765" s="417"/>
    </row>
    <row r="766" spans="7:7" s="48" customFormat="1" x14ac:dyDescent="0.2">
      <c r="G766" s="417"/>
    </row>
    <row r="767" spans="7:7" s="48" customFormat="1" x14ac:dyDescent="0.2">
      <c r="G767" s="417"/>
    </row>
    <row r="768" spans="7:7" s="48" customFormat="1" x14ac:dyDescent="0.2">
      <c r="G768" s="417"/>
    </row>
    <row r="769" spans="7:7" s="48" customFormat="1" x14ac:dyDescent="0.2">
      <c r="G769" s="417"/>
    </row>
    <row r="770" spans="7:7" s="48" customFormat="1" x14ac:dyDescent="0.2">
      <c r="G770" s="417"/>
    </row>
    <row r="771" spans="7:7" s="48" customFormat="1" x14ac:dyDescent="0.2">
      <c r="G771" s="417"/>
    </row>
    <row r="772" spans="7:7" s="48" customFormat="1" x14ac:dyDescent="0.2">
      <c r="G772" s="417"/>
    </row>
    <row r="773" spans="7:7" s="48" customFormat="1" x14ac:dyDescent="0.2">
      <c r="G773" s="417"/>
    </row>
    <row r="774" spans="7:7" s="48" customFormat="1" x14ac:dyDescent="0.2">
      <c r="G774" s="417"/>
    </row>
    <row r="775" spans="7:7" s="48" customFormat="1" x14ac:dyDescent="0.2">
      <c r="G775" s="417"/>
    </row>
    <row r="776" spans="7:7" s="48" customFormat="1" x14ac:dyDescent="0.2">
      <c r="G776" s="417"/>
    </row>
    <row r="777" spans="7:7" s="48" customFormat="1" x14ac:dyDescent="0.2">
      <c r="G777" s="417"/>
    </row>
    <row r="778" spans="7:7" s="48" customFormat="1" x14ac:dyDescent="0.2">
      <c r="G778" s="417"/>
    </row>
    <row r="779" spans="7:7" s="48" customFormat="1" x14ac:dyDescent="0.2">
      <c r="G779" s="417"/>
    </row>
    <row r="780" spans="7:7" s="48" customFormat="1" x14ac:dyDescent="0.2">
      <c r="G780" s="417"/>
    </row>
    <row r="781" spans="7:7" s="48" customFormat="1" x14ac:dyDescent="0.2">
      <c r="G781" s="417"/>
    </row>
    <row r="782" spans="7:7" s="48" customFormat="1" x14ac:dyDescent="0.2">
      <c r="G782" s="417"/>
    </row>
    <row r="783" spans="7:7" s="48" customFormat="1" x14ac:dyDescent="0.2">
      <c r="G783" s="417"/>
    </row>
    <row r="784" spans="7:7" s="48" customFormat="1" x14ac:dyDescent="0.2">
      <c r="G784" s="417"/>
    </row>
    <row r="785" spans="7:7" s="48" customFormat="1" x14ac:dyDescent="0.2">
      <c r="G785" s="417"/>
    </row>
    <row r="786" spans="7:7" s="48" customFormat="1" x14ac:dyDescent="0.2">
      <c r="G786" s="417"/>
    </row>
    <row r="787" spans="7:7" s="48" customFormat="1" x14ac:dyDescent="0.2">
      <c r="G787" s="417"/>
    </row>
    <row r="788" spans="7:7" s="48" customFormat="1" x14ac:dyDescent="0.2">
      <c r="G788" s="417"/>
    </row>
    <row r="789" spans="7:7" s="48" customFormat="1" x14ac:dyDescent="0.2">
      <c r="G789" s="417"/>
    </row>
    <row r="790" spans="7:7" s="48" customFormat="1" x14ac:dyDescent="0.2">
      <c r="G790" s="417"/>
    </row>
    <row r="791" spans="7:7" s="48" customFormat="1" x14ac:dyDescent="0.2">
      <c r="G791" s="417"/>
    </row>
    <row r="792" spans="7:7" s="48" customFormat="1" x14ac:dyDescent="0.2">
      <c r="G792" s="417"/>
    </row>
    <row r="793" spans="7:7" s="48" customFormat="1" x14ac:dyDescent="0.2">
      <c r="G793" s="417"/>
    </row>
    <row r="794" spans="7:7" s="48" customFormat="1" x14ac:dyDescent="0.2">
      <c r="G794" s="417"/>
    </row>
    <row r="795" spans="7:7" s="48" customFormat="1" x14ac:dyDescent="0.2">
      <c r="G795" s="417"/>
    </row>
    <row r="796" spans="7:7" s="48" customFormat="1" x14ac:dyDescent="0.2">
      <c r="G796" s="417"/>
    </row>
    <row r="797" spans="7:7" s="48" customFormat="1" x14ac:dyDescent="0.2">
      <c r="G797" s="417"/>
    </row>
    <row r="798" spans="7:7" s="48" customFormat="1" x14ac:dyDescent="0.2">
      <c r="G798" s="417"/>
    </row>
    <row r="799" spans="7:7" s="48" customFormat="1" x14ac:dyDescent="0.2">
      <c r="G799" s="417"/>
    </row>
    <row r="800" spans="7:7" s="48" customFormat="1" x14ac:dyDescent="0.2">
      <c r="G800" s="417"/>
    </row>
    <row r="801" spans="7:7" s="48" customFormat="1" x14ac:dyDescent="0.2">
      <c r="G801" s="417"/>
    </row>
    <row r="802" spans="7:7" s="48" customFormat="1" x14ac:dyDescent="0.2">
      <c r="G802" s="417"/>
    </row>
    <row r="803" spans="7:7" s="48" customFormat="1" x14ac:dyDescent="0.2">
      <c r="G803" s="417"/>
    </row>
    <row r="804" spans="7:7" s="48" customFormat="1" x14ac:dyDescent="0.2">
      <c r="G804" s="417"/>
    </row>
    <row r="805" spans="7:7" s="48" customFormat="1" x14ac:dyDescent="0.2">
      <c r="G805" s="417"/>
    </row>
    <row r="806" spans="7:7" s="48" customFormat="1" x14ac:dyDescent="0.2">
      <c r="G806" s="417"/>
    </row>
    <row r="807" spans="7:7" s="48" customFormat="1" x14ac:dyDescent="0.2">
      <c r="G807" s="417"/>
    </row>
    <row r="808" spans="7:7" s="48" customFormat="1" x14ac:dyDescent="0.2">
      <c r="G808" s="417"/>
    </row>
    <row r="809" spans="7:7" s="48" customFormat="1" x14ac:dyDescent="0.2">
      <c r="G809" s="417"/>
    </row>
    <row r="810" spans="7:7" s="48" customFormat="1" x14ac:dyDescent="0.2">
      <c r="G810" s="417"/>
    </row>
    <row r="811" spans="7:7" s="48" customFormat="1" x14ac:dyDescent="0.2">
      <c r="G811" s="417"/>
    </row>
    <row r="812" spans="7:7" s="48" customFormat="1" x14ac:dyDescent="0.2">
      <c r="G812" s="417"/>
    </row>
    <row r="813" spans="7:7" s="48" customFormat="1" x14ac:dyDescent="0.2">
      <c r="G813" s="417"/>
    </row>
    <row r="814" spans="7:7" s="48" customFormat="1" x14ac:dyDescent="0.2">
      <c r="G814" s="417"/>
    </row>
    <row r="815" spans="7:7" s="48" customFormat="1" x14ac:dyDescent="0.2">
      <c r="G815" s="417"/>
    </row>
    <row r="816" spans="7:7" s="48" customFormat="1" x14ac:dyDescent="0.2">
      <c r="G816" s="417"/>
    </row>
    <row r="817" spans="7:7" s="48" customFormat="1" x14ac:dyDescent="0.2">
      <c r="G817" s="417"/>
    </row>
    <row r="818" spans="7:7" s="48" customFormat="1" x14ac:dyDescent="0.2">
      <c r="G818" s="417"/>
    </row>
    <row r="819" spans="7:7" s="48" customFormat="1" x14ac:dyDescent="0.2">
      <c r="G819" s="417"/>
    </row>
    <row r="820" spans="7:7" s="48" customFormat="1" x14ac:dyDescent="0.2">
      <c r="G820" s="417"/>
    </row>
    <row r="821" spans="7:7" s="48" customFormat="1" x14ac:dyDescent="0.2">
      <c r="G821" s="417"/>
    </row>
    <row r="822" spans="7:7" s="48" customFormat="1" x14ac:dyDescent="0.2">
      <c r="G822" s="417"/>
    </row>
    <row r="823" spans="7:7" s="48" customFormat="1" x14ac:dyDescent="0.2">
      <c r="G823" s="417"/>
    </row>
    <row r="824" spans="7:7" s="48" customFormat="1" x14ac:dyDescent="0.2">
      <c r="G824" s="417"/>
    </row>
    <row r="825" spans="7:7" s="48" customFormat="1" x14ac:dyDescent="0.2">
      <c r="G825" s="417"/>
    </row>
    <row r="826" spans="7:7" s="48" customFormat="1" x14ac:dyDescent="0.2">
      <c r="G826" s="417"/>
    </row>
    <row r="827" spans="7:7" s="48" customFormat="1" x14ac:dyDescent="0.2">
      <c r="G827" s="417"/>
    </row>
    <row r="828" spans="7:7" s="48" customFormat="1" x14ac:dyDescent="0.2">
      <c r="G828" s="417"/>
    </row>
    <row r="829" spans="7:7" s="48" customFormat="1" x14ac:dyDescent="0.2">
      <c r="G829" s="417"/>
    </row>
    <row r="830" spans="7:7" s="48" customFormat="1" x14ac:dyDescent="0.2">
      <c r="G830" s="417"/>
    </row>
    <row r="831" spans="7:7" s="48" customFormat="1" x14ac:dyDescent="0.2">
      <c r="G831" s="417"/>
    </row>
    <row r="832" spans="7:7" s="48" customFormat="1" x14ac:dyDescent="0.2">
      <c r="G832" s="417"/>
    </row>
    <row r="833" spans="7:7" s="48" customFormat="1" x14ac:dyDescent="0.2">
      <c r="G833" s="417"/>
    </row>
    <row r="834" spans="7:7" s="48" customFormat="1" x14ac:dyDescent="0.2">
      <c r="G834" s="417"/>
    </row>
    <row r="835" spans="7:7" s="48" customFormat="1" x14ac:dyDescent="0.2">
      <c r="G835" s="417"/>
    </row>
    <row r="836" spans="7:7" s="48" customFormat="1" x14ac:dyDescent="0.2">
      <c r="G836" s="417"/>
    </row>
    <row r="837" spans="7:7" s="48" customFormat="1" x14ac:dyDescent="0.2">
      <c r="G837" s="417"/>
    </row>
    <row r="838" spans="7:7" s="48" customFormat="1" x14ac:dyDescent="0.2">
      <c r="G838" s="417"/>
    </row>
    <row r="839" spans="7:7" s="48" customFormat="1" x14ac:dyDescent="0.2">
      <c r="G839" s="417"/>
    </row>
    <row r="840" spans="7:7" s="48" customFormat="1" x14ac:dyDescent="0.2">
      <c r="G840" s="417"/>
    </row>
    <row r="841" spans="7:7" s="48" customFormat="1" x14ac:dyDescent="0.2">
      <c r="G841" s="417"/>
    </row>
    <row r="842" spans="7:7" s="48" customFormat="1" x14ac:dyDescent="0.2">
      <c r="G842" s="417"/>
    </row>
    <row r="843" spans="7:7" s="48" customFormat="1" x14ac:dyDescent="0.2">
      <c r="G843" s="417"/>
    </row>
    <row r="844" spans="7:7" s="48" customFormat="1" x14ac:dyDescent="0.2">
      <c r="G844" s="417"/>
    </row>
    <row r="845" spans="7:7" s="48" customFormat="1" x14ac:dyDescent="0.2">
      <c r="G845" s="417"/>
    </row>
    <row r="846" spans="7:7" s="48" customFormat="1" x14ac:dyDescent="0.2">
      <c r="G846" s="417"/>
    </row>
    <row r="847" spans="7:7" s="48" customFormat="1" x14ac:dyDescent="0.2">
      <c r="G847" s="417"/>
    </row>
    <row r="848" spans="7:7" s="48" customFormat="1" x14ac:dyDescent="0.2">
      <c r="G848" s="417"/>
    </row>
    <row r="849" spans="7:7" s="48" customFormat="1" x14ac:dyDescent="0.2">
      <c r="G849" s="417"/>
    </row>
    <row r="850" spans="7:7" s="48" customFormat="1" x14ac:dyDescent="0.2">
      <c r="G850" s="417"/>
    </row>
    <row r="851" spans="7:7" s="48" customFormat="1" x14ac:dyDescent="0.2">
      <c r="G851" s="417"/>
    </row>
    <row r="852" spans="7:7" s="48" customFormat="1" x14ac:dyDescent="0.2">
      <c r="G852" s="417"/>
    </row>
    <row r="853" spans="7:7" s="48" customFormat="1" x14ac:dyDescent="0.2">
      <c r="G853" s="417"/>
    </row>
    <row r="854" spans="7:7" s="48" customFormat="1" x14ac:dyDescent="0.2">
      <c r="G854" s="417"/>
    </row>
    <row r="855" spans="7:7" s="48" customFormat="1" x14ac:dyDescent="0.2">
      <c r="G855" s="417"/>
    </row>
    <row r="856" spans="7:7" s="48" customFormat="1" x14ac:dyDescent="0.2">
      <c r="G856" s="417"/>
    </row>
    <row r="857" spans="7:7" s="48" customFormat="1" x14ac:dyDescent="0.2">
      <c r="G857" s="417"/>
    </row>
    <row r="858" spans="7:7" s="48" customFormat="1" x14ac:dyDescent="0.2">
      <c r="G858" s="417"/>
    </row>
    <row r="859" spans="7:7" s="48" customFormat="1" x14ac:dyDescent="0.2">
      <c r="G859" s="417"/>
    </row>
    <row r="860" spans="7:7" s="48" customFormat="1" x14ac:dyDescent="0.2">
      <c r="G860" s="417"/>
    </row>
    <row r="861" spans="7:7" s="48" customFormat="1" x14ac:dyDescent="0.2">
      <c r="G861" s="417"/>
    </row>
    <row r="862" spans="7:7" s="48" customFormat="1" x14ac:dyDescent="0.2">
      <c r="G862" s="417"/>
    </row>
    <row r="863" spans="7:7" s="48" customFormat="1" x14ac:dyDescent="0.2">
      <c r="G863" s="417"/>
    </row>
    <row r="864" spans="7:7" s="48" customFormat="1" x14ac:dyDescent="0.2">
      <c r="G864" s="417"/>
    </row>
    <row r="865" spans="7:7" s="48" customFormat="1" x14ac:dyDescent="0.2">
      <c r="G865" s="417"/>
    </row>
    <row r="866" spans="7:7" s="48" customFormat="1" x14ac:dyDescent="0.2">
      <c r="G866" s="417"/>
    </row>
    <row r="867" spans="7:7" s="48" customFormat="1" x14ac:dyDescent="0.2">
      <c r="G867" s="417"/>
    </row>
    <row r="868" spans="7:7" s="48" customFormat="1" x14ac:dyDescent="0.2">
      <c r="G868" s="417"/>
    </row>
    <row r="869" spans="7:7" s="48" customFormat="1" x14ac:dyDescent="0.2">
      <c r="G869" s="417"/>
    </row>
    <row r="870" spans="7:7" s="48" customFormat="1" x14ac:dyDescent="0.2">
      <c r="G870" s="417"/>
    </row>
    <row r="871" spans="7:7" s="48" customFormat="1" x14ac:dyDescent="0.2">
      <c r="G871" s="417"/>
    </row>
    <row r="872" spans="7:7" s="48" customFormat="1" x14ac:dyDescent="0.2">
      <c r="G872" s="417"/>
    </row>
    <row r="873" spans="7:7" s="48" customFormat="1" x14ac:dyDescent="0.2">
      <c r="G873" s="417"/>
    </row>
    <row r="874" spans="7:7" s="48" customFormat="1" x14ac:dyDescent="0.2">
      <c r="G874" s="417"/>
    </row>
    <row r="875" spans="7:7" s="48" customFormat="1" x14ac:dyDescent="0.2">
      <c r="G875" s="417"/>
    </row>
    <row r="876" spans="7:7" s="48" customFormat="1" x14ac:dyDescent="0.2">
      <c r="G876" s="417"/>
    </row>
    <row r="877" spans="7:7" s="48" customFormat="1" x14ac:dyDescent="0.2">
      <c r="G877" s="417"/>
    </row>
    <row r="878" spans="7:7" s="48" customFormat="1" x14ac:dyDescent="0.2">
      <c r="G878" s="417"/>
    </row>
    <row r="879" spans="7:7" s="48" customFormat="1" x14ac:dyDescent="0.2">
      <c r="G879" s="417"/>
    </row>
    <row r="880" spans="7:7" s="48" customFormat="1" x14ac:dyDescent="0.2">
      <c r="G880" s="417"/>
    </row>
    <row r="881" spans="7:7" s="48" customFormat="1" x14ac:dyDescent="0.2">
      <c r="G881" s="417"/>
    </row>
    <row r="882" spans="7:7" s="48" customFormat="1" x14ac:dyDescent="0.2">
      <c r="G882" s="417"/>
    </row>
    <row r="883" spans="7:7" s="48" customFormat="1" x14ac:dyDescent="0.2">
      <c r="G883" s="417"/>
    </row>
    <row r="884" spans="7:7" s="48" customFormat="1" x14ac:dyDescent="0.2">
      <c r="G884" s="417"/>
    </row>
    <row r="885" spans="7:7" s="48" customFormat="1" x14ac:dyDescent="0.2">
      <c r="G885" s="417"/>
    </row>
    <row r="886" spans="7:7" s="48" customFormat="1" x14ac:dyDescent="0.2">
      <c r="G886" s="417"/>
    </row>
    <row r="887" spans="7:7" s="48" customFormat="1" x14ac:dyDescent="0.2">
      <c r="G887" s="417"/>
    </row>
    <row r="888" spans="7:7" s="48" customFormat="1" x14ac:dyDescent="0.2">
      <c r="G888" s="417"/>
    </row>
    <row r="889" spans="7:7" s="48" customFormat="1" x14ac:dyDescent="0.2">
      <c r="G889" s="417"/>
    </row>
    <row r="890" spans="7:7" s="48" customFormat="1" x14ac:dyDescent="0.2">
      <c r="G890" s="417"/>
    </row>
    <row r="891" spans="7:7" s="48" customFormat="1" x14ac:dyDescent="0.2">
      <c r="G891" s="417"/>
    </row>
    <row r="892" spans="7:7" s="48" customFormat="1" x14ac:dyDescent="0.2">
      <c r="G892" s="417"/>
    </row>
    <row r="893" spans="7:7" s="48" customFormat="1" x14ac:dyDescent="0.2">
      <c r="G893" s="417"/>
    </row>
    <row r="894" spans="7:7" s="48" customFormat="1" x14ac:dyDescent="0.2">
      <c r="G894" s="417"/>
    </row>
    <row r="895" spans="7:7" s="48" customFormat="1" x14ac:dyDescent="0.2">
      <c r="G895" s="417"/>
    </row>
    <row r="896" spans="7:7" s="48" customFormat="1" x14ac:dyDescent="0.2">
      <c r="G896" s="417"/>
    </row>
    <row r="897" spans="7:7" s="48" customFormat="1" x14ac:dyDescent="0.2">
      <c r="G897" s="417"/>
    </row>
    <row r="898" spans="7:7" s="48" customFormat="1" x14ac:dyDescent="0.2">
      <c r="G898" s="417"/>
    </row>
    <row r="899" spans="7:7" s="48" customFormat="1" x14ac:dyDescent="0.2">
      <c r="G899" s="417"/>
    </row>
    <row r="900" spans="7:7" s="48" customFormat="1" x14ac:dyDescent="0.2">
      <c r="G900" s="417"/>
    </row>
    <row r="901" spans="7:7" s="48" customFormat="1" x14ac:dyDescent="0.2">
      <c r="G901" s="417"/>
    </row>
    <row r="902" spans="7:7" s="48" customFormat="1" x14ac:dyDescent="0.2">
      <c r="G902" s="417"/>
    </row>
    <row r="903" spans="7:7" s="48" customFormat="1" x14ac:dyDescent="0.2">
      <c r="G903" s="417"/>
    </row>
    <row r="904" spans="7:7" s="48" customFormat="1" x14ac:dyDescent="0.2">
      <c r="G904" s="417"/>
    </row>
    <row r="905" spans="7:7" s="48" customFormat="1" x14ac:dyDescent="0.2">
      <c r="G905" s="417"/>
    </row>
    <row r="906" spans="7:7" s="48" customFormat="1" x14ac:dyDescent="0.2">
      <c r="G906" s="417"/>
    </row>
    <row r="907" spans="7:7" s="48" customFormat="1" x14ac:dyDescent="0.2">
      <c r="G907" s="417"/>
    </row>
    <row r="908" spans="7:7" s="48" customFormat="1" x14ac:dyDescent="0.2">
      <c r="G908" s="417"/>
    </row>
    <row r="909" spans="7:7" s="48" customFormat="1" x14ac:dyDescent="0.2">
      <c r="G909" s="417"/>
    </row>
    <row r="910" spans="7:7" s="48" customFormat="1" x14ac:dyDescent="0.2">
      <c r="G910" s="417"/>
    </row>
    <row r="911" spans="7:7" s="48" customFormat="1" x14ac:dyDescent="0.2">
      <c r="G911" s="417"/>
    </row>
    <row r="912" spans="7:7" s="48" customFormat="1" x14ac:dyDescent="0.2">
      <c r="G912" s="417"/>
    </row>
    <row r="913" spans="7:7" s="48" customFormat="1" x14ac:dyDescent="0.2">
      <c r="G913" s="417"/>
    </row>
    <row r="914" spans="7:7" s="48" customFormat="1" x14ac:dyDescent="0.2">
      <c r="G914" s="417"/>
    </row>
    <row r="915" spans="7:7" s="48" customFormat="1" x14ac:dyDescent="0.2">
      <c r="G915" s="417"/>
    </row>
    <row r="916" spans="7:7" s="48" customFormat="1" x14ac:dyDescent="0.2">
      <c r="G916" s="417"/>
    </row>
    <row r="917" spans="7:7" s="48" customFormat="1" x14ac:dyDescent="0.2">
      <c r="G917" s="417"/>
    </row>
    <row r="918" spans="7:7" s="48" customFormat="1" x14ac:dyDescent="0.2">
      <c r="G918" s="417"/>
    </row>
    <row r="919" spans="7:7" s="48" customFormat="1" x14ac:dyDescent="0.2">
      <c r="G919" s="417"/>
    </row>
    <row r="920" spans="7:7" s="48" customFormat="1" x14ac:dyDescent="0.2">
      <c r="G920" s="417"/>
    </row>
    <row r="921" spans="7:7" s="48" customFormat="1" x14ac:dyDescent="0.2">
      <c r="G921" s="417"/>
    </row>
    <row r="922" spans="7:7" s="48" customFormat="1" x14ac:dyDescent="0.2">
      <c r="G922" s="417"/>
    </row>
    <row r="923" spans="7:7" s="48" customFormat="1" x14ac:dyDescent="0.2">
      <c r="G923" s="417"/>
    </row>
    <row r="924" spans="7:7" s="48" customFormat="1" x14ac:dyDescent="0.2">
      <c r="G924" s="417"/>
    </row>
    <row r="925" spans="7:7" s="48" customFormat="1" x14ac:dyDescent="0.2">
      <c r="G925" s="417"/>
    </row>
    <row r="926" spans="7:7" s="48" customFormat="1" x14ac:dyDescent="0.2">
      <c r="G926" s="417"/>
    </row>
    <row r="927" spans="7:7" s="48" customFormat="1" x14ac:dyDescent="0.2">
      <c r="G927" s="417"/>
    </row>
    <row r="928" spans="7:7" s="48" customFormat="1" x14ac:dyDescent="0.2">
      <c r="G928" s="417"/>
    </row>
    <row r="929" spans="7:7" s="48" customFormat="1" x14ac:dyDescent="0.2">
      <c r="G929" s="417"/>
    </row>
    <row r="930" spans="7:7" s="48" customFormat="1" x14ac:dyDescent="0.2">
      <c r="G930" s="417"/>
    </row>
    <row r="931" spans="7:7" s="48" customFormat="1" x14ac:dyDescent="0.2">
      <c r="G931" s="417"/>
    </row>
    <row r="932" spans="7:7" s="48" customFormat="1" x14ac:dyDescent="0.2">
      <c r="G932" s="417"/>
    </row>
    <row r="933" spans="7:7" s="48" customFormat="1" x14ac:dyDescent="0.2">
      <c r="G933" s="417"/>
    </row>
    <row r="934" spans="7:7" s="48" customFormat="1" x14ac:dyDescent="0.2">
      <c r="G934" s="417"/>
    </row>
    <row r="935" spans="7:7" s="48" customFormat="1" x14ac:dyDescent="0.2">
      <c r="G935" s="417"/>
    </row>
    <row r="936" spans="7:7" s="48" customFormat="1" x14ac:dyDescent="0.2">
      <c r="G936" s="417"/>
    </row>
    <row r="937" spans="7:7" s="48" customFormat="1" x14ac:dyDescent="0.2">
      <c r="G937" s="417"/>
    </row>
    <row r="938" spans="7:7" s="48" customFormat="1" x14ac:dyDescent="0.2">
      <c r="G938" s="417"/>
    </row>
    <row r="939" spans="7:7" s="48" customFormat="1" x14ac:dyDescent="0.2">
      <c r="G939" s="417"/>
    </row>
    <row r="940" spans="7:7" s="48" customFormat="1" x14ac:dyDescent="0.2">
      <c r="G940" s="417"/>
    </row>
    <row r="941" spans="7:7" s="48" customFormat="1" x14ac:dyDescent="0.2">
      <c r="G941" s="417"/>
    </row>
    <row r="942" spans="7:7" s="48" customFormat="1" x14ac:dyDescent="0.2">
      <c r="G942" s="417"/>
    </row>
    <row r="943" spans="7:7" s="48" customFormat="1" x14ac:dyDescent="0.2">
      <c r="G943" s="417"/>
    </row>
    <row r="944" spans="7:7" s="48" customFormat="1" x14ac:dyDescent="0.2">
      <c r="G944" s="417"/>
    </row>
    <row r="945" spans="7:7" s="48" customFormat="1" x14ac:dyDescent="0.2">
      <c r="G945" s="417"/>
    </row>
    <row r="946" spans="7:7" s="48" customFormat="1" x14ac:dyDescent="0.2">
      <c r="G946" s="417"/>
    </row>
    <row r="947" spans="7:7" s="48" customFormat="1" x14ac:dyDescent="0.2">
      <c r="G947" s="417"/>
    </row>
    <row r="948" spans="7:7" s="48" customFormat="1" x14ac:dyDescent="0.2">
      <c r="G948" s="417"/>
    </row>
    <row r="949" spans="7:7" s="48" customFormat="1" x14ac:dyDescent="0.2">
      <c r="G949" s="417"/>
    </row>
    <row r="950" spans="7:7" s="48" customFormat="1" x14ac:dyDescent="0.2">
      <c r="G950" s="417"/>
    </row>
    <row r="951" spans="7:7" s="48" customFormat="1" x14ac:dyDescent="0.2">
      <c r="G951" s="417"/>
    </row>
    <row r="952" spans="7:7" s="48" customFormat="1" x14ac:dyDescent="0.2">
      <c r="G952" s="417"/>
    </row>
    <row r="953" spans="7:7" s="48" customFormat="1" x14ac:dyDescent="0.2">
      <c r="G953" s="417"/>
    </row>
    <row r="954" spans="7:7" s="48" customFormat="1" x14ac:dyDescent="0.2">
      <c r="G954" s="417"/>
    </row>
    <row r="955" spans="7:7" s="48" customFormat="1" x14ac:dyDescent="0.2">
      <c r="G955" s="417"/>
    </row>
    <row r="956" spans="7:7" s="48" customFormat="1" x14ac:dyDescent="0.2">
      <c r="G956" s="417"/>
    </row>
    <row r="957" spans="7:7" s="48" customFormat="1" x14ac:dyDescent="0.2">
      <c r="G957" s="417"/>
    </row>
    <row r="958" spans="7:7" s="48" customFormat="1" x14ac:dyDescent="0.2">
      <c r="G958" s="417"/>
    </row>
    <row r="959" spans="7:7" s="48" customFormat="1" x14ac:dyDescent="0.2">
      <c r="G959" s="417"/>
    </row>
    <row r="960" spans="7:7" s="48" customFormat="1" x14ac:dyDescent="0.2">
      <c r="G960" s="417"/>
    </row>
    <row r="961" spans="7:7" s="48" customFormat="1" x14ac:dyDescent="0.2">
      <c r="G961" s="417"/>
    </row>
    <row r="962" spans="7:7" s="48" customFormat="1" x14ac:dyDescent="0.2">
      <c r="G962" s="417"/>
    </row>
    <row r="963" spans="7:7" s="48" customFormat="1" x14ac:dyDescent="0.2">
      <c r="G963" s="417"/>
    </row>
    <row r="964" spans="7:7" s="48" customFormat="1" x14ac:dyDescent="0.2">
      <c r="G964" s="417"/>
    </row>
    <row r="965" spans="7:7" s="48" customFormat="1" x14ac:dyDescent="0.2">
      <c r="G965" s="417"/>
    </row>
    <row r="966" spans="7:7" s="48" customFormat="1" x14ac:dyDescent="0.2">
      <c r="G966" s="417"/>
    </row>
    <row r="967" spans="7:7" s="48" customFormat="1" x14ac:dyDescent="0.2">
      <c r="G967" s="417"/>
    </row>
    <row r="968" spans="7:7" s="48" customFormat="1" x14ac:dyDescent="0.2">
      <c r="G968" s="417"/>
    </row>
    <row r="969" spans="7:7" s="48" customFormat="1" x14ac:dyDescent="0.2">
      <c r="G969" s="417"/>
    </row>
    <row r="970" spans="7:7" s="48" customFormat="1" x14ac:dyDescent="0.2">
      <c r="G970" s="417"/>
    </row>
    <row r="971" spans="7:7" s="48" customFormat="1" x14ac:dyDescent="0.2">
      <c r="G971" s="417"/>
    </row>
    <row r="972" spans="7:7" s="48" customFormat="1" x14ac:dyDescent="0.2">
      <c r="G972" s="417"/>
    </row>
    <row r="973" spans="7:7" s="48" customFormat="1" x14ac:dyDescent="0.2">
      <c r="G973" s="417"/>
    </row>
    <row r="974" spans="7:7" s="48" customFormat="1" x14ac:dyDescent="0.2">
      <c r="G974" s="417"/>
    </row>
    <row r="975" spans="7:7" s="48" customFormat="1" x14ac:dyDescent="0.2">
      <c r="G975" s="417"/>
    </row>
    <row r="976" spans="7:7" s="48" customFormat="1" x14ac:dyDescent="0.2">
      <c r="G976" s="417"/>
    </row>
    <row r="977" spans="7:7" s="48" customFormat="1" x14ac:dyDescent="0.2">
      <c r="G977" s="417"/>
    </row>
    <row r="978" spans="7:7" s="48" customFormat="1" x14ac:dyDescent="0.2">
      <c r="G978" s="417"/>
    </row>
    <row r="979" spans="7:7" s="48" customFormat="1" x14ac:dyDescent="0.2">
      <c r="G979" s="417"/>
    </row>
    <row r="980" spans="7:7" s="48" customFormat="1" x14ac:dyDescent="0.2">
      <c r="G980" s="417"/>
    </row>
    <row r="981" spans="7:7" s="48" customFormat="1" x14ac:dyDescent="0.2">
      <c r="G981" s="417"/>
    </row>
    <row r="982" spans="7:7" s="48" customFormat="1" x14ac:dyDescent="0.2">
      <c r="G982" s="417"/>
    </row>
    <row r="983" spans="7:7" s="48" customFormat="1" x14ac:dyDescent="0.2">
      <c r="G983" s="417"/>
    </row>
    <row r="984" spans="7:7" s="48" customFormat="1" x14ac:dyDescent="0.2">
      <c r="G984" s="417"/>
    </row>
    <row r="985" spans="7:7" s="48" customFormat="1" x14ac:dyDescent="0.2">
      <c r="G985" s="417"/>
    </row>
    <row r="986" spans="7:7" s="48" customFormat="1" x14ac:dyDescent="0.2">
      <c r="G986" s="417"/>
    </row>
    <row r="987" spans="7:7" s="48" customFormat="1" x14ac:dyDescent="0.2">
      <c r="G987" s="417"/>
    </row>
    <row r="988" spans="7:7" s="48" customFormat="1" x14ac:dyDescent="0.2">
      <c r="G988" s="417"/>
    </row>
    <row r="989" spans="7:7" s="48" customFormat="1" x14ac:dyDescent="0.2">
      <c r="G989" s="417"/>
    </row>
    <row r="990" spans="7:7" s="48" customFormat="1" x14ac:dyDescent="0.2">
      <c r="G990" s="417"/>
    </row>
    <row r="991" spans="7:7" s="48" customFormat="1" x14ac:dyDescent="0.2">
      <c r="G991" s="417"/>
    </row>
    <row r="992" spans="7:7" s="48" customFormat="1" x14ac:dyDescent="0.2">
      <c r="G992" s="417"/>
    </row>
    <row r="993" spans="7:7" s="48" customFormat="1" x14ac:dyDescent="0.2">
      <c r="G993" s="417"/>
    </row>
    <row r="994" spans="7:7" s="48" customFormat="1" x14ac:dyDescent="0.2">
      <c r="G994" s="417"/>
    </row>
    <row r="995" spans="7:7" s="48" customFormat="1" x14ac:dyDescent="0.2">
      <c r="G995" s="417"/>
    </row>
    <row r="996" spans="7:7" s="48" customFormat="1" x14ac:dyDescent="0.2">
      <c r="G996" s="417"/>
    </row>
    <row r="997" spans="7:7" s="48" customFormat="1" x14ac:dyDescent="0.2">
      <c r="G997" s="417"/>
    </row>
    <row r="998" spans="7:7" s="48" customFormat="1" x14ac:dyDescent="0.2">
      <c r="G998" s="417"/>
    </row>
    <row r="999" spans="7:7" s="48" customFormat="1" x14ac:dyDescent="0.2">
      <c r="G999" s="417"/>
    </row>
    <row r="1000" spans="7:7" s="48" customFormat="1" x14ac:dyDescent="0.2">
      <c r="G1000" s="417"/>
    </row>
    <row r="1001" spans="7:7" s="48" customFormat="1" x14ac:dyDescent="0.2">
      <c r="G1001" s="417"/>
    </row>
    <row r="1002" spans="7:7" s="48" customFormat="1" x14ac:dyDescent="0.2">
      <c r="G1002" s="417"/>
    </row>
    <row r="1003" spans="7:7" s="48" customFormat="1" x14ac:dyDescent="0.2">
      <c r="G1003" s="417"/>
    </row>
    <row r="1004" spans="7:7" s="48" customFormat="1" x14ac:dyDescent="0.2">
      <c r="G1004" s="417"/>
    </row>
    <row r="1005" spans="7:7" s="48" customFormat="1" x14ac:dyDescent="0.2">
      <c r="G1005" s="417"/>
    </row>
    <row r="1006" spans="7:7" s="48" customFormat="1" x14ac:dyDescent="0.2">
      <c r="G1006" s="417"/>
    </row>
    <row r="1007" spans="7:7" s="48" customFormat="1" x14ac:dyDescent="0.2">
      <c r="G1007" s="417"/>
    </row>
    <row r="1008" spans="7:7" s="48" customFormat="1" x14ac:dyDescent="0.2">
      <c r="G1008" s="417"/>
    </row>
    <row r="1009" spans="7:7" s="48" customFormat="1" x14ac:dyDescent="0.2">
      <c r="G1009" s="417"/>
    </row>
    <row r="1010" spans="7:7" s="48" customFormat="1" x14ac:dyDescent="0.2">
      <c r="G1010" s="417"/>
    </row>
    <row r="1011" spans="7:7" s="48" customFormat="1" x14ac:dyDescent="0.2">
      <c r="G1011" s="417"/>
    </row>
    <row r="1012" spans="7:7" s="48" customFormat="1" x14ac:dyDescent="0.2">
      <c r="G1012" s="417"/>
    </row>
    <row r="1013" spans="7:7" s="48" customFormat="1" x14ac:dyDescent="0.2">
      <c r="G1013" s="417"/>
    </row>
    <row r="1014" spans="7:7" s="48" customFormat="1" x14ac:dyDescent="0.2">
      <c r="G1014" s="417"/>
    </row>
    <row r="1015" spans="7:7" s="48" customFormat="1" x14ac:dyDescent="0.2">
      <c r="G1015" s="417"/>
    </row>
    <row r="1016" spans="7:7" s="48" customFormat="1" x14ac:dyDescent="0.2">
      <c r="G1016" s="417"/>
    </row>
    <row r="1017" spans="7:7" s="48" customFormat="1" x14ac:dyDescent="0.2">
      <c r="G1017" s="417"/>
    </row>
    <row r="1018" spans="7:7" s="48" customFormat="1" x14ac:dyDescent="0.2">
      <c r="G1018" s="417"/>
    </row>
    <row r="1019" spans="7:7" s="48" customFormat="1" x14ac:dyDescent="0.2">
      <c r="G1019" s="417"/>
    </row>
    <row r="1020" spans="7:7" s="48" customFormat="1" x14ac:dyDescent="0.2">
      <c r="G1020" s="417"/>
    </row>
    <row r="1021" spans="7:7" s="48" customFormat="1" x14ac:dyDescent="0.2">
      <c r="G1021" s="417"/>
    </row>
    <row r="1022" spans="7:7" s="48" customFormat="1" x14ac:dyDescent="0.2">
      <c r="G1022" s="417"/>
    </row>
    <row r="1023" spans="7:7" s="48" customFormat="1" x14ac:dyDescent="0.2">
      <c r="G1023" s="417"/>
    </row>
    <row r="1024" spans="7:7" s="48" customFormat="1" x14ac:dyDescent="0.2">
      <c r="G1024" s="417"/>
    </row>
    <row r="1025" spans="7:7" s="48" customFormat="1" x14ac:dyDescent="0.2">
      <c r="G1025" s="417"/>
    </row>
    <row r="1026" spans="7:7" s="48" customFormat="1" x14ac:dyDescent="0.2">
      <c r="G1026" s="417"/>
    </row>
    <row r="1027" spans="7:7" s="48" customFormat="1" x14ac:dyDescent="0.2">
      <c r="G1027" s="417"/>
    </row>
    <row r="1028" spans="7:7" s="48" customFormat="1" x14ac:dyDescent="0.2">
      <c r="G1028" s="417"/>
    </row>
    <row r="1029" spans="7:7" s="48" customFormat="1" x14ac:dyDescent="0.2">
      <c r="G1029" s="417"/>
    </row>
    <row r="1030" spans="7:7" s="48" customFormat="1" x14ac:dyDescent="0.2">
      <c r="G1030" s="417"/>
    </row>
    <row r="1031" spans="7:7" s="48" customFormat="1" x14ac:dyDescent="0.2">
      <c r="G1031" s="417"/>
    </row>
    <row r="1032" spans="7:7" s="48" customFormat="1" x14ac:dyDescent="0.2">
      <c r="G1032" s="417"/>
    </row>
    <row r="1033" spans="7:7" s="48" customFormat="1" x14ac:dyDescent="0.2">
      <c r="G1033" s="417"/>
    </row>
    <row r="1034" spans="7:7" s="48" customFormat="1" x14ac:dyDescent="0.2">
      <c r="G1034" s="417"/>
    </row>
    <row r="1035" spans="7:7" s="48" customFormat="1" x14ac:dyDescent="0.2">
      <c r="G1035" s="417"/>
    </row>
    <row r="1036" spans="7:7" s="48" customFormat="1" x14ac:dyDescent="0.2">
      <c r="G1036" s="417"/>
    </row>
    <row r="1037" spans="7:7" s="48" customFormat="1" x14ac:dyDescent="0.2">
      <c r="G1037" s="417"/>
    </row>
    <row r="1038" spans="7:7" s="48" customFormat="1" x14ac:dyDescent="0.2">
      <c r="G1038" s="417"/>
    </row>
    <row r="1039" spans="7:7" s="48" customFormat="1" x14ac:dyDescent="0.2">
      <c r="G1039" s="417"/>
    </row>
    <row r="1040" spans="7:7" s="48" customFormat="1" x14ac:dyDescent="0.2">
      <c r="G1040" s="417"/>
    </row>
    <row r="1041" spans="7:7" s="48" customFormat="1" x14ac:dyDescent="0.2">
      <c r="G1041" s="417"/>
    </row>
    <row r="1042" spans="7:7" s="48" customFormat="1" x14ac:dyDescent="0.2">
      <c r="G1042" s="417"/>
    </row>
    <row r="1043" spans="7:7" s="48" customFormat="1" x14ac:dyDescent="0.2">
      <c r="G1043" s="417"/>
    </row>
    <row r="1044" spans="7:7" s="48" customFormat="1" x14ac:dyDescent="0.2">
      <c r="G1044" s="417"/>
    </row>
    <row r="1045" spans="7:7" s="48" customFormat="1" x14ac:dyDescent="0.2">
      <c r="G1045" s="417"/>
    </row>
    <row r="1046" spans="7:7" s="48" customFormat="1" x14ac:dyDescent="0.2">
      <c r="G1046" s="417"/>
    </row>
    <row r="1047" spans="7:7" s="48" customFormat="1" x14ac:dyDescent="0.2">
      <c r="G1047" s="417"/>
    </row>
    <row r="1048" spans="7:7" s="48" customFormat="1" x14ac:dyDescent="0.2">
      <c r="G1048" s="417"/>
    </row>
    <row r="1049" spans="7:7" s="48" customFormat="1" x14ac:dyDescent="0.2">
      <c r="G1049" s="417"/>
    </row>
    <row r="1050" spans="7:7" s="48" customFormat="1" x14ac:dyDescent="0.2">
      <c r="G1050" s="417"/>
    </row>
    <row r="1051" spans="7:7" s="48" customFormat="1" x14ac:dyDescent="0.2">
      <c r="G1051" s="417"/>
    </row>
    <row r="1052" spans="7:7" s="48" customFormat="1" x14ac:dyDescent="0.2">
      <c r="G1052" s="417"/>
    </row>
    <row r="1053" spans="7:7" s="48" customFormat="1" x14ac:dyDescent="0.2">
      <c r="G1053" s="417"/>
    </row>
    <row r="1054" spans="7:7" s="48" customFormat="1" x14ac:dyDescent="0.2">
      <c r="G1054" s="417"/>
    </row>
    <row r="1055" spans="7:7" s="48" customFormat="1" x14ac:dyDescent="0.2">
      <c r="G1055" s="417"/>
    </row>
    <row r="1056" spans="7:7" s="48" customFormat="1" x14ac:dyDescent="0.2">
      <c r="G1056" s="417"/>
    </row>
    <row r="1057" spans="7:7" s="48" customFormat="1" x14ac:dyDescent="0.2">
      <c r="G1057" s="417"/>
    </row>
    <row r="1058" spans="7:7" s="48" customFormat="1" x14ac:dyDescent="0.2">
      <c r="G1058" s="417"/>
    </row>
    <row r="1059" spans="7:7" s="48" customFormat="1" x14ac:dyDescent="0.2">
      <c r="G1059" s="417"/>
    </row>
    <row r="1060" spans="7:7" s="48" customFormat="1" x14ac:dyDescent="0.2">
      <c r="G1060" s="417"/>
    </row>
    <row r="1061" spans="7:7" s="48" customFormat="1" x14ac:dyDescent="0.2">
      <c r="G1061" s="417"/>
    </row>
    <row r="1062" spans="7:7" s="48" customFormat="1" x14ac:dyDescent="0.2">
      <c r="G1062" s="417"/>
    </row>
    <row r="1063" spans="7:7" s="48" customFormat="1" x14ac:dyDescent="0.2">
      <c r="G1063" s="417"/>
    </row>
    <row r="1064" spans="7:7" s="48" customFormat="1" x14ac:dyDescent="0.2">
      <c r="G1064" s="417"/>
    </row>
    <row r="1065" spans="7:7" s="48" customFormat="1" x14ac:dyDescent="0.2">
      <c r="G1065" s="417"/>
    </row>
    <row r="1066" spans="7:7" s="48" customFormat="1" x14ac:dyDescent="0.2">
      <c r="G1066" s="417"/>
    </row>
    <row r="1067" spans="7:7" s="48" customFormat="1" x14ac:dyDescent="0.2">
      <c r="G1067" s="417"/>
    </row>
    <row r="1068" spans="7:7" s="48" customFormat="1" x14ac:dyDescent="0.2">
      <c r="G1068" s="417"/>
    </row>
    <row r="1069" spans="7:7" s="48" customFormat="1" x14ac:dyDescent="0.2">
      <c r="G1069" s="417"/>
    </row>
    <row r="1070" spans="7:7" s="48" customFormat="1" x14ac:dyDescent="0.2">
      <c r="G1070" s="417"/>
    </row>
    <row r="1071" spans="7:7" s="48" customFormat="1" x14ac:dyDescent="0.2">
      <c r="G1071" s="417"/>
    </row>
    <row r="1072" spans="7:7" s="48" customFormat="1" x14ac:dyDescent="0.2">
      <c r="G1072" s="417"/>
    </row>
    <row r="1073" spans="7:7" s="48" customFormat="1" x14ac:dyDescent="0.2">
      <c r="G1073" s="417"/>
    </row>
    <row r="1074" spans="7:7" s="48" customFormat="1" x14ac:dyDescent="0.2">
      <c r="G1074" s="417"/>
    </row>
    <row r="1075" spans="7:7" s="48" customFormat="1" x14ac:dyDescent="0.2">
      <c r="G1075" s="417"/>
    </row>
    <row r="1076" spans="7:7" s="48" customFormat="1" x14ac:dyDescent="0.2">
      <c r="G1076" s="417"/>
    </row>
    <row r="1077" spans="7:7" s="48" customFormat="1" x14ac:dyDescent="0.2">
      <c r="G1077" s="417"/>
    </row>
    <row r="1078" spans="7:7" s="48" customFormat="1" x14ac:dyDescent="0.2">
      <c r="G1078" s="417"/>
    </row>
    <row r="1079" spans="7:7" s="48" customFormat="1" x14ac:dyDescent="0.2">
      <c r="G1079" s="417"/>
    </row>
    <row r="1080" spans="7:7" s="48" customFormat="1" x14ac:dyDescent="0.2">
      <c r="G1080" s="417"/>
    </row>
    <row r="1081" spans="7:7" s="48" customFormat="1" x14ac:dyDescent="0.2">
      <c r="G1081" s="417"/>
    </row>
    <row r="1082" spans="7:7" s="48" customFormat="1" x14ac:dyDescent="0.2">
      <c r="G1082" s="417"/>
    </row>
    <row r="1083" spans="7:7" s="48" customFormat="1" x14ac:dyDescent="0.2">
      <c r="G1083" s="417"/>
    </row>
    <row r="1084" spans="7:7" s="48" customFormat="1" x14ac:dyDescent="0.2">
      <c r="G1084" s="417"/>
    </row>
    <row r="1085" spans="7:7" s="48" customFormat="1" x14ac:dyDescent="0.2">
      <c r="G1085" s="417"/>
    </row>
    <row r="1086" spans="7:7" s="48" customFormat="1" x14ac:dyDescent="0.2">
      <c r="G1086" s="417"/>
    </row>
    <row r="1087" spans="7:7" s="48" customFormat="1" x14ac:dyDescent="0.2">
      <c r="G1087" s="417"/>
    </row>
    <row r="1088" spans="7:7" s="48" customFormat="1" x14ac:dyDescent="0.2">
      <c r="G1088" s="417"/>
    </row>
    <row r="1089" spans="7:7" s="48" customFormat="1" x14ac:dyDescent="0.2">
      <c r="G1089" s="417"/>
    </row>
    <row r="1090" spans="7:7" s="48" customFormat="1" x14ac:dyDescent="0.2">
      <c r="G1090" s="417"/>
    </row>
    <row r="1091" spans="7:7" s="48" customFormat="1" x14ac:dyDescent="0.2">
      <c r="G1091" s="417"/>
    </row>
    <row r="1092" spans="7:7" s="48" customFormat="1" x14ac:dyDescent="0.2">
      <c r="G1092" s="417"/>
    </row>
    <row r="1093" spans="7:7" s="48" customFormat="1" x14ac:dyDescent="0.2">
      <c r="G1093" s="417"/>
    </row>
    <row r="1094" spans="7:7" s="48" customFormat="1" x14ac:dyDescent="0.2">
      <c r="G1094" s="417"/>
    </row>
    <row r="1095" spans="7:7" s="48" customFormat="1" x14ac:dyDescent="0.2">
      <c r="G1095" s="417"/>
    </row>
    <row r="1096" spans="7:7" s="48" customFormat="1" x14ac:dyDescent="0.2">
      <c r="G1096" s="417"/>
    </row>
    <row r="1097" spans="7:7" s="48" customFormat="1" x14ac:dyDescent="0.2">
      <c r="G1097" s="417"/>
    </row>
    <row r="1098" spans="7:7" s="48" customFormat="1" x14ac:dyDescent="0.2">
      <c r="G1098" s="417"/>
    </row>
    <row r="1099" spans="7:7" s="48" customFormat="1" x14ac:dyDescent="0.2">
      <c r="G1099" s="417"/>
    </row>
    <row r="1100" spans="7:7" s="48" customFormat="1" x14ac:dyDescent="0.2">
      <c r="G1100" s="417"/>
    </row>
    <row r="1101" spans="7:7" s="48" customFormat="1" x14ac:dyDescent="0.2">
      <c r="G1101" s="417"/>
    </row>
    <row r="1102" spans="7:7" s="48" customFormat="1" x14ac:dyDescent="0.2">
      <c r="G1102" s="417"/>
    </row>
    <row r="1103" spans="7:7" s="48" customFormat="1" x14ac:dyDescent="0.2">
      <c r="G1103" s="417"/>
    </row>
    <row r="1104" spans="7:7" s="48" customFormat="1" x14ac:dyDescent="0.2">
      <c r="G1104" s="417"/>
    </row>
    <row r="1105" spans="7:7" s="48" customFormat="1" x14ac:dyDescent="0.2">
      <c r="G1105" s="417"/>
    </row>
    <row r="1106" spans="7:7" s="48" customFormat="1" x14ac:dyDescent="0.2">
      <c r="G1106" s="417"/>
    </row>
    <row r="1107" spans="7:7" s="48" customFormat="1" x14ac:dyDescent="0.2">
      <c r="G1107" s="417"/>
    </row>
    <row r="1108" spans="7:7" s="48" customFormat="1" x14ac:dyDescent="0.2">
      <c r="G1108" s="417"/>
    </row>
    <row r="1109" spans="7:7" s="48" customFormat="1" x14ac:dyDescent="0.2">
      <c r="G1109" s="417"/>
    </row>
    <row r="1110" spans="7:7" s="48" customFormat="1" x14ac:dyDescent="0.2">
      <c r="G1110" s="417"/>
    </row>
    <row r="1111" spans="7:7" s="48" customFormat="1" x14ac:dyDescent="0.2">
      <c r="G1111" s="417"/>
    </row>
    <row r="1112" spans="7:7" s="48" customFormat="1" x14ac:dyDescent="0.2">
      <c r="G1112" s="417"/>
    </row>
    <row r="1113" spans="7:7" s="48" customFormat="1" x14ac:dyDescent="0.2">
      <c r="G1113" s="417"/>
    </row>
    <row r="1114" spans="7:7" s="48" customFormat="1" x14ac:dyDescent="0.2">
      <c r="G1114" s="417"/>
    </row>
    <row r="1115" spans="7:7" s="48" customFormat="1" x14ac:dyDescent="0.2">
      <c r="G1115" s="417"/>
    </row>
    <row r="1116" spans="7:7" s="48" customFormat="1" x14ac:dyDescent="0.2">
      <c r="G1116" s="417"/>
    </row>
    <row r="1117" spans="7:7" s="48" customFormat="1" x14ac:dyDescent="0.2">
      <c r="G1117" s="417"/>
    </row>
    <row r="1118" spans="7:7" s="48" customFormat="1" x14ac:dyDescent="0.2">
      <c r="G1118" s="417"/>
    </row>
    <row r="1119" spans="7:7" s="48" customFormat="1" x14ac:dyDescent="0.2">
      <c r="G1119" s="417"/>
    </row>
    <row r="1120" spans="7:7" s="48" customFormat="1" x14ac:dyDescent="0.2">
      <c r="G1120" s="417"/>
    </row>
    <row r="1121" spans="7:7" s="48" customFormat="1" x14ac:dyDescent="0.2">
      <c r="G1121" s="417"/>
    </row>
    <row r="1122" spans="7:7" s="48" customFormat="1" x14ac:dyDescent="0.2">
      <c r="G1122" s="417"/>
    </row>
    <row r="1123" spans="7:7" s="48" customFormat="1" x14ac:dyDescent="0.2">
      <c r="G1123" s="417"/>
    </row>
    <row r="1124" spans="7:7" s="48" customFormat="1" x14ac:dyDescent="0.2">
      <c r="G1124" s="417"/>
    </row>
    <row r="1125" spans="7:7" s="48" customFormat="1" x14ac:dyDescent="0.2">
      <c r="G1125" s="417"/>
    </row>
    <row r="1126" spans="7:7" s="48" customFormat="1" x14ac:dyDescent="0.2">
      <c r="G1126" s="417"/>
    </row>
    <row r="1127" spans="7:7" s="48" customFormat="1" x14ac:dyDescent="0.2">
      <c r="G1127" s="417"/>
    </row>
    <row r="1128" spans="7:7" s="48" customFormat="1" x14ac:dyDescent="0.2">
      <c r="G1128" s="417"/>
    </row>
    <row r="1129" spans="7:7" s="48" customFormat="1" x14ac:dyDescent="0.2">
      <c r="G1129" s="417"/>
    </row>
    <row r="1130" spans="7:7" s="48" customFormat="1" x14ac:dyDescent="0.2">
      <c r="G1130" s="417"/>
    </row>
    <row r="1131" spans="7:7" s="48" customFormat="1" x14ac:dyDescent="0.2">
      <c r="G1131" s="417"/>
    </row>
    <row r="1132" spans="7:7" s="48" customFormat="1" x14ac:dyDescent="0.2">
      <c r="G1132" s="417"/>
    </row>
    <row r="1133" spans="7:7" s="48" customFormat="1" x14ac:dyDescent="0.2">
      <c r="G1133" s="417"/>
    </row>
    <row r="1134" spans="7:7" s="48" customFormat="1" x14ac:dyDescent="0.2">
      <c r="G1134" s="417"/>
    </row>
    <row r="1135" spans="7:7" s="48" customFormat="1" x14ac:dyDescent="0.2">
      <c r="G1135" s="417"/>
    </row>
    <row r="1136" spans="7:7" s="48" customFormat="1" x14ac:dyDescent="0.2">
      <c r="G1136" s="417"/>
    </row>
    <row r="1137" spans="7:7" s="48" customFormat="1" x14ac:dyDescent="0.2">
      <c r="G1137" s="417"/>
    </row>
    <row r="1138" spans="7:7" s="48" customFormat="1" x14ac:dyDescent="0.2">
      <c r="G1138" s="417"/>
    </row>
    <row r="1139" spans="7:7" s="48" customFormat="1" x14ac:dyDescent="0.2">
      <c r="G1139" s="417"/>
    </row>
    <row r="1140" spans="7:7" s="48" customFormat="1" x14ac:dyDescent="0.2">
      <c r="G1140" s="417"/>
    </row>
    <row r="1141" spans="7:7" s="48" customFormat="1" x14ac:dyDescent="0.2">
      <c r="G1141" s="417"/>
    </row>
    <row r="1142" spans="7:7" s="48" customFormat="1" x14ac:dyDescent="0.2">
      <c r="G1142" s="417"/>
    </row>
    <row r="1143" spans="7:7" s="48" customFormat="1" x14ac:dyDescent="0.2">
      <c r="G1143" s="417"/>
    </row>
    <row r="1144" spans="7:7" s="48" customFormat="1" x14ac:dyDescent="0.2">
      <c r="G1144" s="417"/>
    </row>
    <row r="1145" spans="7:7" s="48" customFormat="1" x14ac:dyDescent="0.2">
      <c r="G1145" s="417"/>
    </row>
    <row r="1146" spans="7:7" s="48" customFormat="1" x14ac:dyDescent="0.2">
      <c r="G1146" s="417"/>
    </row>
    <row r="1147" spans="7:7" s="48" customFormat="1" x14ac:dyDescent="0.2">
      <c r="G1147" s="417"/>
    </row>
    <row r="1148" spans="7:7" s="48" customFormat="1" x14ac:dyDescent="0.2">
      <c r="G1148" s="417"/>
    </row>
    <row r="1149" spans="7:7" s="48" customFormat="1" x14ac:dyDescent="0.2">
      <c r="G1149" s="417"/>
    </row>
    <row r="1150" spans="7:7" s="48" customFormat="1" x14ac:dyDescent="0.2">
      <c r="G1150" s="417"/>
    </row>
    <row r="1151" spans="7:7" s="48" customFormat="1" x14ac:dyDescent="0.2">
      <c r="G1151" s="417"/>
    </row>
    <row r="1152" spans="7:7" s="48" customFormat="1" x14ac:dyDescent="0.2">
      <c r="G1152" s="417"/>
    </row>
    <row r="1153" spans="7:7" s="48" customFormat="1" x14ac:dyDescent="0.2">
      <c r="G1153" s="417"/>
    </row>
    <row r="1154" spans="7:7" s="48" customFormat="1" x14ac:dyDescent="0.2">
      <c r="G1154" s="417"/>
    </row>
    <row r="1155" spans="7:7" s="48" customFormat="1" x14ac:dyDescent="0.2">
      <c r="G1155" s="417"/>
    </row>
    <row r="1156" spans="7:7" s="48" customFormat="1" x14ac:dyDescent="0.2">
      <c r="G1156" s="417"/>
    </row>
    <row r="1157" spans="7:7" s="48" customFormat="1" x14ac:dyDescent="0.2">
      <c r="G1157" s="417"/>
    </row>
    <row r="1158" spans="7:7" s="48" customFormat="1" x14ac:dyDescent="0.2">
      <c r="G1158" s="417"/>
    </row>
    <row r="1159" spans="7:7" s="48" customFormat="1" x14ac:dyDescent="0.2">
      <c r="G1159" s="417"/>
    </row>
    <row r="1160" spans="7:7" s="48" customFormat="1" x14ac:dyDescent="0.2">
      <c r="G1160" s="417"/>
    </row>
    <row r="1161" spans="7:7" s="48" customFormat="1" x14ac:dyDescent="0.2">
      <c r="G1161" s="417"/>
    </row>
    <row r="1162" spans="7:7" s="48" customFormat="1" x14ac:dyDescent="0.2">
      <c r="G1162" s="417"/>
    </row>
    <row r="1163" spans="7:7" s="48" customFormat="1" x14ac:dyDescent="0.2">
      <c r="G1163" s="417"/>
    </row>
    <row r="1164" spans="7:7" s="48" customFormat="1" x14ac:dyDescent="0.2">
      <c r="G1164" s="417"/>
    </row>
    <row r="1165" spans="7:7" s="48" customFormat="1" x14ac:dyDescent="0.2">
      <c r="G1165" s="417"/>
    </row>
    <row r="1166" spans="7:7" s="48" customFormat="1" x14ac:dyDescent="0.2">
      <c r="G1166" s="417"/>
    </row>
    <row r="1167" spans="7:7" s="48" customFormat="1" x14ac:dyDescent="0.2">
      <c r="G1167" s="417"/>
    </row>
    <row r="1168" spans="7:7" s="48" customFormat="1" x14ac:dyDescent="0.2">
      <c r="G1168" s="417"/>
    </row>
    <row r="1169" spans="7:7" s="48" customFormat="1" x14ac:dyDescent="0.2">
      <c r="G1169" s="417"/>
    </row>
    <row r="1170" spans="7:7" s="48" customFormat="1" x14ac:dyDescent="0.2">
      <c r="G1170" s="417"/>
    </row>
    <row r="1171" spans="7:7" s="48" customFormat="1" x14ac:dyDescent="0.2">
      <c r="G1171" s="417"/>
    </row>
    <row r="1172" spans="7:7" s="48" customFormat="1" x14ac:dyDescent="0.2">
      <c r="G1172" s="417"/>
    </row>
    <row r="1173" spans="7:7" s="48" customFormat="1" x14ac:dyDescent="0.2">
      <c r="G1173" s="417"/>
    </row>
    <row r="1174" spans="7:7" s="48" customFormat="1" x14ac:dyDescent="0.2">
      <c r="G1174" s="417"/>
    </row>
    <row r="1175" spans="7:7" s="48" customFormat="1" x14ac:dyDescent="0.2">
      <c r="G1175" s="417"/>
    </row>
    <row r="1176" spans="7:7" s="48" customFormat="1" x14ac:dyDescent="0.2">
      <c r="G1176" s="417"/>
    </row>
    <row r="1177" spans="7:7" s="48" customFormat="1" x14ac:dyDescent="0.2">
      <c r="G1177" s="417"/>
    </row>
    <row r="1178" spans="7:7" s="48" customFormat="1" x14ac:dyDescent="0.2">
      <c r="G1178" s="417"/>
    </row>
    <row r="1179" spans="7:7" s="48" customFormat="1" x14ac:dyDescent="0.2">
      <c r="G1179" s="417"/>
    </row>
    <row r="1180" spans="7:7" s="48" customFormat="1" x14ac:dyDescent="0.2">
      <c r="G1180" s="417"/>
    </row>
    <row r="1181" spans="7:7" s="48" customFormat="1" x14ac:dyDescent="0.2">
      <c r="G1181" s="417"/>
    </row>
    <row r="1182" spans="7:7" s="48" customFormat="1" x14ac:dyDescent="0.2">
      <c r="G1182" s="417"/>
    </row>
    <row r="1183" spans="7:7" s="48" customFormat="1" x14ac:dyDescent="0.2">
      <c r="G1183" s="417"/>
    </row>
    <row r="1184" spans="7:7" s="48" customFormat="1" x14ac:dyDescent="0.2">
      <c r="G1184" s="417"/>
    </row>
    <row r="1185" spans="7:7" s="48" customFormat="1" x14ac:dyDescent="0.2">
      <c r="G1185" s="417"/>
    </row>
    <row r="1186" spans="7:7" s="48" customFormat="1" x14ac:dyDescent="0.2">
      <c r="G1186" s="417"/>
    </row>
    <row r="1187" spans="7:7" s="48" customFormat="1" x14ac:dyDescent="0.2">
      <c r="G1187" s="417"/>
    </row>
    <row r="1188" spans="7:7" s="48" customFormat="1" x14ac:dyDescent="0.2">
      <c r="G1188" s="417"/>
    </row>
    <row r="1189" spans="7:7" s="48" customFormat="1" x14ac:dyDescent="0.2">
      <c r="G1189" s="417"/>
    </row>
    <row r="1190" spans="7:7" s="48" customFormat="1" x14ac:dyDescent="0.2">
      <c r="G1190" s="417"/>
    </row>
    <row r="1191" spans="7:7" s="48" customFormat="1" x14ac:dyDescent="0.2">
      <c r="G1191" s="417"/>
    </row>
    <row r="1192" spans="7:7" s="48" customFormat="1" x14ac:dyDescent="0.2">
      <c r="G1192" s="417"/>
    </row>
    <row r="1193" spans="7:7" s="48" customFormat="1" x14ac:dyDescent="0.2">
      <c r="G1193" s="417"/>
    </row>
    <row r="1194" spans="7:7" s="48" customFormat="1" x14ac:dyDescent="0.2">
      <c r="G1194" s="417"/>
    </row>
    <row r="1195" spans="7:7" s="48" customFormat="1" x14ac:dyDescent="0.2">
      <c r="G1195" s="417"/>
    </row>
    <row r="1196" spans="7:7" s="48" customFormat="1" x14ac:dyDescent="0.2">
      <c r="G1196" s="417"/>
    </row>
    <row r="1197" spans="7:7" s="48" customFormat="1" x14ac:dyDescent="0.2">
      <c r="G1197" s="417"/>
    </row>
    <row r="1198" spans="7:7" s="48" customFormat="1" x14ac:dyDescent="0.2">
      <c r="G1198" s="417"/>
    </row>
    <row r="1199" spans="7:7" s="48" customFormat="1" x14ac:dyDescent="0.2">
      <c r="G1199" s="417"/>
    </row>
    <row r="1200" spans="7:7" s="48" customFormat="1" x14ac:dyDescent="0.2">
      <c r="G1200" s="417"/>
    </row>
    <row r="1201" spans="7:7" s="48" customFormat="1" x14ac:dyDescent="0.2">
      <c r="G1201" s="417"/>
    </row>
    <row r="1202" spans="7:7" s="48" customFormat="1" x14ac:dyDescent="0.2">
      <c r="G1202" s="417"/>
    </row>
    <row r="1203" spans="7:7" s="48" customFormat="1" x14ac:dyDescent="0.2">
      <c r="G1203" s="417"/>
    </row>
    <row r="1204" spans="7:7" s="48" customFormat="1" x14ac:dyDescent="0.2">
      <c r="G1204" s="417"/>
    </row>
    <row r="1205" spans="7:7" s="48" customFormat="1" x14ac:dyDescent="0.2">
      <c r="G1205" s="417"/>
    </row>
    <row r="1206" spans="7:7" s="48" customFormat="1" x14ac:dyDescent="0.2">
      <c r="G1206" s="417"/>
    </row>
    <row r="1207" spans="7:7" s="48" customFormat="1" x14ac:dyDescent="0.2">
      <c r="G1207" s="417"/>
    </row>
    <row r="1208" spans="7:7" s="48" customFormat="1" x14ac:dyDescent="0.2">
      <c r="G1208" s="417"/>
    </row>
    <row r="1209" spans="7:7" s="48" customFormat="1" x14ac:dyDescent="0.2">
      <c r="G1209" s="417"/>
    </row>
    <row r="1210" spans="7:7" s="48" customFormat="1" x14ac:dyDescent="0.2">
      <c r="G1210" s="417"/>
    </row>
    <row r="1211" spans="7:7" s="48" customFormat="1" x14ac:dyDescent="0.2">
      <c r="G1211" s="417"/>
    </row>
    <row r="1212" spans="7:7" s="48" customFormat="1" x14ac:dyDescent="0.2">
      <c r="G1212" s="417"/>
    </row>
    <row r="1213" spans="7:7" s="48" customFormat="1" x14ac:dyDescent="0.2">
      <c r="G1213" s="417"/>
    </row>
    <row r="1214" spans="7:7" s="48" customFormat="1" x14ac:dyDescent="0.2">
      <c r="G1214" s="417"/>
    </row>
    <row r="1215" spans="7:7" s="48" customFormat="1" x14ac:dyDescent="0.2">
      <c r="G1215" s="417"/>
    </row>
    <row r="1216" spans="7:7" s="48" customFormat="1" x14ac:dyDescent="0.2">
      <c r="G1216" s="417"/>
    </row>
    <row r="1217" spans="7:7" s="48" customFormat="1" x14ac:dyDescent="0.2">
      <c r="G1217" s="417"/>
    </row>
    <row r="1218" spans="7:7" s="48" customFormat="1" x14ac:dyDescent="0.2">
      <c r="G1218" s="417"/>
    </row>
    <row r="1219" spans="7:7" s="48" customFormat="1" x14ac:dyDescent="0.2">
      <c r="G1219" s="417"/>
    </row>
    <row r="1220" spans="7:7" s="48" customFormat="1" x14ac:dyDescent="0.2">
      <c r="G1220" s="417"/>
    </row>
    <row r="1221" spans="7:7" s="48" customFormat="1" x14ac:dyDescent="0.2">
      <c r="G1221" s="417"/>
    </row>
    <row r="1222" spans="7:7" s="48" customFormat="1" x14ac:dyDescent="0.2">
      <c r="G1222" s="417"/>
    </row>
    <row r="1223" spans="7:7" s="48" customFormat="1" x14ac:dyDescent="0.2">
      <c r="G1223" s="417"/>
    </row>
    <row r="1224" spans="7:7" s="48" customFormat="1" x14ac:dyDescent="0.2">
      <c r="G1224" s="417"/>
    </row>
    <row r="1225" spans="7:7" s="48" customFormat="1" x14ac:dyDescent="0.2">
      <c r="G1225" s="417"/>
    </row>
    <row r="1226" spans="7:7" s="48" customFormat="1" x14ac:dyDescent="0.2">
      <c r="G1226" s="417"/>
    </row>
    <row r="1227" spans="7:7" s="48" customFormat="1" x14ac:dyDescent="0.2">
      <c r="G1227" s="417"/>
    </row>
    <row r="1228" spans="7:7" s="48" customFormat="1" x14ac:dyDescent="0.2">
      <c r="G1228" s="417"/>
    </row>
    <row r="1229" spans="7:7" s="48" customFormat="1" x14ac:dyDescent="0.2">
      <c r="G1229" s="417"/>
    </row>
    <row r="1230" spans="7:7" s="48" customFormat="1" x14ac:dyDescent="0.2">
      <c r="G1230" s="417"/>
    </row>
    <row r="1231" spans="7:7" s="48" customFormat="1" x14ac:dyDescent="0.2">
      <c r="G1231" s="417"/>
    </row>
    <row r="1232" spans="7:7" s="48" customFormat="1" x14ac:dyDescent="0.2">
      <c r="G1232" s="417"/>
    </row>
    <row r="1233" spans="7:7" s="48" customFormat="1" x14ac:dyDescent="0.2">
      <c r="G1233" s="417"/>
    </row>
    <row r="1234" spans="7:7" s="48" customFormat="1" x14ac:dyDescent="0.2">
      <c r="G1234" s="417"/>
    </row>
    <row r="1235" spans="7:7" s="48" customFormat="1" x14ac:dyDescent="0.2">
      <c r="G1235" s="417"/>
    </row>
    <row r="1236" spans="7:7" s="48" customFormat="1" x14ac:dyDescent="0.2">
      <c r="G1236" s="417"/>
    </row>
    <row r="1237" spans="7:7" s="48" customFormat="1" x14ac:dyDescent="0.2">
      <c r="G1237" s="417"/>
    </row>
    <row r="1238" spans="7:7" s="48" customFormat="1" x14ac:dyDescent="0.2">
      <c r="G1238" s="417"/>
    </row>
    <row r="1239" spans="7:7" s="48" customFormat="1" x14ac:dyDescent="0.2">
      <c r="G1239" s="417"/>
    </row>
    <row r="1240" spans="7:7" s="48" customFormat="1" x14ac:dyDescent="0.2">
      <c r="G1240" s="417"/>
    </row>
    <row r="1241" spans="7:7" s="48" customFormat="1" x14ac:dyDescent="0.2">
      <c r="G1241" s="417"/>
    </row>
    <row r="1242" spans="7:7" s="48" customFormat="1" x14ac:dyDescent="0.2">
      <c r="G1242" s="417"/>
    </row>
    <row r="1243" spans="7:7" s="48" customFormat="1" x14ac:dyDescent="0.2">
      <c r="G1243" s="417"/>
    </row>
    <row r="1244" spans="7:7" s="48" customFormat="1" x14ac:dyDescent="0.2">
      <c r="G1244" s="417"/>
    </row>
    <row r="1245" spans="7:7" s="48" customFormat="1" x14ac:dyDescent="0.2">
      <c r="G1245" s="417"/>
    </row>
    <row r="1246" spans="7:7" s="48" customFormat="1" x14ac:dyDescent="0.2">
      <c r="G1246" s="417"/>
    </row>
    <row r="1247" spans="7:7" s="48" customFormat="1" x14ac:dyDescent="0.2">
      <c r="G1247" s="417"/>
    </row>
    <row r="1248" spans="7:7" s="48" customFormat="1" x14ac:dyDescent="0.2">
      <c r="G1248" s="417"/>
    </row>
    <row r="1249" spans="7:7" s="48" customFormat="1" x14ac:dyDescent="0.2">
      <c r="G1249" s="417"/>
    </row>
    <row r="1250" spans="7:7" s="48" customFormat="1" x14ac:dyDescent="0.2">
      <c r="G1250" s="417"/>
    </row>
    <row r="1251" spans="7:7" s="48" customFormat="1" x14ac:dyDescent="0.2">
      <c r="G1251" s="417"/>
    </row>
    <row r="1252" spans="7:7" s="48" customFormat="1" x14ac:dyDescent="0.2">
      <c r="G1252" s="417"/>
    </row>
    <row r="1253" spans="7:7" s="48" customFormat="1" x14ac:dyDescent="0.2">
      <c r="G1253" s="417"/>
    </row>
    <row r="1254" spans="7:7" s="48" customFormat="1" x14ac:dyDescent="0.2">
      <c r="G1254" s="417"/>
    </row>
    <row r="1255" spans="7:7" s="48" customFormat="1" x14ac:dyDescent="0.2">
      <c r="G1255" s="417"/>
    </row>
    <row r="1256" spans="7:7" s="48" customFormat="1" x14ac:dyDescent="0.2">
      <c r="G1256" s="417"/>
    </row>
    <row r="1257" spans="7:7" s="48" customFormat="1" x14ac:dyDescent="0.2">
      <c r="G1257" s="417"/>
    </row>
    <row r="1258" spans="7:7" s="48" customFormat="1" x14ac:dyDescent="0.2">
      <c r="G1258" s="417"/>
    </row>
    <row r="1259" spans="7:7" s="48" customFormat="1" x14ac:dyDescent="0.2">
      <c r="G1259" s="417"/>
    </row>
    <row r="1260" spans="7:7" s="48" customFormat="1" x14ac:dyDescent="0.2">
      <c r="G1260" s="417"/>
    </row>
    <row r="1261" spans="7:7" s="48" customFormat="1" x14ac:dyDescent="0.2">
      <c r="G1261" s="417"/>
    </row>
    <row r="1262" spans="7:7" s="48" customFormat="1" x14ac:dyDescent="0.2">
      <c r="G1262" s="417"/>
    </row>
    <row r="1263" spans="7:7" s="48" customFormat="1" x14ac:dyDescent="0.2">
      <c r="G1263" s="417"/>
    </row>
    <row r="1264" spans="7:7" s="48" customFormat="1" x14ac:dyDescent="0.2">
      <c r="G1264" s="417"/>
    </row>
    <row r="1265" spans="7:7" s="48" customFormat="1" x14ac:dyDescent="0.2">
      <c r="G1265" s="417"/>
    </row>
    <row r="1266" spans="7:7" s="48" customFormat="1" x14ac:dyDescent="0.2">
      <c r="G1266" s="417"/>
    </row>
    <row r="1267" spans="7:7" s="48" customFormat="1" x14ac:dyDescent="0.2">
      <c r="G1267" s="417"/>
    </row>
    <row r="1268" spans="7:7" s="48" customFormat="1" x14ac:dyDescent="0.2">
      <c r="G1268" s="417"/>
    </row>
    <row r="1269" spans="7:7" s="48" customFormat="1" x14ac:dyDescent="0.2">
      <c r="G1269" s="417"/>
    </row>
    <row r="1270" spans="7:7" s="48" customFormat="1" x14ac:dyDescent="0.2">
      <c r="G1270" s="417"/>
    </row>
    <row r="1271" spans="7:7" s="48" customFormat="1" x14ac:dyDescent="0.2">
      <c r="G1271" s="417"/>
    </row>
    <row r="1272" spans="7:7" s="48" customFormat="1" x14ac:dyDescent="0.2">
      <c r="G1272" s="417"/>
    </row>
    <row r="1273" spans="7:7" s="48" customFormat="1" x14ac:dyDescent="0.2">
      <c r="G1273" s="417"/>
    </row>
    <row r="1274" spans="7:7" s="48" customFormat="1" x14ac:dyDescent="0.2">
      <c r="G1274" s="417"/>
    </row>
    <row r="1275" spans="7:7" s="48" customFormat="1" x14ac:dyDescent="0.2">
      <c r="G1275" s="417"/>
    </row>
    <row r="1276" spans="7:7" s="48" customFormat="1" x14ac:dyDescent="0.2">
      <c r="G1276" s="417"/>
    </row>
    <row r="1277" spans="7:7" s="48" customFormat="1" x14ac:dyDescent="0.2">
      <c r="G1277" s="417"/>
    </row>
    <row r="1278" spans="7:7" s="48" customFormat="1" x14ac:dyDescent="0.2">
      <c r="G1278" s="417"/>
    </row>
    <row r="1279" spans="7:7" s="48" customFormat="1" x14ac:dyDescent="0.2">
      <c r="G1279" s="417"/>
    </row>
    <row r="1280" spans="7:7" s="48" customFormat="1" x14ac:dyDescent="0.2">
      <c r="G1280" s="417"/>
    </row>
    <row r="1281" spans="7:7" s="48" customFormat="1" x14ac:dyDescent="0.2">
      <c r="G1281" s="417"/>
    </row>
    <row r="1282" spans="7:7" s="48" customFormat="1" x14ac:dyDescent="0.2">
      <c r="G1282" s="417"/>
    </row>
    <row r="1283" spans="7:7" s="48" customFormat="1" x14ac:dyDescent="0.2">
      <c r="G1283" s="417"/>
    </row>
    <row r="1284" spans="7:7" s="48" customFormat="1" x14ac:dyDescent="0.2">
      <c r="G1284" s="417"/>
    </row>
    <row r="1285" spans="7:7" s="48" customFormat="1" x14ac:dyDescent="0.2">
      <c r="G1285" s="417"/>
    </row>
    <row r="1286" spans="7:7" s="48" customFormat="1" x14ac:dyDescent="0.2">
      <c r="G1286" s="417"/>
    </row>
    <row r="1287" spans="7:7" s="48" customFormat="1" x14ac:dyDescent="0.2">
      <c r="G1287" s="417"/>
    </row>
    <row r="1288" spans="7:7" s="48" customFormat="1" x14ac:dyDescent="0.2">
      <c r="G1288" s="417"/>
    </row>
    <row r="1289" spans="7:7" s="48" customFormat="1" x14ac:dyDescent="0.2">
      <c r="G1289" s="417"/>
    </row>
    <row r="1290" spans="7:7" s="48" customFormat="1" x14ac:dyDescent="0.2">
      <c r="G1290" s="417"/>
    </row>
    <row r="1291" spans="7:7" s="48" customFormat="1" x14ac:dyDescent="0.2">
      <c r="G1291" s="417"/>
    </row>
    <row r="1292" spans="7:7" s="48" customFormat="1" x14ac:dyDescent="0.2">
      <c r="G1292" s="417"/>
    </row>
    <row r="1293" spans="7:7" s="48" customFormat="1" x14ac:dyDescent="0.2">
      <c r="G1293" s="417"/>
    </row>
    <row r="1294" spans="7:7" s="48" customFormat="1" x14ac:dyDescent="0.2">
      <c r="G1294" s="417"/>
    </row>
    <row r="1295" spans="7:7" s="48" customFormat="1" x14ac:dyDescent="0.2">
      <c r="G1295" s="417"/>
    </row>
    <row r="1296" spans="7:7" s="48" customFormat="1" x14ac:dyDescent="0.2">
      <c r="G1296" s="417"/>
    </row>
    <row r="1297" spans="7:7" s="48" customFormat="1" x14ac:dyDescent="0.2">
      <c r="G1297" s="417"/>
    </row>
    <row r="1298" spans="7:7" s="48" customFormat="1" x14ac:dyDescent="0.2">
      <c r="G1298" s="417"/>
    </row>
    <row r="1299" spans="7:7" s="48" customFormat="1" x14ac:dyDescent="0.2">
      <c r="G1299" s="417"/>
    </row>
    <row r="1300" spans="7:7" s="48" customFormat="1" x14ac:dyDescent="0.2">
      <c r="G1300" s="417"/>
    </row>
    <row r="1301" spans="7:7" s="48" customFormat="1" x14ac:dyDescent="0.2">
      <c r="G1301" s="417"/>
    </row>
    <row r="1302" spans="7:7" s="48" customFormat="1" x14ac:dyDescent="0.2">
      <c r="G1302" s="417"/>
    </row>
    <row r="1303" spans="7:7" s="48" customFormat="1" x14ac:dyDescent="0.2">
      <c r="G1303" s="417"/>
    </row>
    <row r="1304" spans="7:7" s="48" customFormat="1" x14ac:dyDescent="0.2">
      <c r="G1304" s="417"/>
    </row>
    <row r="1305" spans="7:7" s="48" customFormat="1" x14ac:dyDescent="0.2">
      <c r="G1305" s="417"/>
    </row>
    <row r="1306" spans="7:7" s="48" customFormat="1" x14ac:dyDescent="0.2">
      <c r="G1306" s="417"/>
    </row>
    <row r="1307" spans="7:7" s="48" customFormat="1" x14ac:dyDescent="0.2">
      <c r="G1307" s="417"/>
    </row>
    <row r="1308" spans="7:7" s="48" customFormat="1" x14ac:dyDescent="0.2">
      <c r="G1308" s="417"/>
    </row>
    <row r="1309" spans="7:7" s="48" customFormat="1" x14ac:dyDescent="0.2">
      <c r="G1309" s="417"/>
    </row>
    <row r="1310" spans="7:7" s="48" customFormat="1" x14ac:dyDescent="0.2">
      <c r="G1310" s="417"/>
    </row>
    <row r="1311" spans="7:7" s="48" customFormat="1" x14ac:dyDescent="0.2">
      <c r="G1311" s="417"/>
    </row>
    <row r="1312" spans="7:7" s="48" customFormat="1" x14ac:dyDescent="0.2">
      <c r="G1312" s="417"/>
    </row>
    <row r="1313" spans="7:7" s="48" customFormat="1" x14ac:dyDescent="0.2">
      <c r="G1313" s="417"/>
    </row>
    <row r="1314" spans="7:7" s="48" customFormat="1" x14ac:dyDescent="0.2">
      <c r="G1314" s="417"/>
    </row>
    <row r="1315" spans="7:7" s="48" customFormat="1" x14ac:dyDescent="0.2">
      <c r="G1315" s="417"/>
    </row>
    <row r="1316" spans="7:7" s="48" customFormat="1" x14ac:dyDescent="0.2">
      <c r="G1316" s="417"/>
    </row>
    <row r="1317" spans="7:7" s="48" customFormat="1" x14ac:dyDescent="0.2">
      <c r="G1317" s="417"/>
    </row>
    <row r="1318" spans="7:7" s="48" customFormat="1" x14ac:dyDescent="0.2">
      <c r="G1318" s="417"/>
    </row>
    <row r="1319" spans="7:7" s="48" customFormat="1" x14ac:dyDescent="0.2">
      <c r="G1319" s="417"/>
    </row>
    <row r="1320" spans="7:7" s="48" customFormat="1" x14ac:dyDescent="0.2">
      <c r="G1320" s="417"/>
    </row>
    <row r="1321" spans="7:7" s="48" customFormat="1" x14ac:dyDescent="0.2">
      <c r="G1321" s="417"/>
    </row>
    <row r="1322" spans="7:7" s="48" customFormat="1" x14ac:dyDescent="0.2">
      <c r="G1322" s="417"/>
    </row>
    <row r="1323" spans="7:7" s="48" customFormat="1" x14ac:dyDescent="0.2">
      <c r="G1323" s="417"/>
    </row>
    <row r="1324" spans="7:7" s="48" customFormat="1" x14ac:dyDescent="0.2">
      <c r="G1324" s="417"/>
    </row>
    <row r="1325" spans="7:7" s="48" customFormat="1" x14ac:dyDescent="0.2">
      <c r="G1325" s="417"/>
    </row>
    <row r="1326" spans="7:7" s="48" customFormat="1" x14ac:dyDescent="0.2">
      <c r="G1326" s="417"/>
    </row>
    <row r="1327" spans="7:7" s="48" customFormat="1" x14ac:dyDescent="0.2">
      <c r="G1327" s="417"/>
    </row>
    <row r="1328" spans="7:7" s="48" customFormat="1" x14ac:dyDescent="0.2">
      <c r="G1328" s="417"/>
    </row>
    <row r="1329" spans="7:7" s="48" customFormat="1" x14ac:dyDescent="0.2">
      <c r="G1329" s="417"/>
    </row>
    <row r="1330" spans="7:7" s="48" customFormat="1" x14ac:dyDescent="0.2">
      <c r="G1330" s="417"/>
    </row>
    <row r="1331" spans="7:7" s="48" customFormat="1" x14ac:dyDescent="0.2">
      <c r="G1331" s="417"/>
    </row>
    <row r="1332" spans="7:7" s="48" customFormat="1" x14ac:dyDescent="0.2">
      <c r="G1332" s="417"/>
    </row>
    <row r="1333" spans="7:7" s="48" customFormat="1" x14ac:dyDescent="0.2">
      <c r="G1333" s="417"/>
    </row>
    <row r="1334" spans="7:7" s="48" customFormat="1" x14ac:dyDescent="0.2">
      <c r="G1334" s="417"/>
    </row>
    <row r="1335" spans="7:7" s="48" customFormat="1" x14ac:dyDescent="0.2">
      <c r="G1335" s="417"/>
    </row>
    <row r="1336" spans="7:7" s="48" customFormat="1" x14ac:dyDescent="0.2">
      <c r="G1336" s="417"/>
    </row>
    <row r="1337" spans="7:7" s="48" customFormat="1" x14ac:dyDescent="0.2">
      <c r="G1337" s="417"/>
    </row>
    <row r="1338" spans="7:7" s="48" customFormat="1" x14ac:dyDescent="0.2">
      <c r="G1338" s="417"/>
    </row>
    <row r="1339" spans="7:7" s="48" customFormat="1" x14ac:dyDescent="0.2">
      <c r="G1339" s="417"/>
    </row>
    <row r="1340" spans="7:7" s="48" customFormat="1" x14ac:dyDescent="0.2">
      <c r="G1340" s="417"/>
    </row>
    <row r="1341" spans="7:7" s="48" customFormat="1" x14ac:dyDescent="0.2">
      <c r="G1341" s="417"/>
    </row>
    <row r="1342" spans="7:7" s="48" customFormat="1" x14ac:dyDescent="0.2">
      <c r="G1342" s="417"/>
    </row>
    <row r="1343" spans="7:7" s="48" customFormat="1" x14ac:dyDescent="0.2">
      <c r="G1343" s="417"/>
    </row>
    <row r="1344" spans="7:7" s="48" customFormat="1" x14ac:dyDescent="0.2">
      <c r="G1344" s="417"/>
    </row>
    <row r="1345" spans="7:7" s="48" customFormat="1" x14ac:dyDescent="0.2">
      <c r="G1345" s="417"/>
    </row>
    <row r="1346" spans="7:7" s="48" customFormat="1" x14ac:dyDescent="0.2">
      <c r="G1346" s="417"/>
    </row>
    <row r="1347" spans="7:7" s="48" customFormat="1" x14ac:dyDescent="0.2">
      <c r="G1347" s="417"/>
    </row>
    <row r="1348" spans="7:7" s="48" customFormat="1" x14ac:dyDescent="0.2">
      <c r="G1348" s="417"/>
    </row>
    <row r="1349" spans="7:7" s="48" customFormat="1" x14ac:dyDescent="0.2">
      <c r="G1349" s="417"/>
    </row>
    <row r="1350" spans="7:7" s="48" customFormat="1" x14ac:dyDescent="0.2">
      <c r="G1350" s="417"/>
    </row>
    <row r="1351" spans="7:7" s="48" customFormat="1" x14ac:dyDescent="0.2">
      <c r="G1351" s="417"/>
    </row>
    <row r="1352" spans="7:7" s="48" customFormat="1" x14ac:dyDescent="0.2">
      <c r="G1352" s="417"/>
    </row>
    <row r="1353" spans="7:7" s="48" customFormat="1" x14ac:dyDescent="0.2">
      <c r="G1353" s="417"/>
    </row>
    <row r="1354" spans="7:7" s="48" customFormat="1" x14ac:dyDescent="0.2">
      <c r="G1354" s="417"/>
    </row>
    <row r="1355" spans="7:7" s="48" customFormat="1" x14ac:dyDescent="0.2">
      <c r="G1355" s="417"/>
    </row>
    <row r="1356" spans="7:7" s="48" customFormat="1" x14ac:dyDescent="0.2">
      <c r="G1356" s="417"/>
    </row>
    <row r="1357" spans="7:7" s="48" customFormat="1" x14ac:dyDescent="0.2">
      <c r="G1357" s="417"/>
    </row>
    <row r="1358" spans="7:7" s="48" customFormat="1" x14ac:dyDescent="0.2">
      <c r="G1358" s="417"/>
    </row>
    <row r="1359" spans="7:7" s="48" customFormat="1" x14ac:dyDescent="0.2">
      <c r="G1359" s="417"/>
    </row>
    <row r="1360" spans="7:7" s="48" customFormat="1" x14ac:dyDescent="0.2">
      <c r="G1360" s="417"/>
    </row>
    <row r="1361" spans="7:7" s="48" customFormat="1" x14ac:dyDescent="0.2">
      <c r="G1361" s="417"/>
    </row>
    <row r="1362" spans="7:7" s="48" customFormat="1" x14ac:dyDescent="0.2">
      <c r="G1362" s="417"/>
    </row>
    <row r="1363" spans="7:7" s="48" customFormat="1" x14ac:dyDescent="0.2">
      <c r="G1363" s="417"/>
    </row>
    <row r="1364" spans="7:7" s="48" customFormat="1" x14ac:dyDescent="0.2">
      <c r="G1364" s="417"/>
    </row>
    <row r="1365" spans="7:7" s="48" customFormat="1" x14ac:dyDescent="0.2">
      <c r="G1365" s="417"/>
    </row>
    <row r="1366" spans="7:7" s="48" customFormat="1" x14ac:dyDescent="0.2">
      <c r="G1366" s="417"/>
    </row>
    <row r="1367" spans="7:7" s="48" customFormat="1" x14ac:dyDescent="0.2">
      <c r="G1367" s="417"/>
    </row>
    <row r="1368" spans="7:7" s="48" customFormat="1" x14ac:dyDescent="0.2">
      <c r="G1368" s="417"/>
    </row>
    <row r="1369" spans="7:7" s="48" customFormat="1" x14ac:dyDescent="0.2">
      <c r="G1369" s="417"/>
    </row>
    <row r="1370" spans="7:7" s="48" customFormat="1" x14ac:dyDescent="0.2">
      <c r="G1370" s="417"/>
    </row>
    <row r="1371" spans="7:7" s="48" customFormat="1" x14ac:dyDescent="0.2">
      <c r="G1371" s="417"/>
    </row>
    <row r="1372" spans="7:7" s="48" customFormat="1" x14ac:dyDescent="0.2">
      <c r="G1372" s="417"/>
    </row>
    <row r="1373" spans="7:7" s="48" customFormat="1" x14ac:dyDescent="0.2">
      <c r="G1373" s="417"/>
    </row>
    <row r="1374" spans="7:7" s="48" customFormat="1" x14ac:dyDescent="0.2">
      <c r="G1374" s="417"/>
    </row>
    <row r="1375" spans="7:7" s="48" customFormat="1" x14ac:dyDescent="0.2">
      <c r="G1375" s="417"/>
    </row>
    <row r="1376" spans="7:7" s="48" customFormat="1" x14ac:dyDescent="0.2">
      <c r="G1376" s="417"/>
    </row>
    <row r="1377" spans="7:7" s="48" customFormat="1" x14ac:dyDescent="0.2">
      <c r="G1377" s="417"/>
    </row>
    <row r="1378" spans="7:7" s="48" customFormat="1" x14ac:dyDescent="0.2">
      <c r="G1378" s="417"/>
    </row>
    <row r="1379" spans="7:7" s="48" customFormat="1" x14ac:dyDescent="0.2">
      <c r="G1379" s="417"/>
    </row>
    <row r="1380" spans="7:7" s="48" customFormat="1" x14ac:dyDescent="0.2">
      <c r="G1380" s="417"/>
    </row>
    <row r="1381" spans="7:7" s="48" customFormat="1" x14ac:dyDescent="0.2">
      <c r="G1381" s="417"/>
    </row>
    <row r="1382" spans="7:7" s="48" customFormat="1" x14ac:dyDescent="0.2">
      <c r="G1382" s="417"/>
    </row>
    <row r="1383" spans="7:7" s="48" customFormat="1" x14ac:dyDescent="0.2">
      <c r="G1383" s="417"/>
    </row>
    <row r="1384" spans="7:7" s="48" customFormat="1" x14ac:dyDescent="0.2">
      <c r="G1384" s="417"/>
    </row>
  </sheetData>
  <mergeCells count="9">
    <mergeCell ref="A11:D11"/>
    <mergeCell ref="A12:D12"/>
    <mergeCell ref="A14:C14"/>
    <mergeCell ref="D1:F2"/>
    <mergeCell ref="G1:I1"/>
    <mergeCell ref="G2:H2"/>
    <mergeCell ref="A5:Q5"/>
    <mergeCell ref="A9:G9"/>
    <mergeCell ref="A10:G10"/>
  </mergeCells>
  <conditionalFormatting sqref="A15:A101">
    <cfRule type="expression" dxfId="6" priority="3">
      <formula>AND(ISBLANK(A15),SUM(COUNTIF($A15:$G15,"&lt;&gt;"&amp;"")&gt;0))</formula>
    </cfRule>
  </conditionalFormatting>
  <conditionalFormatting sqref="B15:B101">
    <cfRule type="expression" dxfId="5" priority="2">
      <formula>AND(ISBLANK(B15),SUM(COUNTIF($A15:$G15,"&lt;&gt;"&amp;"")&gt;0))</formula>
    </cfRule>
  </conditionalFormatting>
  <conditionalFormatting sqref="E15:G101">
    <cfRule type="expression" dxfId="4" priority="1">
      <formula>AND(ISBLANK(E15),SUM(COUNTIF($A15:$G15,"&lt;&gt;"&amp;"")&gt;0))</formula>
    </cfRule>
  </conditionalFormatting>
  <dataValidations count="3">
    <dataValidation type="whole" allowBlank="1" showInputMessage="1" showErrorMessage="1" sqref="E15:E101" xr:uid="{2F9D096E-3EB6-4DC9-8F4D-65372A91CE6B}">
      <formula1>1</formula1>
      <formula2>10000</formula2>
    </dataValidation>
    <dataValidation allowBlank="1" showInputMessage="1" sqref="G1 H6" xr:uid="{2756146C-3DBF-46FC-B68C-5D7ADA735680}"/>
    <dataValidation type="list" allowBlank="1" showInputMessage="1" showErrorMessage="1" error="Please enter &quot;No&quot;,&quot;Yes-But no action taken&quot;, &quot;Yes-Approved&quot; , &quot;Yes-Denied&quot;  " sqref="P1:P5" xr:uid="{7C3B8602-5C22-470A-BDFF-2E1D6F11283C}">
      <formula1>"No,Yes-But no action taken,Yes-Approved,Yes-Denied"</formula1>
    </dataValidation>
  </dataValidations>
  <pageMargins left="0.7" right="0.7" top="0.75" bottom="0.75" header="0.3" footer="0.3"/>
  <pageSetup scale="1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A3BB4-6B8A-4D41-942B-956FF713743B}">
  <sheetPr codeName="Sheet31">
    <tabColor theme="7"/>
  </sheetPr>
  <dimension ref="A1:M1384"/>
  <sheetViews>
    <sheetView zoomScaleNormal="100" workbookViewId="0">
      <selection activeCell="F17" sqref="F17"/>
    </sheetView>
  </sheetViews>
  <sheetFormatPr defaultColWidth="6.42578125" defaultRowHeight="14.25" x14ac:dyDescent="0.2"/>
  <cols>
    <col min="1" max="1" width="16.5703125" style="42" customWidth="1"/>
    <col min="2" max="2" width="39.140625" style="42" customWidth="1"/>
    <col min="3" max="3" width="28.7109375" style="42" customWidth="1"/>
    <col min="4" max="4" width="14.140625" style="42" customWidth="1"/>
    <col min="5" max="6" width="16.5703125" style="42" customWidth="1"/>
    <col min="7" max="7" width="35" style="42" customWidth="1"/>
    <col min="8" max="8" width="4.5703125" style="42" customWidth="1"/>
    <col min="9" max="11" width="8.85546875" style="42" customWidth="1"/>
    <col min="12" max="14" width="6.42578125" style="42" customWidth="1"/>
    <col min="15" max="16384" width="6.42578125" style="42"/>
  </cols>
  <sheetData>
    <row r="1" spans="1:13" s="35" customFormat="1" ht="23.25" x14ac:dyDescent="0.35">
      <c r="A1" s="36" t="s">
        <v>332</v>
      </c>
      <c r="B1" s="69" t="s">
        <v>304</v>
      </c>
      <c r="C1" s="352"/>
      <c r="D1" s="140"/>
      <c r="E1" s="140"/>
      <c r="F1" s="409"/>
      <c r="G1" s="419" t="s">
        <v>334</v>
      </c>
      <c r="H1" s="420"/>
      <c r="I1" s="49"/>
      <c r="J1" s="49"/>
      <c r="K1" s="49"/>
      <c r="L1" s="74"/>
      <c r="M1" s="74"/>
    </row>
    <row r="2" spans="1:13" s="35" customFormat="1" ht="27.75" x14ac:dyDescent="0.35">
      <c r="A2" s="36" t="s">
        <v>4817</v>
      </c>
      <c r="B2" s="37">
        <v>2020</v>
      </c>
      <c r="C2" s="38" t="s">
        <v>336</v>
      </c>
      <c r="D2" s="140"/>
      <c r="E2" s="517"/>
      <c r="F2" s="409"/>
      <c r="G2" s="421" t="s">
        <v>338</v>
      </c>
      <c r="H2" s="422"/>
      <c r="I2" s="49"/>
      <c r="J2" s="49"/>
      <c r="K2" s="49"/>
      <c r="L2" s="76"/>
      <c r="M2" s="76"/>
    </row>
    <row r="3" spans="1:13" s="35" customFormat="1" ht="19.5" customHeight="1" x14ac:dyDescent="0.35">
      <c r="A3" s="659" t="s">
        <v>333</v>
      </c>
      <c r="B3" s="659"/>
      <c r="C3" s="659"/>
      <c r="D3" s="659"/>
      <c r="E3" s="659"/>
      <c r="F3" s="659"/>
      <c r="G3" s="659"/>
      <c r="H3" s="523"/>
      <c r="I3" s="49"/>
      <c r="J3" s="49"/>
      <c r="K3" s="49"/>
      <c r="L3" s="76"/>
      <c r="M3" s="76"/>
    </row>
    <row r="4" spans="1:13" s="35" customFormat="1" ht="17.25" customHeight="1" x14ac:dyDescent="0.35">
      <c r="A4" s="659" t="s">
        <v>337</v>
      </c>
      <c r="B4" s="659"/>
      <c r="C4" s="659"/>
      <c r="D4" s="659"/>
      <c r="E4" s="659"/>
      <c r="F4" s="659"/>
      <c r="G4" s="659"/>
      <c r="H4" s="523"/>
      <c r="I4" s="49"/>
      <c r="J4" s="49"/>
      <c r="K4" s="49"/>
      <c r="L4" s="76"/>
      <c r="M4" s="76"/>
    </row>
    <row r="5" spans="1:13" s="35" customFormat="1" ht="15" customHeight="1" x14ac:dyDescent="0.2">
      <c r="A5" s="613" t="s">
        <v>339</v>
      </c>
      <c r="B5" s="613"/>
      <c r="C5" s="613"/>
      <c r="D5" s="613"/>
      <c r="E5" s="613"/>
      <c r="F5" s="613"/>
      <c r="G5" s="613"/>
      <c r="H5" s="67"/>
      <c r="I5" s="67"/>
      <c r="J5" s="67"/>
      <c r="K5" s="67"/>
      <c r="L5" s="67"/>
      <c r="M5" s="67"/>
    </row>
    <row r="6" spans="1:13" s="39" customFormat="1" ht="7.15" customHeight="1" x14ac:dyDescent="0.2">
      <c r="H6" s="78"/>
    </row>
    <row r="7" spans="1:13" s="39" customFormat="1" ht="4.9000000000000004" customHeight="1" x14ac:dyDescent="0.2">
      <c r="F7" s="52"/>
      <c r="G7" s="52"/>
    </row>
    <row r="8" spans="1:13" s="41" customFormat="1" ht="10.35" hidden="1" customHeight="1" x14ac:dyDescent="0.2">
      <c r="A8" s="41" t="s">
        <v>4872</v>
      </c>
      <c r="B8" s="41" t="s">
        <v>4873</v>
      </c>
      <c r="C8" s="41" t="s">
        <v>4874</v>
      </c>
      <c r="E8" s="41" t="s">
        <v>4875</v>
      </c>
      <c r="F8" s="41" t="s">
        <v>4876</v>
      </c>
    </row>
    <row r="9" spans="1:13" ht="15.75" x14ac:dyDescent="0.2">
      <c r="A9" s="564" t="s">
        <v>270</v>
      </c>
      <c r="B9" s="565"/>
      <c r="C9" s="565"/>
      <c r="D9" s="565"/>
      <c r="E9" s="565"/>
      <c r="F9" s="565"/>
      <c r="G9" s="566"/>
    </row>
    <row r="10" spans="1:13" ht="13.7" customHeight="1" x14ac:dyDescent="0.2">
      <c r="A10" s="567" t="s">
        <v>4877</v>
      </c>
      <c r="B10" s="568"/>
      <c r="C10" s="568"/>
      <c r="D10" s="568"/>
      <c r="E10" s="568"/>
      <c r="F10" s="568"/>
      <c r="G10" s="568"/>
    </row>
    <row r="11" spans="1:13" ht="45" customHeight="1" x14ac:dyDescent="0.2">
      <c r="A11" s="567" t="s">
        <v>4878</v>
      </c>
      <c r="B11" s="568"/>
      <c r="C11" s="568"/>
      <c r="D11" s="526"/>
      <c r="E11" s="525" t="s">
        <v>4879</v>
      </c>
      <c r="F11" s="535" t="s">
        <v>4880</v>
      </c>
      <c r="G11" s="527" t="s">
        <v>369</v>
      </c>
    </row>
    <row r="12" spans="1:13" ht="14.25" customHeight="1" x14ac:dyDescent="0.2">
      <c r="A12" s="535">
        <v>1</v>
      </c>
      <c r="B12" s="535">
        <v>2</v>
      </c>
      <c r="C12" s="535">
        <v>3</v>
      </c>
      <c r="D12" s="535">
        <v>4</v>
      </c>
      <c r="E12" s="535">
        <v>5</v>
      </c>
      <c r="F12" s="535">
        <v>6</v>
      </c>
      <c r="G12" s="535">
        <v>7</v>
      </c>
    </row>
    <row r="13" spans="1:13" ht="66.75" customHeight="1" x14ac:dyDescent="0.2">
      <c r="A13" s="537" t="s">
        <v>4463</v>
      </c>
      <c r="B13" s="537" t="s">
        <v>4881</v>
      </c>
      <c r="C13" s="537" t="s">
        <v>4882</v>
      </c>
      <c r="D13" s="537" t="s">
        <v>4883</v>
      </c>
      <c r="E13" s="537" t="s">
        <v>4884</v>
      </c>
      <c r="F13" s="537" t="s">
        <v>4885</v>
      </c>
      <c r="G13" s="537" t="s">
        <v>369</v>
      </c>
    </row>
    <row r="14" spans="1:13" s="405" customFormat="1" ht="13.7" customHeight="1" x14ac:dyDescent="0.2">
      <c r="A14" s="657" t="s">
        <v>389</v>
      </c>
      <c r="B14" s="658"/>
      <c r="C14" s="658"/>
      <c r="D14" s="658"/>
      <c r="E14" s="658"/>
      <c r="F14" s="658"/>
      <c r="G14" s="658"/>
    </row>
    <row r="15" spans="1:13" s="48" customFormat="1" x14ac:dyDescent="0.2">
      <c r="A15" s="47" t="s">
        <v>4886</v>
      </c>
      <c r="B15" s="47" t="s">
        <v>4887</v>
      </c>
      <c r="C15" s="47" t="s">
        <v>4888</v>
      </c>
      <c r="D15" s="522"/>
      <c r="E15" s="47" t="s">
        <v>4889</v>
      </c>
      <c r="F15" s="521">
        <v>1.7906336088154271</v>
      </c>
      <c r="G15" s="47" t="s">
        <v>4890</v>
      </c>
    </row>
    <row r="16" spans="1:13" s="48" customFormat="1" x14ac:dyDescent="0.2">
      <c r="A16" s="47" t="s">
        <v>4891</v>
      </c>
      <c r="B16" s="47" t="s">
        <v>4892</v>
      </c>
      <c r="C16" s="47" t="s">
        <v>4888</v>
      </c>
      <c r="D16" s="522"/>
      <c r="E16" s="47" t="s">
        <v>4889</v>
      </c>
      <c r="F16" s="521">
        <v>0.71237373737373733</v>
      </c>
      <c r="G16" s="47" t="s">
        <v>4893</v>
      </c>
    </row>
    <row r="17" spans="1:7" s="48" customFormat="1" x14ac:dyDescent="0.2">
      <c r="A17" s="47" t="s">
        <v>4894</v>
      </c>
      <c r="B17" s="47" t="s">
        <v>4895</v>
      </c>
      <c r="C17" s="47" t="s">
        <v>2128</v>
      </c>
      <c r="D17" s="522"/>
      <c r="E17" s="47" t="s">
        <v>4889</v>
      </c>
      <c r="F17" s="521">
        <v>0.43124426078971534</v>
      </c>
      <c r="G17" s="47" t="s">
        <v>4896</v>
      </c>
    </row>
    <row r="18" spans="1:7" s="48" customFormat="1" x14ac:dyDescent="0.2">
      <c r="A18" s="47" t="s">
        <v>4897</v>
      </c>
      <c r="B18" s="47" t="s">
        <v>4895</v>
      </c>
      <c r="C18" s="47" t="s">
        <v>2128</v>
      </c>
      <c r="D18" s="522"/>
      <c r="E18" s="47" t="s">
        <v>4889</v>
      </c>
      <c r="F18" s="521">
        <v>0.25167584940312215</v>
      </c>
      <c r="G18" s="47" t="s">
        <v>4896</v>
      </c>
    </row>
    <row r="19" spans="1:7" s="48" customFormat="1" x14ac:dyDescent="0.2">
      <c r="A19" s="47" t="s">
        <v>4898</v>
      </c>
      <c r="B19" s="47" t="s">
        <v>4899</v>
      </c>
      <c r="C19" s="47" t="s">
        <v>4888</v>
      </c>
      <c r="D19" s="522"/>
      <c r="E19" s="47" t="s">
        <v>4889</v>
      </c>
      <c r="F19" s="521">
        <v>0.43822314049586775</v>
      </c>
      <c r="G19" s="47" t="s">
        <v>4900</v>
      </c>
    </row>
    <row r="20" spans="1:7" s="48" customFormat="1" x14ac:dyDescent="0.2">
      <c r="A20" s="47" t="s">
        <v>4901</v>
      </c>
      <c r="B20" s="47" t="s">
        <v>4902</v>
      </c>
      <c r="C20" s="47" t="s">
        <v>4888</v>
      </c>
      <c r="D20" s="522"/>
      <c r="E20" s="47" t="s">
        <v>4889</v>
      </c>
      <c r="F20" s="521">
        <v>9.3434343434343429E-3</v>
      </c>
      <c r="G20" s="47" t="s">
        <v>4900</v>
      </c>
    </row>
    <row r="21" spans="1:7" s="48" customFormat="1" x14ac:dyDescent="0.2">
      <c r="A21" s="47" t="s">
        <v>4903</v>
      </c>
      <c r="B21" s="47" t="s">
        <v>4904</v>
      </c>
      <c r="C21" s="47" t="s">
        <v>4888</v>
      </c>
      <c r="D21" s="522"/>
      <c r="E21" s="47" t="s">
        <v>4889</v>
      </c>
      <c r="F21" s="521">
        <v>0.30775941230486686</v>
      </c>
      <c r="G21" s="47" t="s">
        <v>4905</v>
      </c>
    </row>
    <row r="22" spans="1:7" s="48" customFormat="1" x14ac:dyDescent="0.2">
      <c r="A22" s="47" t="s">
        <v>4906</v>
      </c>
      <c r="B22" s="522" t="s">
        <v>4907</v>
      </c>
      <c r="C22" s="522" t="s">
        <v>2128</v>
      </c>
      <c r="D22" s="522"/>
      <c r="E22" s="47" t="s">
        <v>4889</v>
      </c>
      <c r="F22" s="521">
        <v>2.5022956841138661E-3</v>
      </c>
      <c r="G22" s="47" t="s">
        <v>4909</v>
      </c>
    </row>
    <row r="23" spans="1:7" s="48" customFormat="1" x14ac:dyDescent="0.2">
      <c r="A23" s="47" t="s">
        <v>4910</v>
      </c>
      <c r="B23" s="522" t="s">
        <v>4911</v>
      </c>
      <c r="C23" s="522" t="s">
        <v>2128</v>
      </c>
      <c r="D23" s="522"/>
      <c r="E23" s="47" t="s">
        <v>4889</v>
      </c>
      <c r="F23" s="521">
        <v>8.2644628099173556E-3</v>
      </c>
      <c r="G23" s="47" t="s">
        <v>4909</v>
      </c>
    </row>
    <row r="24" spans="1:7" s="48" customFormat="1" x14ac:dyDescent="0.2">
      <c r="A24" s="47" t="s">
        <v>4912</v>
      </c>
      <c r="B24" s="522" t="s">
        <v>4913</v>
      </c>
      <c r="C24" s="522" t="s">
        <v>2128</v>
      </c>
      <c r="D24" s="522"/>
      <c r="E24" s="47" t="s">
        <v>4889</v>
      </c>
      <c r="F24" s="521">
        <v>3.1910009182736458E-3</v>
      </c>
      <c r="G24" s="47" t="s">
        <v>4909</v>
      </c>
    </row>
    <row r="25" spans="1:7" s="48" customFormat="1" x14ac:dyDescent="0.2">
      <c r="A25" s="47" t="s">
        <v>4914</v>
      </c>
      <c r="B25" s="522" t="s">
        <v>4915</v>
      </c>
      <c r="C25" s="522" t="s">
        <v>2128</v>
      </c>
      <c r="D25" s="522"/>
      <c r="E25" s="47" t="s">
        <v>4889</v>
      </c>
      <c r="F25" s="521">
        <v>7.9889807162534434E-3</v>
      </c>
      <c r="G25" s="47" t="s">
        <v>4909</v>
      </c>
    </row>
    <row r="26" spans="1:7" s="48" customFormat="1" x14ac:dyDescent="0.2">
      <c r="A26" s="47" t="s">
        <v>4916</v>
      </c>
      <c r="B26" s="522" t="s">
        <v>4917</v>
      </c>
      <c r="C26" s="522" t="s">
        <v>2128</v>
      </c>
      <c r="D26" s="522"/>
      <c r="E26" s="47" t="s">
        <v>4889</v>
      </c>
      <c r="F26" s="521">
        <v>4.568411386593205E-3</v>
      </c>
      <c r="G26" s="47" t="s">
        <v>4909</v>
      </c>
    </row>
    <row r="27" spans="1:7" s="48" customFormat="1" x14ac:dyDescent="0.2">
      <c r="A27" s="47" t="s">
        <v>4918</v>
      </c>
      <c r="B27" s="47" t="s">
        <v>4919</v>
      </c>
      <c r="C27" s="47" t="s">
        <v>4920</v>
      </c>
      <c r="D27" s="522"/>
      <c r="E27" s="47" t="s">
        <v>4889</v>
      </c>
      <c r="F27" s="521">
        <v>3.4641873278236916E-2</v>
      </c>
      <c r="G27" s="47" t="s">
        <v>4921</v>
      </c>
    </row>
    <row r="28" spans="1:7" s="48" customFormat="1" x14ac:dyDescent="0.2">
      <c r="A28" s="47" t="s">
        <v>4922</v>
      </c>
      <c r="B28" s="47" t="s">
        <v>4923</v>
      </c>
      <c r="C28" s="47" t="s">
        <v>4920</v>
      </c>
      <c r="D28" s="522"/>
      <c r="E28" s="47" t="s">
        <v>4889</v>
      </c>
      <c r="F28" s="521">
        <v>3.4641873278236916E-2</v>
      </c>
      <c r="G28" s="47" t="s">
        <v>4921</v>
      </c>
    </row>
    <row r="29" spans="1:7" s="48" customFormat="1" x14ac:dyDescent="0.2">
      <c r="A29" s="47" t="s">
        <v>4924</v>
      </c>
      <c r="B29" s="47" t="s">
        <v>4925</v>
      </c>
      <c r="C29" s="47" t="s">
        <v>4888</v>
      </c>
      <c r="D29" s="522"/>
      <c r="E29" s="47" t="s">
        <v>4889</v>
      </c>
      <c r="F29" s="521">
        <v>0.15378787878787878</v>
      </c>
      <c r="G29" s="47" t="s">
        <v>4926</v>
      </c>
    </row>
    <row r="30" spans="1:7" s="48" customFormat="1" x14ac:dyDescent="0.2">
      <c r="A30" s="47" t="s">
        <v>4927</v>
      </c>
      <c r="B30" s="47" t="s">
        <v>4928</v>
      </c>
      <c r="C30" s="47" t="s">
        <v>4888</v>
      </c>
      <c r="D30" s="522"/>
      <c r="E30" s="47" t="s">
        <v>4889</v>
      </c>
      <c r="F30" s="521">
        <v>1.6199954086317723</v>
      </c>
      <c r="G30" s="47" t="s">
        <v>4929</v>
      </c>
    </row>
    <row r="31" spans="1:7" s="48" customFormat="1" x14ac:dyDescent="0.2">
      <c r="A31" s="47" t="s">
        <v>4930</v>
      </c>
      <c r="B31" s="47" t="s">
        <v>4931</v>
      </c>
      <c r="C31" s="47" t="s">
        <v>4888</v>
      </c>
      <c r="D31" s="522"/>
      <c r="E31" s="47" t="s">
        <v>4889</v>
      </c>
      <c r="F31" s="521">
        <v>1.485238751147842</v>
      </c>
      <c r="G31" s="47" t="s">
        <v>4932</v>
      </c>
    </row>
    <row r="32" spans="1:7" s="48" customFormat="1" x14ac:dyDescent="0.2">
      <c r="A32" s="47" t="s">
        <v>4933</v>
      </c>
      <c r="B32" s="47" t="s">
        <v>4934</v>
      </c>
      <c r="C32" s="47" t="s">
        <v>4888</v>
      </c>
      <c r="D32" s="522"/>
      <c r="E32" s="47" t="s">
        <v>4889</v>
      </c>
      <c r="F32" s="521">
        <v>1.0180670339761249</v>
      </c>
      <c r="G32" s="47" t="s">
        <v>4926</v>
      </c>
    </row>
    <row r="33" spans="1:7" s="48" customFormat="1" x14ac:dyDescent="0.2">
      <c r="A33" s="47" t="s">
        <v>4935</v>
      </c>
      <c r="B33" s="47" t="s">
        <v>4936</v>
      </c>
      <c r="C33" s="47" t="s">
        <v>4888</v>
      </c>
      <c r="D33" s="522"/>
      <c r="E33" s="47" t="s">
        <v>4889</v>
      </c>
      <c r="F33" s="521">
        <v>1.6620293847566574</v>
      </c>
      <c r="G33" s="47" t="s">
        <v>4937</v>
      </c>
    </row>
    <row r="34" spans="1:7" s="48" customFormat="1" x14ac:dyDescent="0.2">
      <c r="A34" s="47" t="s">
        <v>4938</v>
      </c>
      <c r="B34" s="47" t="s">
        <v>4939</v>
      </c>
      <c r="C34" s="47" t="s">
        <v>4888</v>
      </c>
      <c r="D34" s="522"/>
      <c r="E34" s="47" t="s">
        <v>4889</v>
      </c>
      <c r="F34" s="521">
        <v>1.9832644628099174</v>
      </c>
      <c r="G34" s="47" t="s">
        <v>4940</v>
      </c>
    </row>
    <row r="35" spans="1:7" s="48" customFormat="1" x14ac:dyDescent="0.2">
      <c r="A35" s="47" t="s">
        <v>4941</v>
      </c>
      <c r="B35" s="47" t="s">
        <v>4942</v>
      </c>
      <c r="C35" s="47" t="s">
        <v>2128</v>
      </c>
      <c r="D35" s="522"/>
      <c r="E35" s="47" t="s">
        <v>4889</v>
      </c>
      <c r="F35" s="521">
        <v>1.0358356290174473</v>
      </c>
      <c r="G35" s="47" t="s">
        <v>4943</v>
      </c>
    </row>
    <row r="36" spans="1:7" s="48" customFormat="1" x14ac:dyDescent="0.2">
      <c r="A36" s="47" t="s">
        <v>4944</v>
      </c>
      <c r="B36" s="47" t="s">
        <v>4945</v>
      </c>
      <c r="C36" s="47" t="s">
        <v>2128</v>
      </c>
      <c r="D36" s="522"/>
      <c r="E36" s="47" t="s">
        <v>4889</v>
      </c>
      <c r="F36" s="521">
        <v>0.27477043158861342</v>
      </c>
      <c r="G36" s="47" t="s">
        <v>4946</v>
      </c>
    </row>
    <row r="37" spans="1:7" s="48" customFormat="1" x14ac:dyDescent="0.2">
      <c r="A37" s="47" t="s">
        <v>4947</v>
      </c>
      <c r="B37" s="47" t="s">
        <v>4948</v>
      </c>
      <c r="C37" s="47" t="s">
        <v>2128</v>
      </c>
      <c r="D37" s="522"/>
      <c r="E37" s="47" t="s">
        <v>4889</v>
      </c>
      <c r="F37" s="521">
        <v>0.7464646464646465</v>
      </c>
      <c r="G37" s="47" t="s">
        <v>4949</v>
      </c>
    </row>
    <row r="38" spans="1:7" s="48" customFormat="1" x14ac:dyDescent="0.2">
      <c r="A38" s="47" t="s">
        <v>4950</v>
      </c>
      <c r="B38" s="47" t="s">
        <v>4951</v>
      </c>
      <c r="C38" s="47" t="s">
        <v>2128</v>
      </c>
      <c r="D38" s="522"/>
      <c r="E38" s="47" t="s">
        <v>4889</v>
      </c>
      <c r="F38" s="521">
        <v>0.20661157024793389</v>
      </c>
      <c r="G38" s="47" t="s">
        <v>4926</v>
      </c>
    </row>
    <row r="39" spans="1:7" s="48" customFormat="1" x14ac:dyDescent="0.2">
      <c r="A39" s="47" t="s">
        <v>4952</v>
      </c>
      <c r="B39" s="47" t="s">
        <v>4953</v>
      </c>
      <c r="C39" s="47" t="s">
        <v>2128</v>
      </c>
      <c r="D39" s="522"/>
      <c r="E39" s="47" t="s">
        <v>4889</v>
      </c>
      <c r="F39" s="521">
        <v>0.41219008264462809</v>
      </c>
      <c r="G39" s="47" t="s">
        <v>4954</v>
      </c>
    </row>
    <row r="40" spans="1:7" s="48" customFormat="1" x14ac:dyDescent="0.2">
      <c r="A40" s="47" t="s">
        <v>4955</v>
      </c>
      <c r="B40" s="47" t="s">
        <v>4956</v>
      </c>
      <c r="C40" s="47" t="s">
        <v>2128</v>
      </c>
      <c r="D40" s="522"/>
      <c r="E40" s="47" t="s">
        <v>4889</v>
      </c>
      <c r="F40" s="521">
        <v>0.10619834710743802</v>
      </c>
      <c r="G40" s="47" t="s">
        <v>4954</v>
      </c>
    </row>
    <row r="41" spans="1:7" s="48" customFormat="1" x14ac:dyDescent="0.2">
      <c r="A41" s="47" t="s">
        <v>4957</v>
      </c>
      <c r="B41" s="47" t="s">
        <v>4958</v>
      </c>
      <c r="C41" s="47" t="s">
        <v>4959</v>
      </c>
      <c r="D41" s="522"/>
      <c r="E41" s="47" t="s">
        <v>4889</v>
      </c>
      <c r="F41" s="521">
        <v>1.692929292929293</v>
      </c>
      <c r="G41" s="47" t="s">
        <v>4960</v>
      </c>
    </row>
    <row r="42" spans="1:7" s="48" customFormat="1" x14ac:dyDescent="0.2">
      <c r="A42" s="47" t="s">
        <v>4961</v>
      </c>
      <c r="B42" s="47" t="s">
        <v>4962</v>
      </c>
      <c r="C42" s="47" t="s">
        <v>4920</v>
      </c>
      <c r="D42" s="522"/>
      <c r="E42" s="47" t="s">
        <v>4889</v>
      </c>
      <c r="F42" s="521">
        <v>0.11476124885215794</v>
      </c>
      <c r="G42" s="47" t="s">
        <v>4921</v>
      </c>
    </row>
    <row r="43" spans="1:7" s="48" customFormat="1" x14ac:dyDescent="0.2">
      <c r="A43" s="47" t="s">
        <v>4963</v>
      </c>
      <c r="B43" s="47" t="s">
        <v>4964</v>
      </c>
      <c r="C43" s="47" t="s">
        <v>4920</v>
      </c>
      <c r="D43" s="522"/>
      <c r="E43" s="47" t="s">
        <v>4889</v>
      </c>
      <c r="F43" s="521">
        <v>0.24391643709825528</v>
      </c>
      <c r="G43" s="47" t="s">
        <v>4921</v>
      </c>
    </row>
    <row r="44" spans="1:7" s="48" customFormat="1" x14ac:dyDescent="0.2">
      <c r="A44" s="47" t="s">
        <v>4965</v>
      </c>
      <c r="B44" s="47" t="s">
        <v>4966</v>
      </c>
      <c r="C44" s="47" t="s">
        <v>4920</v>
      </c>
      <c r="D44" s="522"/>
      <c r="E44" s="47" t="s">
        <v>4889</v>
      </c>
      <c r="F44" s="521">
        <v>0.15016069788797062</v>
      </c>
      <c r="G44" s="47" t="s">
        <v>4921</v>
      </c>
    </row>
    <row r="45" spans="1:7" s="48" customFormat="1" x14ac:dyDescent="0.2">
      <c r="A45" s="47" t="s">
        <v>4967</v>
      </c>
      <c r="B45" s="47" t="s">
        <v>4968</v>
      </c>
      <c r="C45" s="47" t="s">
        <v>4920</v>
      </c>
      <c r="D45" s="522"/>
      <c r="E45" s="47" t="s">
        <v>4889</v>
      </c>
      <c r="F45" s="521">
        <v>0.27302571166207529</v>
      </c>
      <c r="G45" s="47" t="s">
        <v>4921</v>
      </c>
    </row>
    <row r="46" spans="1:7" s="48" customFormat="1" ht="25.5" x14ac:dyDescent="0.2">
      <c r="A46" s="47" t="s">
        <v>4969</v>
      </c>
      <c r="B46" s="47" t="s">
        <v>4970</v>
      </c>
      <c r="C46" s="47" t="s">
        <v>4908</v>
      </c>
      <c r="D46" s="522">
        <v>94</v>
      </c>
      <c r="E46" s="47" t="s">
        <v>4889</v>
      </c>
      <c r="F46" s="521">
        <v>1.4087695133149678</v>
      </c>
      <c r="G46" s="47" t="s">
        <v>4971</v>
      </c>
    </row>
    <row r="47" spans="1:7" s="48" customFormat="1" ht="25.5" x14ac:dyDescent="0.2">
      <c r="A47" s="47" t="s">
        <v>4972</v>
      </c>
      <c r="B47" s="47" t="s">
        <v>4973</v>
      </c>
      <c r="C47" s="47" t="s">
        <v>2128</v>
      </c>
      <c r="D47" s="522"/>
      <c r="E47" s="47" t="s">
        <v>4889</v>
      </c>
      <c r="F47" s="521">
        <v>2.0056244260789717</v>
      </c>
      <c r="G47" s="47" t="s">
        <v>4974</v>
      </c>
    </row>
    <row r="48" spans="1:7" s="48" customFormat="1" x14ac:dyDescent="0.2">
      <c r="A48" s="47" t="s">
        <v>4975</v>
      </c>
      <c r="B48" s="47" t="s">
        <v>4976</v>
      </c>
      <c r="C48" s="47" t="s">
        <v>2128</v>
      </c>
      <c r="D48" s="522"/>
      <c r="E48" s="47" t="s">
        <v>4889</v>
      </c>
      <c r="F48" s="521">
        <v>0.57426538108356295</v>
      </c>
      <c r="G48" s="47" t="s">
        <v>4977</v>
      </c>
    </row>
    <row r="49" spans="1:7" s="48" customFormat="1" x14ac:dyDescent="0.2">
      <c r="A49" s="47" t="s">
        <v>4978</v>
      </c>
      <c r="B49" s="47" t="s">
        <v>4979</v>
      </c>
      <c r="C49" s="47" t="s">
        <v>2128</v>
      </c>
      <c r="D49" s="522"/>
      <c r="E49" s="47" t="s">
        <v>4889</v>
      </c>
      <c r="F49" s="521">
        <v>1.2203856749311295</v>
      </c>
      <c r="G49" s="47" t="s">
        <v>4980</v>
      </c>
    </row>
    <row r="50" spans="1:7" s="48" customFormat="1" x14ac:dyDescent="0.2">
      <c r="A50" s="47" t="s">
        <v>4981</v>
      </c>
      <c r="B50" s="47" t="s">
        <v>4982</v>
      </c>
      <c r="C50" s="47" t="s">
        <v>4959</v>
      </c>
      <c r="D50" s="522"/>
      <c r="E50" s="47" t="s">
        <v>4889</v>
      </c>
      <c r="F50" s="521">
        <v>8.4251606978879706E-2</v>
      </c>
      <c r="G50" s="47" t="s">
        <v>4926</v>
      </c>
    </row>
    <row r="51" spans="1:7" s="48" customFormat="1" x14ac:dyDescent="0.2">
      <c r="A51" s="47" t="s">
        <v>4983</v>
      </c>
      <c r="B51" s="47" t="s">
        <v>4984</v>
      </c>
      <c r="C51" s="47" t="s">
        <v>4959</v>
      </c>
      <c r="D51" s="522"/>
      <c r="E51" s="47" t="s">
        <v>4889</v>
      </c>
      <c r="F51" s="521">
        <v>4.0518824609733703E-2</v>
      </c>
      <c r="G51" s="47" t="s">
        <v>4926</v>
      </c>
    </row>
    <row r="52" spans="1:7" s="48" customFormat="1" x14ac:dyDescent="0.2">
      <c r="A52" s="47" t="s">
        <v>4985</v>
      </c>
      <c r="B52" s="47" t="s">
        <v>4986</v>
      </c>
      <c r="C52" s="47" t="s">
        <v>2128</v>
      </c>
      <c r="D52" s="522"/>
      <c r="E52" s="47" t="s">
        <v>4889</v>
      </c>
      <c r="F52" s="521">
        <v>6.9100091827364554E-2</v>
      </c>
      <c r="G52" s="47" t="s">
        <v>4987</v>
      </c>
    </row>
    <row r="53" spans="1:7" s="48" customFormat="1" x14ac:dyDescent="0.2">
      <c r="A53" s="47" t="s">
        <v>4988</v>
      </c>
      <c r="B53" s="47" t="s">
        <v>4989</v>
      </c>
      <c r="C53" s="47" t="s">
        <v>4959</v>
      </c>
      <c r="D53" s="522"/>
      <c r="E53" s="47" t="s">
        <v>4889</v>
      </c>
      <c r="F53" s="521">
        <v>4.5300045913682281</v>
      </c>
      <c r="G53" s="47" t="s">
        <v>4990</v>
      </c>
    </row>
    <row r="54" spans="1:7" s="48" customFormat="1" x14ac:dyDescent="0.2">
      <c r="A54" s="47" t="s">
        <v>4991</v>
      </c>
      <c r="B54" s="47" t="s">
        <v>4984</v>
      </c>
      <c r="C54" s="47" t="s">
        <v>2128</v>
      </c>
      <c r="D54" s="522"/>
      <c r="E54" s="47" t="s">
        <v>4889</v>
      </c>
      <c r="F54" s="521">
        <v>6.3498622589531678E-2</v>
      </c>
      <c r="G54" s="47" t="s">
        <v>4909</v>
      </c>
    </row>
    <row r="55" spans="1:7" s="48" customFormat="1" x14ac:dyDescent="0.2">
      <c r="A55" s="47" t="s">
        <v>4992</v>
      </c>
      <c r="B55" s="47" t="s">
        <v>4993</v>
      </c>
      <c r="C55" s="47" t="s">
        <v>2128</v>
      </c>
      <c r="D55" s="522"/>
      <c r="E55" s="47" t="s">
        <v>4889</v>
      </c>
      <c r="F55" s="521">
        <v>0.77231404958677685</v>
      </c>
      <c r="G55" s="47" t="s">
        <v>4994</v>
      </c>
    </row>
    <row r="56" spans="1:7" s="48" customFormat="1" x14ac:dyDescent="0.2">
      <c r="A56" s="47" t="s">
        <v>4995</v>
      </c>
      <c r="B56" s="47" t="s">
        <v>4996</v>
      </c>
      <c r="C56" s="47" t="s">
        <v>4888</v>
      </c>
      <c r="D56" s="522"/>
      <c r="E56" s="47" t="s">
        <v>4889</v>
      </c>
      <c r="F56" s="521">
        <v>103.94742883379247</v>
      </c>
      <c r="G56" s="47" t="s">
        <v>4997</v>
      </c>
    </row>
    <row r="57" spans="1:7" s="48" customFormat="1" x14ac:dyDescent="0.2">
      <c r="A57" s="47" t="s">
        <v>4998</v>
      </c>
      <c r="B57" s="47" t="s">
        <v>4996</v>
      </c>
      <c r="C57" s="47" t="s">
        <v>4888</v>
      </c>
      <c r="D57" s="522"/>
      <c r="E57" s="47" t="s">
        <v>4889</v>
      </c>
      <c r="F57" s="521">
        <v>8.5219926538108357</v>
      </c>
      <c r="G57" s="47" t="s">
        <v>4999</v>
      </c>
    </row>
    <row r="58" spans="1:7" s="48" customFormat="1" x14ac:dyDescent="0.2">
      <c r="A58" s="47" t="s">
        <v>5000</v>
      </c>
      <c r="B58" s="47" t="s">
        <v>5001</v>
      </c>
      <c r="C58" s="47" t="s">
        <v>4888</v>
      </c>
      <c r="D58" s="522"/>
      <c r="E58" s="47" t="s">
        <v>4889</v>
      </c>
      <c r="F58" s="521">
        <v>2.1699954086317721</v>
      </c>
      <c r="G58" s="47" t="s">
        <v>5002</v>
      </c>
    </row>
    <row r="59" spans="1:7" s="48" customFormat="1" x14ac:dyDescent="0.2">
      <c r="A59" s="47" t="s">
        <v>5003</v>
      </c>
      <c r="B59" s="47" t="s">
        <v>5004</v>
      </c>
      <c r="C59" s="47" t="s">
        <v>4888</v>
      </c>
      <c r="D59" s="522"/>
      <c r="E59" s="47" t="s">
        <v>4889</v>
      </c>
      <c r="F59" s="521">
        <v>0.25466023875114785</v>
      </c>
      <c r="G59" s="47" t="s">
        <v>5005</v>
      </c>
    </row>
    <row r="60" spans="1:7" s="48" customFormat="1" x14ac:dyDescent="0.2">
      <c r="A60" s="47" t="s">
        <v>5006</v>
      </c>
      <c r="B60" s="47" t="s">
        <v>5004</v>
      </c>
      <c r="C60" s="47" t="s">
        <v>2128</v>
      </c>
      <c r="D60" s="522"/>
      <c r="E60" s="47" t="s">
        <v>4889</v>
      </c>
      <c r="F60" s="521">
        <v>3.8934802571166209E-2</v>
      </c>
      <c r="G60" s="47" t="s">
        <v>5007</v>
      </c>
    </row>
    <row r="61" spans="1:7" s="48" customFormat="1" ht="25.5" x14ac:dyDescent="0.2">
      <c r="A61" s="47" t="s">
        <v>5008</v>
      </c>
      <c r="B61" s="47" t="s">
        <v>5009</v>
      </c>
      <c r="C61" s="47" t="s">
        <v>2128</v>
      </c>
      <c r="D61" s="522"/>
      <c r="E61" s="47" t="s">
        <v>4889</v>
      </c>
      <c r="F61" s="521">
        <v>6.3</v>
      </c>
      <c r="G61" s="47" t="s">
        <v>5010</v>
      </c>
    </row>
    <row r="62" spans="1:7" s="48" customFormat="1" x14ac:dyDescent="0.2">
      <c r="A62" s="47" t="s">
        <v>5011</v>
      </c>
      <c r="B62" s="47" t="s">
        <v>5012</v>
      </c>
      <c r="C62" s="47" t="s">
        <v>2128</v>
      </c>
      <c r="D62" s="522"/>
      <c r="E62" s="47" t="s">
        <v>4889</v>
      </c>
      <c r="F62" s="521">
        <v>1.2162993572084482</v>
      </c>
      <c r="G62" s="47" t="s">
        <v>5013</v>
      </c>
    </row>
    <row r="63" spans="1:7" s="48" customFormat="1" x14ac:dyDescent="0.2">
      <c r="A63" s="47" t="s">
        <v>5014</v>
      </c>
      <c r="B63" s="47" t="s">
        <v>5015</v>
      </c>
      <c r="C63" s="47" t="s">
        <v>4920</v>
      </c>
      <c r="D63" s="522"/>
      <c r="E63" s="47" t="s">
        <v>4889</v>
      </c>
      <c r="F63" s="521">
        <v>0.45218089990817262</v>
      </c>
      <c r="G63" s="47" t="s">
        <v>5016</v>
      </c>
    </row>
    <row r="64" spans="1:7" s="48" customFormat="1" x14ac:dyDescent="0.2">
      <c r="A64" s="47" t="s">
        <v>5017</v>
      </c>
      <c r="B64" s="47" t="s">
        <v>4984</v>
      </c>
      <c r="C64" s="47" t="s">
        <v>4920</v>
      </c>
      <c r="D64" s="522"/>
      <c r="E64" s="47" t="s">
        <v>4889</v>
      </c>
      <c r="F64" s="521">
        <v>0.31519742883379248</v>
      </c>
      <c r="G64" s="47" t="s">
        <v>5018</v>
      </c>
    </row>
    <row r="65" spans="1:7" s="48" customFormat="1" x14ac:dyDescent="0.2">
      <c r="A65" s="47" t="s">
        <v>5019</v>
      </c>
      <c r="B65" s="47" t="s">
        <v>5020</v>
      </c>
      <c r="C65" s="47" t="s">
        <v>4920</v>
      </c>
      <c r="D65" s="522"/>
      <c r="E65" s="47" t="s">
        <v>4889</v>
      </c>
      <c r="F65" s="521">
        <v>0.34894398530762166</v>
      </c>
      <c r="G65" s="47" t="s">
        <v>5018</v>
      </c>
    </row>
    <row r="66" spans="1:7" s="48" customFormat="1" x14ac:dyDescent="0.2">
      <c r="A66" s="47" t="s">
        <v>5021</v>
      </c>
      <c r="B66" s="47" t="s">
        <v>5022</v>
      </c>
      <c r="C66" s="47" t="s">
        <v>4920</v>
      </c>
      <c r="D66" s="522"/>
      <c r="E66" s="47" t="s">
        <v>4889</v>
      </c>
      <c r="F66" s="521">
        <v>0.52341597796143247</v>
      </c>
      <c r="G66" s="47" t="s">
        <v>5018</v>
      </c>
    </row>
    <row r="67" spans="1:7" s="48" customFormat="1" x14ac:dyDescent="0.2">
      <c r="A67" s="47" t="s">
        <v>5023</v>
      </c>
      <c r="B67" s="47" t="s">
        <v>5024</v>
      </c>
      <c r="C67" s="47" t="s">
        <v>2128</v>
      </c>
      <c r="D67" s="522"/>
      <c r="E67" s="47" t="s">
        <v>4889</v>
      </c>
      <c r="F67" s="521">
        <v>0.22844352617079891</v>
      </c>
      <c r="G67" s="47" t="s">
        <v>5025</v>
      </c>
    </row>
    <row r="68" spans="1:7" s="48" customFormat="1" ht="25.5" x14ac:dyDescent="0.2">
      <c r="A68" s="47" t="s">
        <v>5026</v>
      </c>
      <c r="B68" s="47" t="s">
        <v>5027</v>
      </c>
      <c r="C68" s="47" t="s">
        <v>2128</v>
      </c>
      <c r="D68" s="522"/>
      <c r="E68" s="47" t="s">
        <v>4889</v>
      </c>
      <c r="F68" s="521">
        <v>12.369995408631771</v>
      </c>
      <c r="G68" s="47" t="s">
        <v>5028</v>
      </c>
    </row>
    <row r="69" spans="1:7" s="48" customFormat="1" x14ac:dyDescent="0.2">
      <c r="A69" s="47" t="s">
        <v>5029</v>
      </c>
      <c r="B69" s="47" t="s">
        <v>5030</v>
      </c>
      <c r="C69" s="47" t="s">
        <v>4920</v>
      </c>
      <c r="D69" s="522"/>
      <c r="E69" s="47" t="s">
        <v>4889</v>
      </c>
      <c r="F69" s="521">
        <v>8.8000000000000007</v>
      </c>
      <c r="G69" s="47" t="s">
        <v>5031</v>
      </c>
    </row>
    <row r="70" spans="1:7" s="48" customFormat="1" x14ac:dyDescent="0.2">
      <c r="A70" s="47" t="s">
        <v>5032</v>
      </c>
      <c r="B70" s="47" t="s">
        <v>5033</v>
      </c>
      <c r="C70" s="47" t="s">
        <v>4920</v>
      </c>
      <c r="D70" s="522"/>
      <c r="E70" s="47" t="s">
        <v>4889</v>
      </c>
      <c r="F70" s="521">
        <v>0.15410927456382001</v>
      </c>
      <c r="G70" s="47" t="s">
        <v>4921</v>
      </c>
    </row>
    <row r="71" spans="1:7" s="48" customFormat="1" x14ac:dyDescent="0.2">
      <c r="A71" s="47" t="s">
        <v>5034</v>
      </c>
      <c r="B71" s="47" t="s">
        <v>5035</v>
      </c>
      <c r="C71" s="47" t="s">
        <v>4920</v>
      </c>
      <c r="D71" s="522"/>
      <c r="E71" s="47" t="s">
        <v>4889</v>
      </c>
      <c r="F71" s="521">
        <v>0.14609733700642791</v>
      </c>
      <c r="G71" s="47" t="s">
        <v>4921</v>
      </c>
    </row>
    <row r="72" spans="1:7" s="48" customFormat="1" x14ac:dyDescent="0.2">
      <c r="A72" s="47" t="s">
        <v>5036</v>
      </c>
      <c r="B72" s="47" t="s">
        <v>5037</v>
      </c>
      <c r="C72" s="47" t="s">
        <v>4920</v>
      </c>
      <c r="D72" s="522"/>
      <c r="E72" s="47" t="s">
        <v>4889</v>
      </c>
      <c r="F72" s="521">
        <v>0.14501836547291092</v>
      </c>
      <c r="G72" s="47" t="s">
        <v>5038</v>
      </c>
    </row>
    <row r="73" spans="1:7" s="48" customFormat="1" x14ac:dyDescent="0.2">
      <c r="A73" s="47" t="s">
        <v>5039</v>
      </c>
      <c r="B73" s="47" t="s">
        <v>5040</v>
      </c>
      <c r="C73" s="47" t="s">
        <v>4920</v>
      </c>
      <c r="D73" s="522"/>
      <c r="E73" s="47" t="s">
        <v>4889</v>
      </c>
      <c r="F73" s="521">
        <v>0.11765381083562902</v>
      </c>
      <c r="G73" s="47" t="s">
        <v>5038</v>
      </c>
    </row>
    <row r="74" spans="1:7" s="48" customFormat="1" x14ac:dyDescent="0.2">
      <c r="A74" s="47" t="s">
        <v>5041</v>
      </c>
      <c r="B74" s="47" t="s">
        <v>5042</v>
      </c>
      <c r="C74" s="47" t="s">
        <v>4920</v>
      </c>
      <c r="D74" s="522"/>
      <c r="E74" s="47" t="s">
        <v>4889</v>
      </c>
      <c r="F74" s="521">
        <v>7.2314049586776855E-2</v>
      </c>
      <c r="G74" s="47" t="s">
        <v>5038</v>
      </c>
    </row>
    <row r="75" spans="1:7" s="48" customFormat="1" x14ac:dyDescent="0.2">
      <c r="A75" s="47" t="s">
        <v>5043</v>
      </c>
      <c r="B75" s="47" t="s">
        <v>5044</v>
      </c>
      <c r="C75" s="47" t="s">
        <v>4920</v>
      </c>
      <c r="D75" s="522"/>
      <c r="E75" s="47" t="s">
        <v>4889</v>
      </c>
      <c r="F75" s="521">
        <v>0.1147842056932966</v>
      </c>
      <c r="G75" s="47" t="s">
        <v>5038</v>
      </c>
    </row>
    <row r="76" spans="1:7" s="48" customFormat="1" x14ac:dyDescent="0.2">
      <c r="A76" s="47" t="s">
        <v>5045</v>
      </c>
      <c r="B76" s="47" t="s">
        <v>5046</v>
      </c>
      <c r="C76" s="47" t="s">
        <v>4920</v>
      </c>
      <c r="D76" s="522"/>
      <c r="E76" s="47" t="s">
        <v>4889</v>
      </c>
      <c r="F76" s="521">
        <v>5.73921028466483E-2</v>
      </c>
      <c r="G76" s="47" t="s">
        <v>5038</v>
      </c>
    </row>
    <row r="77" spans="1:7" s="48" customFormat="1" x14ac:dyDescent="0.2">
      <c r="A77" s="47" t="s">
        <v>5047</v>
      </c>
      <c r="B77" s="47" t="s">
        <v>5048</v>
      </c>
      <c r="C77" s="47" t="s">
        <v>4920</v>
      </c>
      <c r="D77" s="522"/>
      <c r="E77" s="47" t="s">
        <v>4889</v>
      </c>
      <c r="F77" s="521">
        <v>0.1147842056932966</v>
      </c>
      <c r="G77" s="47" t="s">
        <v>5038</v>
      </c>
    </row>
    <row r="78" spans="1:7" s="48" customFormat="1" x14ac:dyDescent="0.2">
      <c r="A78" s="47" t="s">
        <v>5049</v>
      </c>
      <c r="B78" s="47" t="s">
        <v>5050</v>
      </c>
      <c r="C78" s="47" t="s">
        <v>4920</v>
      </c>
      <c r="D78" s="522"/>
      <c r="E78" s="47" t="s">
        <v>4889</v>
      </c>
      <c r="F78" s="521">
        <v>3.9256198347107439E-2</v>
      </c>
      <c r="G78" s="47" t="s">
        <v>5038</v>
      </c>
    </row>
    <row r="79" spans="1:7" s="48" customFormat="1" x14ac:dyDescent="0.2">
      <c r="A79" s="47" t="s">
        <v>5051</v>
      </c>
      <c r="B79" s="47" t="s">
        <v>5052</v>
      </c>
      <c r="C79" s="47" t="s">
        <v>4920</v>
      </c>
      <c r="D79" s="522"/>
      <c r="E79" s="47" t="s">
        <v>4889</v>
      </c>
      <c r="F79" s="521">
        <v>0.39977043158861342</v>
      </c>
      <c r="G79" s="47" t="s">
        <v>4921</v>
      </c>
    </row>
    <row r="80" spans="1:7" s="48" customFormat="1" x14ac:dyDescent="0.2">
      <c r="A80" s="47" t="s">
        <v>5053</v>
      </c>
      <c r="B80" s="47" t="s">
        <v>5054</v>
      </c>
      <c r="C80" s="47" t="s">
        <v>4920</v>
      </c>
      <c r="D80" s="522"/>
      <c r="E80" s="47" t="s">
        <v>4889</v>
      </c>
      <c r="F80" s="521">
        <v>0.20424701561065198</v>
      </c>
      <c r="G80" s="47" t="s">
        <v>4921</v>
      </c>
    </row>
    <row r="81" spans="1:7" s="48" customFormat="1" x14ac:dyDescent="0.2">
      <c r="A81" s="47" t="s">
        <v>5055</v>
      </c>
      <c r="B81" s="47" t="s">
        <v>5056</v>
      </c>
      <c r="C81" s="47" t="s">
        <v>4920</v>
      </c>
      <c r="D81" s="522"/>
      <c r="E81" s="47" t="s">
        <v>4889</v>
      </c>
      <c r="F81" s="521">
        <v>0.51572543617998168</v>
      </c>
      <c r="G81" s="47" t="s">
        <v>4921</v>
      </c>
    </row>
    <row r="82" spans="1:7" s="48" customFormat="1" x14ac:dyDescent="0.2">
      <c r="A82" s="47" t="s">
        <v>5057</v>
      </c>
      <c r="B82" s="47" t="s">
        <v>5058</v>
      </c>
      <c r="C82" s="47" t="s">
        <v>4920</v>
      </c>
      <c r="D82" s="522"/>
      <c r="E82" s="47" t="s">
        <v>4889</v>
      </c>
      <c r="F82" s="521">
        <v>0.13774104683195593</v>
      </c>
      <c r="G82" s="47" t="s">
        <v>4921</v>
      </c>
    </row>
    <row r="83" spans="1:7" s="48" customFormat="1" x14ac:dyDescent="0.2">
      <c r="A83" s="47" t="s">
        <v>5059</v>
      </c>
      <c r="B83" s="47" t="s">
        <v>5060</v>
      </c>
      <c r="C83" s="47" t="s">
        <v>4920</v>
      </c>
      <c r="D83" s="522"/>
      <c r="E83" s="47" t="s">
        <v>4889</v>
      </c>
      <c r="F83" s="521">
        <v>0.3354912764003673</v>
      </c>
      <c r="G83" s="47" t="s">
        <v>4921</v>
      </c>
    </row>
    <row r="84" spans="1:7" s="48" customFormat="1" x14ac:dyDescent="0.2">
      <c r="A84" s="47" t="s">
        <v>5061</v>
      </c>
      <c r="B84" s="47" t="s">
        <v>5062</v>
      </c>
      <c r="C84" s="47" t="s">
        <v>4920</v>
      </c>
      <c r="D84" s="522"/>
      <c r="E84" s="47" t="s">
        <v>4889</v>
      </c>
      <c r="F84" s="521">
        <v>4.7138888888888886</v>
      </c>
      <c r="G84" s="47" t="s">
        <v>423</v>
      </c>
    </row>
    <row r="85" spans="1:7" s="48" customFormat="1" x14ac:dyDescent="0.2">
      <c r="A85" s="47" t="s">
        <v>5063</v>
      </c>
      <c r="B85" s="47" t="s">
        <v>5064</v>
      </c>
      <c r="C85" s="47" t="s">
        <v>4920</v>
      </c>
      <c r="D85" s="522"/>
      <c r="E85" s="47" t="s">
        <v>4889</v>
      </c>
      <c r="F85" s="521">
        <v>0.13739669421487602</v>
      </c>
      <c r="G85" s="47" t="s">
        <v>4921</v>
      </c>
    </row>
    <row r="86" spans="1:7" s="48" customFormat="1" x14ac:dyDescent="0.2">
      <c r="A86" s="47" t="s">
        <v>5065</v>
      </c>
      <c r="B86" s="47" t="s">
        <v>5066</v>
      </c>
      <c r="C86" s="47" t="s">
        <v>4920</v>
      </c>
      <c r="D86" s="522"/>
      <c r="E86" s="47" t="s">
        <v>4889</v>
      </c>
      <c r="F86" s="521">
        <v>0.54830119375573916</v>
      </c>
      <c r="G86" s="47" t="s">
        <v>4921</v>
      </c>
    </row>
    <row r="87" spans="1:7" s="48" customFormat="1" x14ac:dyDescent="0.2">
      <c r="A87" s="47" t="s">
        <v>5067</v>
      </c>
      <c r="B87" s="47" t="s">
        <v>5066</v>
      </c>
      <c r="C87" s="47" t="s">
        <v>2128</v>
      </c>
      <c r="D87" s="522"/>
      <c r="E87" s="47" t="s">
        <v>4889</v>
      </c>
      <c r="F87" s="521">
        <v>0.359297520661157</v>
      </c>
      <c r="G87" s="47" t="s">
        <v>5068</v>
      </c>
    </row>
    <row r="88" spans="1:7" s="48" customFormat="1" x14ac:dyDescent="0.2">
      <c r="A88" s="47" t="s">
        <v>5069</v>
      </c>
      <c r="B88" s="47" t="s">
        <v>5070</v>
      </c>
      <c r="C88" s="47" t="s">
        <v>2128</v>
      </c>
      <c r="D88" s="522"/>
      <c r="E88" s="47" t="s">
        <v>4889</v>
      </c>
      <c r="F88" s="521">
        <v>11.394995408631772</v>
      </c>
      <c r="G88" s="47" t="s">
        <v>5071</v>
      </c>
    </row>
    <row r="89" spans="1:7" s="48" customFormat="1" x14ac:dyDescent="0.2">
      <c r="A89" s="47"/>
      <c r="B89" s="47"/>
      <c r="C89" s="47"/>
      <c r="D89" s="47"/>
      <c r="E89" s="47"/>
      <c r="F89" s="47"/>
      <c r="G89" s="47"/>
    </row>
    <row r="90" spans="1:7" s="48" customFormat="1" x14ac:dyDescent="0.2">
      <c r="A90" s="47"/>
      <c r="B90" s="47"/>
      <c r="C90" s="47"/>
      <c r="D90" s="47"/>
      <c r="E90" s="47"/>
      <c r="F90" s="47"/>
      <c r="G90" s="47"/>
    </row>
    <row r="91" spans="1:7" s="48" customFormat="1" x14ac:dyDescent="0.2">
      <c r="A91" s="47"/>
      <c r="B91" s="47"/>
      <c r="C91" s="47"/>
      <c r="D91" s="47"/>
      <c r="E91" s="47"/>
      <c r="F91" s="47"/>
      <c r="G91" s="47"/>
    </row>
    <row r="92" spans="1:7" s="48" customFormat="1" x14ac:dyDescent="0.2">
      <c r="A92" s="47"/>
      <c r="B92" s="47"/>
      <c r="C92" s="47"/>
      <c r="D92" s="47"/>
      <c r="E92" s="47"/>
      <c r="F92" s="47"/>
      <c r="G92" s="47"/>
    </row>
    <row r="93" spans="1:7" s="48" customFormat="1" x14ac:dyDescent="0.2">
      <c r="A93" s="47"/>
      <c r="B93" s="47"/>
      <c r="C93" s="47"/>
      <c r="D93" s="47"/>
      <c r="E93" s="47"/>
      <c r="F93" s="47"/>
      <c r="G93" s="47"/>
    </row>
    <row r="94" spans="1:7" s="48" customFormat="1" x14ac:dyDescent="0.2">
      <c r="A94" s="47"/>
      <c r="B94" s="47"/>
      <c r="C94" s="47"/>
      <c r="D94" s="47"/>
      <c r="E94" s="47"/>
      <c r="F94" s="47"/>
      <c r="G94" s="47"/>
    </row>
    <row r="95" spans="1:7" s="48" customFormat="1" x14ac:dyDescent="0.2">
      <c r="A95" s="47"/>
      <c r="B95" s="47"/>
      <c r="C95" s="47"/>
      <c r="D95" s="47"/>
      <c r="E95" s="47"/>
      <c r="F95" s="47"/>
      <c r="G95" s="47"/>
    </row>
    <row r="96" spans="1:7" s="48" customFormat="1" x14ac:dyDescent="0.2">
      <c r="A96" s="47"/>
      <c r="B96" s="47"/>
      <c r="C96" s="47"/>
      <c r="D96" s="47"/>
      <c r="E96" s="47"/>
      <c r="F96" s="47"/>
      <c r="G96" s="47"/>
    </row>
    <row r="97" spans="1:7" s="48" customFormat="1" x14ac:dyDescent="0.2">
      <c r="A97" s="47"/>
      <c r="B97" s="47"/>
      <c r="C97" s="47"/>
      <c r="D97" s="47"/>
      <c r="E97" s="47"/>
      <c r="F97" s="47"/>
      <c r="G97" s="47"/>
    </row>
    <row r="98" spans="1:7" s="48" customFormat="1" x14ac:dyDescent="0.2">
      <c r="A98" s="47"/>
      <c r="B98" s="47"/>
      <c r="C98" s="47"/>
      <c r="D98" s="47"/>
      <c r="E98" s="47"/>
      <c r="F98" s="47"/>
      <c r="G98" s="47"/>
    </row>
    <row r="99" spans="1:7" s="48" customFormat="1" x14ac:dyDescent="0.2">
      <c r="A99" s="47"/>
      <c r="B99" s="47"/>
      <c r="C99" s="47"/>
      <c r="D99" s="47"/>
      <c r="E99" s="47"/>
      <c r="F99" s="47"/>
      <c r="G99" s="47"/>
    </row>
    <row r="100" spans="1:7" s="48" customFormat="1" x14ac:dyDescent="0.2">
      <c r="A100" s="47"/>
      <c r="B100" s="47"/>
      <c r="C100" s="47"/>
      <c r="D100" s="47"/>
      <c r="E100" s="47"/>
      <c r="F100" s="47"/>
      <c r="G100" s="47"/>
    </row>
    <row r="101" spans="1:7" s="48" customFormat="1" x14ac:dyDescent="0.2">
      <c r="A101" s="47"/>
      <c r="B101" s="47"/>
      <c r="C101" s="47"/>
      <c r="D101" s="47"/>
      <c r="E101" s="47"/>
      <c r="F101" s="47"/>
      <c r="G101" s="47"/>
    </row>
    <row r="102" spans="1:7" s="48" customFormat="1" x14ac:dyDescent="0.2">
      <c r="A102" s="47"/>
      <c r="B102" s="47"/>
      <c r="C102" s="47"/>
      <c r="D102" s="47"/>
      <c r="E102" s="47"/>
      <c r="F102" s="47"/>
      <c r="G102" s="47"/>
    </row>
    <row r="103" spans="1:7" s="48" customFormat="1" x14ac:dyDescent="0.2">
      <c r="A103" s="47"/>
      <c r="B103" s="47"/>
      <c r="C103" s="47"/>
      <c r="D103" s="47"/>
      <c r="E103" s="47"/>
      <c r="F103" s="47"/>
      <c r="G103" s="47"/>
    </row>
    <row r="104" spans="1:7" s="48" customFormat="1" x14ac:dyDescent="0.2">
      <c r="A104" s="47"/>
      <c r="B104" s="47"/>
      <c r="C104" s="47"/>
      <c r="D104" s="47"/>
      <c r="E104" s="47"/>
      <c r="F104" s="47"/>
      <c r="G104" s="47"/>
    </row>
    <row r="105" spans="1:7" s="48" customFormat="1" x14ac:dyDescent="0.2">
      <c r="A105" s="47"/>
      <c r="B105" s="47"/>
      <c r="C105" s="47"/>
      <c r="D105" s="47"/>
      <c r="E105" s="47"/>
      <c r="F105" s="47"/>
      <c r="G105" s="47"/>
    </row>
    <row r="106" spans="1:7" s="48" customFormat="1" x14ac:dyDescent="0.2">
      <c r="A106" s="47"/>
      <c r="B106" s="47"/>
      <c r="C106" s="47"/>
      <c r="D106" s="47"/>
      <c r="E106" s="47"/>
      <c r="F106" s="47"/>
      <c r="G106" s="47"/>
    </row>
    <row r="107" spans="1:7" s="48" customFormat="1" x14ac:dyDescent="0.2">
      <c r="A107" s="47"/>
      <c r="B107" s="47"/>
      <c r="C107" s="47"/>
      <c r="D107" s="47"/>
      <c r="E107" s="47"/>
      <c r="F107" s="47"/>
      <c r="G107" s="47"/>
    </row>
    <row r="108" spans="1:7" s="48" customFormat="1" x14ac:dyDescent="0.2">
      <c r="A108" s="47"/>
      <c r="B108" s="47"/>
      <c r="C108" s="47"/>
      <c r="D108" s="47"/>
      <c r="E108" s="47"/>
      <c r="F108" s="47"/>
      <c r="G108" s="47"/>
    </row>
    <row r="109" spans="1:7" s="48" customFormat="1" x14ac:dyDescent="0.2">
      <c r="A109" s="47"/>
      <c r="B109" s="47"/>
      <c r="C109" s="47"/>
      <c r="D109" s="47"/>
      <c r="E109" s="47"/>
      <c r="F109" s="47"/>
      <c r="G109" s="47"/>
    </row>
    <row r="110" spans="1:7" s="48" customFormat="1" x14ac:dyDescent="0.2">
      <c r="A110" s="47"/>
      <c r="B110" s="47"/>
      <c r="C110" s="47"/>
      <c r="D110" s="47"/>
      <c r="E110" s="47"/>
      <c r="F110" s="47"/>
      <c r="G110" s="47"/>
    </row>
    <row r="111" spans="1:7" s="48" customFormat="1" x14ac:dyDescent="0.2">
      <c r="A111" s="47"/>
      <c r="B111" s="47"/>
      <c r="C111" s="47"/>
      <c r="D111" s="47"/>
      <c r="E111" s="47"/>
      <c r="F111" s="47"/>
      <c r="G111" s="47"/>
    </row>
    <row r="112" spans="1:7" s="48" customFormat="1" x14ac:dyDescent="0.2">
      <c r="A112" s="47"/>
      <c r="B112" s="47"/>
      <c r="C112" s="47"/>
      <c r="D112" s="47"/>
      <c r="E112" s="47"/>
      <c r="F112" s="47"/>
      <c r="G112" s="47"/>
    </row>
    <row r="113" spans="1:7" s="48" customFormat="1" x14ac:dyDescent="0.2">
      <c r="A113" s="47"/>
      <c r="B113" s="47"/>
      <c r="C113" s="47"/>
      <c r="D113" s="47"/>
      <c r="E113" s="47"/>
      <c r="F113" s="47"/>
      <c r="G113" s="47"/>
    </row>
    <row r="114" spans="1:7" s="48" customFormat="1" x14ac:dyDescent="0.2">
      <c r="A114" s="47"/>
      <c r="B114" s="47"/>
      <c r="C114" s="47"/>
      <c r="D114" s="47"/>
      <c r="E114" s="47"/>
      <c r="F114" s="47"/>
      <c r="G114" s="47"/>
    </row>
    <row r="115" spans="1:7" s="48" customFormat="1" x14ac:dyDescent="0.2">
      <c r="A115" s="47"/>
      <c r="B115" s="47"/>
      <c r="C115" s="47"/>
      <c r="D115" s="47"/>
      <c r="E115" s="47"/>
      <c r="F115" s="47"/>
      <c r="G115" s="47"/>
    </row>
    <row r="116" spans="1:7" s="48" customFormat="1" x14ac:dyDescent="0.2">
      <c r="A116" s="47"/>
      <c r="B116" s="47"/>
      <c r="C116" s="47"/>
      <c r="D116" s="47"/>
      <c r="E116" s="47"/>
      <c r="F116" s="47"/>
      <c r="G116" s="47"/>
    </row>
    <row r="117" spans="1:7" s="48" customFormat="1" x14ac:dyDescent="0.2">
      <c r="A117" s="47"/>
      <c r="B117" s="47"/>
      <c r="C117" s="47"/>
      <c r="D117" s="47"/>
      <c r="E117" s="47"/>
      <c r="F117" s="47"/>
      <c r="G117" s="47"/>
    </row>
    <row r="118" spans="1:7" s="48" customFormat="1" x14ac:dyDescent="0.2">
      <c r="A118" s="47"/>
      <c r="B118" s="47"/>
      <c r="C118" s="47"/>
      <c r="D118" s="47"/>
      <c r="E118" s="47"/>
      <c r="F118" s="47"/>
      <c r="G118" s="47"/>
    </row>
    <row r="119" spans="1:7" s="48" customFormat="1" x14ac:dyDescent="0.2">
      <c r="A119" s="47"/>
      <c r="B119" s="47"/>
      <c r="C119" s="47"/>
      <c r="D119" s="47"/>
      <c r="E119" s="47"/>
      <c r="F119" s="47"/>
      <c r="G119" s="47"/>
    </row>
    <row r="120" spans="1:7" s="48" customFormat="1" x14ac:dyDescent="0.2">
      <c r="A120" s="47"/>
      <c r="B120" s="47"/>
      <c r="C120" s="47"/>
      <c r="D120" s="47"/>
      <c r="E120" s="47"/>
      <c r="F120" s="47"/>
      <c r="G120" s="47"/>
    </row>
    <row r="121" spans="1:7" s="48" customFormat="1" x14ac:dyDescent="0.2">
      <c r="A121" s="47"/>
      <c r="B121" s="47"/>
      <c r="C121" s="47"/>
      <c r="D121" s="47"/>
      <c r="E121" s="47"/>
      <c r="F121" s="47"/>
      <c r="G121" s="47"/>
    </row>
    <row r="122" spans="1:7" s="48" customFormat="1" x14ac:dyDescent="0.2">
      <c r="A122" s="47"/>
      <c r="B122" s="47"/>
      <c r="C122" s="47"/>
      <c r="D122" s="47"/>
      <c r="E122" s="47"/>
      <c r="F122" s="47"/>
      <c r="G122" s="47"/>
    </row>
    <row r="123" spans="1:7" s="48" customFormat="1" x14ac:dyDescent="0.2">
      <c r="A123" s="47"/>
      <c r="B123" s="47"/>
      <c r="C123" s="47"/>
      <c r="D123" s="47"/>
      <c r="E123" s="47"/>
      <c r="F123" s="47"/>
      <c r="G123" s="47"/>
    </row>
    <row r="124" spans="1:7" s="48" customFormat="1" x14ac:dyDescent="0.2">
      <c r="A124" s="47"/>
      <c r="B124" s="47"/>
      <c r="C124" s="47"/>
      <c r="D124" s="47"/>
      <c r="E124" s="47"/>
      <c r="F124" s="47"/>
      <c r="G124" s="47"/>
    </row>
    <row r="125" spans="1:7" s="48" customFormat="1" x14ac:dyDescent="0.2">
      <c r="A125" s="47"/>
      <c r="B125" s="47"/>
      <c r="C125" s="47"/>
      <c r="D125" s="47"/>
      <c r="E125" s="47"/>
      <c r="F125" s="47"/>
      <c r="G125" s="47"/>
    </row>
    <row r="126" spans="1:7" s="48" customFormat="1" x14ac:dyDescent="0.2">
      <c r="A126" s="47"/>
      <c r="B126" s="47"/>
      <c r="C126" s="47"/>
      <c r="D126" s="47"/>
      <c r="E126" s="47"/>
      <c r="F126" s="47"/>
      <c r="G126" s="47"/>
    </row>
    <row r="127" spans="1:7" s="48" customFormat="1" x14ac:dyDescent="0.2">
      <c r="A127" s="47"/>
      <c r="B127" s="47"/>
      <c r="C127" s="47"/>
      <c r="D127" s="47"/>
      <c r="E127" s="47"/>
      <c r="F127" s="47"/>
      <c r="G127" s="47"/>
    </row>
    <row r="128" spans="1:7" s="48" customFormat="1" x14ac:dyDescent="0.2">
      <c r="A128" s="47"/>
      <c r="B128" s="47"/>
      <c r="C128" s="47"/>
      <c r="D128" s="47"/>
      <c r="E128" s="47"/>
      <c r="F128" s="47"/>
      <c r="G128" s="47"/>
    </row>
    <row r="129" spans="1:7" s="48" customFormat="1" x14ac:dyDescent="0.2">
      <c r="A129" s="47"/>
      <c r="B129" s="47"/>
      <c r="C129" s="47"/>
      <c r="D129" s="47"/>
      <c r="E129" s="47"/>
      <c r="F129" s="47"/>
      <c r="G129" s="47"/>
    </row>
    <row r="130" spans="1:7" s="48" customFormat="1" x14ac:dyDescent="0.2">
      <c r="A130" s="47"/>
      <c r="B130" s="47"/>
      <c r="C130" s="47"/>
      <c r="D130" s="47"/>
      <c r="E130" s="47"/>
      <c r="F130" s="47"/>
      <c r="G130" s="47"/>
    </row>
    <row r="131" spans="1:7" s="48" customFormat="1" x14ac:dyDescent="0.2">
      <c r="A131" s="47"/>
      <c r="B131" s="47"/>
      <c r="C131" s="47"/>
      <c r="D131" s="47"/>
      <c r="E131" s="47"/>
      <c r="F131" s="47"/>
      <c r="G131" s="47"/>
    </row>
    <row r="132" spans="1:7" s="48" customFormat="1" x14ac:dyDescent="0.2">
      <c r="A132" s="47"/>
      <c r="B132" s="47"/>
      <c r="C132" s="47"/>
      <c r="D132" s="47"/>
      <c r="E132" s="47"/>
      <c r="F132" s="47"/>
      <c r="G132" s="47"/>
    </row>
    <row r="133" spans="1:7" s="48" customFormat="1" x14ac:dyDescent="0.2">
      <c r="A133" s="47"/>
      <c r="B133" s="47"/>
      <c r="C133" s="47"/>
      <c r="D133" s="47"/>
      <c r="E133" s="47"/>
      <c r="F133" s="47"/>
      <c r="G133" s="47"/>
    </row>
    <row r="134" spans="1:7" s="48" customFormat="1" x14ac:dyDescent="0.2">
      <c r="A134" s="47"/>
      <c r="B134" s="47"/>
      <c r="C134" s="47"/>
      <c r="D134" s="47"/>
      <c r="E134" s="47"/>
      <c r="F134" s="47"/>
      <c r="G134" s="47"/>
    </row>
    <row r="135" spans="1:7" s="48" customFormat="1" x14ac:dyDescent="0.2">
      <c r="A135" s="47"/>
      <c r="B135" s="47"/>
      <c r="C135" s="47"/>
      <c r="D135" s="47"/>
      <c r="E135" s="47"/>
      <c r="F135" s="47"/>
      <c r="G135" s="47"/>
    </row>
    <row r="136" spans="1:7" s="48" customFormat="1" x14ac:dyDescent="0.2">
      <c r="A136" s="47"/>
      <c r="B136" s="47"/>
      <c r="C136" s="47"/>
      <c r="D136" s="47"/>
      <c r="E136" s="47"/>
      <c r="F136" s="47"/>
      <c r="G136" s="47"/>
    </row>
    <row r="137" spans="1:7" s="48" customFormat="1" x14ac:dyDescent="0.2">
      <c r="A137" s="47"/>
      <c r="B137" s="47"/>
      <c r="C137" s="47"/>
      <c r="D137" s="47"/>
      <c r="E137" s="47"/>
      <c r="F137" s="47"/>
      <c r="G137" s="47"/>
    </row>
    <row r="138" spans="1:7" s="48" customFormat="1" x14ac:dyDescent="0.2">
      <c r="A138" s="47"/>
      <c r="B138" s="47"/>
      <c r="C138" s="47"/>
      <c r="D138" s="47"/>
      <c r="E138" s="47"/>
      <c r="F138" s="47"/>
      <c r="G138" s="47"/>
    </row>
    <row r="139" spans="1:7" s="48" customFormat="1" x14ac:dyDescent="0.2">
      <c r="A139" s="47"/>
      <c r="B139" s="47"/>
      <c r="C139" s="47"/>
      <c r="D139" s="47"/>
      <c r="E139" s="47"/>
      <c r="F139" s="47"/>
      <c r="G139" s="47"/>
    </row>
    <row r="140" spans="1:7" s="48" customFormat="1" x14ac:dyDescent="0.2">
      <c r="A140" s="47"/>
      <c r="B140" s="47"/>
      <c r="C140" s="47"/>
      <c r="D140" s="47"/>
      <c r="E140" s="47"/>
      <c r="F140" s="47"/>
      <c r="G140" s="47"/>
    </row>
    <row r="141" spans="1:7" s="48" customFormat="1" x14ac:dyDescent="0.2">
      <c r="A141" s="47"/>
      <c r="B141" s="47"/>
      <c r="C141" s="47"/>
      <c r="D141" s="47"/>
      <c r="E141" s="47"/>
      <c r="F141" s="47"/>
      <c r="G141" s="47"/>
    </row>
    <row r="142" spans="1:7" s="48" customFormat="1" x14ac:dyDescent="0.2">
      <c r="A142" s="47"/>
      <c r="B142" s="47"/>
      <c r="C142" s="47"/>
      <c r="D142" s="47"/>
      <c r="E142" s="47"/>
      <c r="F142" s="47"/>
      <c r="G142" s="47"/>
    </row>
    <row r="143" spans="1:7" s="48" customFormat="1" x14ac:dyDescent="0.2">
      <c r="A143" s="47"/>
      <c r="B143" s="47"/>
      <c r="C143" s="47"/>
      <c r="D143" s="47"/>
      <c r="E143" s="47"/>
      <c r="F143" s="47"/>
      <c r="G143" s="47"/>
    </row>
    <row r="144" spans="1:7" s="48" customFormat="1" x14ac:dyDescent="0.2">
      <c r="A144" s="47"/>
      <c r="B144" s="47"/>
      <c r="C144" s="47"/>
      <c r="D144" s="47"/>
      <c r="E144" s="47"/>
      <c r="F144" s="47"/>
      <c r="G144" s="47"/>
    </row>
    <row r="145" spans="1:7" s="48" customFormat="1" x14ac:dyDescent="0.2">
      <c r="A145" s="47"/>
      <c r="B145" s="47"/>
      <c r="C145" s="47"/>
      <c r="D145" s="47"/>
      <c r="E145" s="47"/>
      <c r="F145" s="47"/>
      <c r="G145" s="47"/>
    </row>
    <row r="146" spans="1:7" s="48" customFormat="1" x14ac:dyDescent="0.2">
      <c r="A146" s="47"/>
      <c r="B146" s="47"/>
      <c r="C146" s="47"/>
      <c r="D146" s="47"/>
      <c r="E146" s="47"/>
      <c r="F146" s="47"/>
      <c r="G146" s="47"/>
    </row>
    <row r="147" spans="1:7" s="48" customFormat="1" x14ac:dyDescent="0.2">
      <c r="A147" s="47"/>
      <c r="B147" s="47"/>
      <c r="C147" s="47"/>
      <c r="D147" s="47"/>
      <c r="E147" s="47"/>
      <c r="F147" s="47"/>
      <c r="G147" s="47"/>
    </row>
    <row r="148" spans="1:7" s="48" customFormat="1" x14ac:dyDescent="0.2">
      <c r="A148" s="47"/>
      <c r="B148" s="47"/>
      <c r="C148" s="47"/>
      <c r="D148" s="47"/>
      <c r="E148" s="47"/>
      <c r="F148" s="47"/>
      <c r="G148" s="47"/>
    </row>
    <row r="149" spans="1:7" s="48" customFormat="1" x14ac:dyDescent="0.2">
      <c r="A149" s="47"/>
      <c r="B149" s="47"/>
      <c r="C149" s="47"/>
      <c r="D149" s="47"/>
      <c r="E149" s="47"/>
      <c r="F149" s="47"/>
      <c r="G149" s="47"/>
    </row>
    <row r="150" spans="1:7" s="48" customFormat="1" x14ac:dyDescent="0.2">
      <c r="A150" s="47"/>
      <c r="B150" s="47"/>
      <c r="C150" s="47"/>
      <c r="D150" s="47"/>
      <c r="E150" s="47"/>
      <c r="F150" s="47"/>
      <c r="G150" s="47"/>
    </row>
    <row r="151" spans="1:7" s="48" customFormat="1" x14ac:dyDescent="0.2">
      <c r="A151" s="47"/>
      <c r="B151" s="47"/>
      <c r="C151" s="47"/>
      <c r="D151" s="47"/>
      <c r="E151" s="47"/>
      <c r="F151" s="47"/>
      <c r="G151" s="47"/>
    </row>
    <row r="152" spans="1:7" s="48" customFormat="1" x14ac:dyDescent="0.2">
      <c r="A152" s="47"/>
      <c r="B152" s="47"/>
      <c r="C152" s="47"/>
      <c r="D152" s="47"/>
      <c r="E152" s="47"/>
      <c r="F152" s="47"/>
      <c r="G152" s="47"/>
    </row>
    <row r="153" spans="1:7" s="48" customFormat="1" x14ac:dyDescent="0.2">
      <c r="A153" s="47"/>
      <c r="B153" s="47"/>
      <c r="C153" s="47"/>
      <c r="D153" s="47"/>
      <c r="E153" s="47"/>
      <c r="F153" s="47"/>
      <c r="G153" s="47"/>
    </row>
    <row r="154" spans="1:7" s="48" customFormat="1" x14ac:dyDescent="0.2">
      <c r="A154" s="47"/>
      <c r="B154" s="47"/>
      <c r="C154" s="47"/>
      <c r="D154" s="47"/>
      <c r="E154" s="47"/>
      <c r="F154" s="47"/>
      <c r="G154" s="47"/>
    </row>
    <row r="155" spans="1:7" s="48" customFormat="1" x14ac:dyDescent="0.2">
      <c r="A155" s="47"/>
      <c r="B155" s="47"/>
      <c r="C155" s="47"/>
      <c r="D155" s="47"/>
      <c r="E155" s="47"/>
      <c r="F155" s="47"/>
      <c r="G155" s="47"/>
    </row>
    <row r="156" spans="1:7" s="48" customFormat="1" x14ac:dyDescent="0.2">
      <c r="A156" s="47"/>
      <c r="B156" s="47"/>
      <c r="C156" s="47"/>
      <c r="D156" s="47"/>
      <c r="E156" s="47"/>
      <c r="F156" s="47"/>
      <c r="G156" s="47"/>
    </row>
    <row r="157" spans="1:7" s="48" customFormat="1" x14ac:dyDescent="0.2">
      <c r="A157" s="47"/>
      <c r="B157" s="47"/>
      <c r="C157" s="47"/>
      <c r="D157" s="47"/>
      <c r="E157" s="47"/>
      <c r="F157" s="47"/>
      <c r="G157" s="47"/>
    </row>
    <row r="158" spans="1:7" s="48" customFormat="1" x14ac:dyDescent="0.2">
      <c r="A158" s="47"/>
      <c r="B158" s="47"/>
      <c r="C158" s="47"/>
      <c r="D158" s="47"/>
      <c r="E158" s="47"/>
      <c r="F158" s="47"/>
      <c r="G158" s="47"/>
    </row>
    <row r="159" spans="1:7" s="48" customFormat="1" x14ac:dyDescent="0.2">
      <c r="A159" s="47"/>
      <c r="B159" s="47"/>
      <c r="C159" s="47"/>
      <c r="D159" s="47"/>
      <c r="E159" s="47"/>
      <c r="F159" s="47"/>
      <c r="G159" s="47"/>
    </row>
    <row r="160" spans="1:7" s="48" customFormat="1" x14ac:dyDescent="0.2">
      <c r="A160" s="47"/>
      <c r="B160" s="47"/>
      <c r="C160" s="47"/>
      <c r="D160" s="47"/>
      <c r="E160" s="47"/>
      <c r="F160" s="47"/>
      <c r="G160" s="47"/>
    </row>
    <row r="161" spans="1:7" s="48" customFormat="1" x14ac:dyDescent="0.2">
      <c r="A161" s="47"/>
      <c r="B161" s="47"/>
      <c r="C161" s="47"/>
      <c r="D161" s="47"/>
      <c r="E161" s="47"/>
      <c r="F161" s="47"/>
      <c r="G161" s="47"/>
    </row>
    <row r="162" spans="1:7" s="48" customFormat="1" x14ac:dyDescent="0.2">
      <c r="A162" s="47"/>
      <c r="B162" s="47"/>
      <c r="C162" s="47"/>
      <c r="D162" s="47"/>
      <c r="E162" s="47"/>
      <c r="F162" s="47"/>
      <c r="G162" s="47"/>
    </row>
    <row r="163" spans="1:7" s="48" customFormat="1" x14ac:dyDescent="0.2">
      <c r="A163" s="47"/>
      <c r="B163" s="47"/>
      <c r="C163" s="47"/>
      <c r="D163" s="47"/>
      <c r="E163" s="47"/>
      <c r="F163" s="47"/>
      <c r="G163" s="47"/>
    </row>
    <row r="164" spans="1:7" s="48" customFormat="1" x14ac:dyDescent="0.2">
      <c r="A164" s="47"/>
      <c r="B164" s="47"/>
      <c r="C164" s="47"/>
      <c r="D164" s="47"/>
      <c r="E164" s="47"/>
      <c r="F164" s="47"/>
      <c r="G164" s="47"/>
    </row>
    <row r="165" spans="1:7" s="48" customFormat="1" x14ac:dyDescent="0.2">
      <c r="A165" s="47"/>
      <c r="B165" s="47"/>
      <c r="C165" s="47"/>
      <c r="D165" s="47"/>
      <c r="E165" s="47"/>
      <c r="F165" s="47"/>
      <c r="G165" s="47"/>
    </row>
    <row r="166" spans="1:7" s="48" customFormat="1" x14ac:dyDescent="0.2">
      <c r="A166" s="47"/>
      <c r="B166" s="47"/>
      <c r="C166" s="47"/>
      <c r="D166" s="47"/>
      <c r="E166" s="47"/>
      <c r="F166" s="47"/>
      <c r="G166" s="47"/>
    </row>
    <row r="167" spans="1:7" s="48" customFormat="1" x14ac:dyDescent="0.2">
      <c r="A167" s="47"/>
      <c r="B167" s="47"/>
      <c r="C167" s="47"/>
      <c r="D167" s="47"/>
      <c r="E167" s="47"/>
      <c r="F167" s="47"/>
      <c r="G167" s="47"/>
    </row>
    <row r="168" spans="1:7" s="48" customFormat="1" x14ac:dyDescent="0.2">
      <c r="A168" s="47"/>
      <c r="B168" s="47"/>
      <c r="C168" s="47"/>
      <c r="D168" s="47"/>
      <c r="E168" s="47"/>
      <c r="F168" s="47"/>
      <c r="G168" s="47"/>
    </row>
    <row r="169" spans="1:7" s="48" customFormat="1" x14ac:dyDescent="0.2">
      <c r="A169" s="47"/>
      <c r="B169" s="47"/>
      <c r="C169" s="47"/>
      <c r="D169" s="47"/>
      <c r="E169" s="47"/>
      <c r="F169" s="47"/>
      <c r="G169" s="47"/>
    </row>
    <row r="170" spans="1:7" s="48" customFormat="1" x14ac:dyDescent="0.2">
      <c r="A170" s="47"/>
      <c r="B170" s="47"/>
      <c r="C170" s="47"/>
      <c r="D170" s="47"/>
      <c r="E170" s="47"/>
      <c r="F170" s="47"/>
      <c r="G170" s="47"/>
    </row>
    <row r="171" spans="1:7" s="48" customFormat="1" x14ac:dyDescent="0.2">
      <c r="A171" s="47"/>
      <c r="B171" s="47"/>
      <c r="C171" s="47"/>
      <c r="D171" s="47"/>
      <c r="E171" s="47"/>
      <c r="F171" s="47"/>
      <c r="G171" s="47"/>
    </row>
    <row r="172" spans="1:7" s="48" customFormat="1" x14ac:dyDescent="0.2">
      <c r="A172" s="47"/>
      <c r="B172" s="47"/>
      <c r="C172" s="47"/>
      <c r="D172" s="47"/>
      <c r="E172" s="47"/>
      <c r="F172" s="47"/>
      <c r="G172" s="47"/>
    </row>
    <row r="173" spans="1:7" s="48" customFormat="1" x14ac:dyDescent="0.2">
      <c r="A173" s="47"/>
      <c r="B173" s="47"/>
      <c r="C173" s="47"/>
      <c r="D173" s="47"/>
      <c r="E173" s="47"/>
      <c r="F173" s="47"/>
      <c r="G173" s="47"/>
    </row>
    <row r="174" spans="1:7" s="48" customFormat="1" x14ac:dyDescent="0.2">
      <c r="A174" s="47"/>
      <c r="B174" s="47"/>
      <c r="C174" s="47"/>
      <c r="D174" s="47"/>
      <c r="E174" s="47"/>
      <c r="F174" s="47"/>
      <c r="G174" s="47"/>
    </row>
    <row r="175" spans="1:7" s="48" customFormat="1" x14ac:dyDescent="0.2">
      <c r="A175" s="47"/>
      <c r="B175" s="47"/>
      <c r="C175" s="47"/>
      <c r="D175" s="47"/>
      <c r="E175" s="47"/>
      <c r="F175" s="47"/>
      <c r="G175" s="47"/>
    </row>
    <row r="176" spans="1:7" s="48" customFormat="1" x14ac:dyDescent="0.2">
      <c r="A176" s="47"/>
      <c r="B176" s="47"/>
      <c r="C176" s="47"/>
      <c r="D176" s="47"/>
      <c r="E176" s="47"/>
      <c r="F176" s="47"/>
      <c r="G176" s="47"/>
    </row>
    <row r="177" spans="1:7" s="48" customFormat="1" x14ac:dyDescent="0.2">
      <c r="A177" s="47"/>
      <c r="B177" s="47"/>
      <c r="C177" s="47"/>
      <c r="D177" s="47"/>
      <c r="E177" s="47"/>
      <c r="F177" s="47"/>
      <c r="G177" s="47"/>
    </row>
    <row r="178" spans="1:7" s="48" customFormat="1" x14ac:dyDescent="0.2">
      <c r="A178" s="47"/>
      <c r="B178" s="47"/>
      <c r="C178" s="47"/>
      <c r="D178" s="47"/>
      <c r="E178" s="47"/>
      <c r="F178" s="47"/>
      <c r="G178" s="47"/>
    </row>
    <row r="179" spans="1:7" s="48" customFormat="1" x14ac:dyDescent="0.2">
      <c r="A179" s="47"/>
      <c r="B179" s="47"/>
      <c r="C179" s="47"/>
      <c r="D179" s="47"/>
      <c r="E179" s="47"/>
      <c r="F179" s="47"/>
      <c r="G179" s="47"/>
    </row>
    <row r="180" spans="1:7" s="48" customFormat="1" x14ac:dyDescent="0.2">
      <c r="A180" s="47"/>
      <c r="B180" s="47"/>
      <c r="C180" s="47"/>
      <c r="D180" s="47"/>
      <c r="E180" s="47"/>
      <c r="F180" s="47"/>
      <c r="G180" s="47"/>
    </row>
    <row r="181" spans="1:7" s="48" customFormat="1" x14ac:dyDescent="0.2">
      <c r="A181" s="47"/>
      <c r="B181" s="47"/>
      <c r="C181" s="47"/>
      <c r="D181" s="47"/>
      <c r="E181" s="47"/>
      <c r="F181" s="47"/>
      <c r="G181" s="47"/>
    </row>
    <row r="182" spans="1:7" s="48" customFormat="1" x14ac:dyDescent="0.2">
      <c r="A182" s="47"/>
      <c r="B182" s="47"/>
      <c r="C182" s="47"/>
      <c r="D182" s="47"/>
      <c r="E182" s="47"/>
      <c r="F182" s="47"/>
      <c r="G182" s="47"/>
    </row>
    <row r="183" spans="1:7" s="48" customFormat="1" x14ac:dyDescent="0.2">
      <c r="A183" s="47"/>
      <c r="B183" s="47"/>
      <c r="C183" s="47"/>
      <c r="D183" s="47"/>
      <c r="E183" s="47"/>
      <c r="F183" s="47"/>
      <c r="G183" s="47"/>
    </row>
    <row r="184" spans="1:7" s="48" customFormat="1" x14ac:dyDescent="0.2">
      <c r="A184" s="47"/>
      <c r="B184" s="47"/>
      <c r="C184" s="47"/>
      <c r="D184" s="47"/>
      <c r="E184" s="47"/>
      <c r="F184" s="47"/>
      <c r="G184" s="47"/>
    </row>
    <row r="185" spans="1:7" s="48" customFormat="1" x14ac:dyDescent="0.2">
      <c r="A185" s="47"/>
      <c r="B185" s="47"/>
      <c r="C185" s="47"/>
      <c r="D185" s="47"/>
      <c r="E185" s="47"/>
      <c r="F185" s="47"/>
      <c r="G185" s="47"/>
    </row>
    <row r="186" spans="1:7" s="48" customFormat="1" x14ac:dyDescent="0.2">
      <c r="A186" s="47"/>
      <c r="B186" s="47"/>
      <c r="C186" s="47"/>
      <c r="D186" s="47"/>
      <c r="E186" s="47"/>
      <c r="F186" s="47"/>
      <c r="G186" s="47"/>
    </row>
    <row r="187" spans="1:7" s="48" customFormat="1" x14ac:dyDescent="0.2">
      <c r="A187" s="47"/>
      <c r="B187" s="47"/>
      <c r="C187" s="47"/>
      <c r="D187" s="47"/>
      <c r="E187" s="47"/>
      <c r="F187" s="47"/>
      <c r="G187" s="47"/>
    </row>
    <row r="188" spans="1:7" s="48" customFormat="1" x14ac:dyDescent="0.2">
      <c r="A188" s="47"/>
      <c r="B188" s="47"/>
      <c r="C188" s="47"/>
      <c r="D188" s="47"/>
      <c r="E188" s="47"/>
      <c r="F188" s="47"/>
      <c r="G188" s="47"/>
    </row>
    <row r="189" spans="1:7" s="48" customFormat="1" x14ac:dyDescent="0.2">
      <c r="A189" s="47"/>
      <c r="B189" s="47"/>
      <c r="C189" s="47"/>
      <c r="D189" s="47"/>
      <c r="E189" s="47"/>
      <c r="F189" s="47"/>
      <c r="G189" s="47"/>
    </row>
    <row r="190" spans="1:7" s="48" customFormat="1" x14ac:dyDescent="0.2">
      <c r="A190" s="47"/>
      <c r="B190" s="47"/>
      <c r="C190" s="47"/>
      <c r="D190" s="47"/>
      <c r="E190" s="47"/>
      <c r="F190" s="47"/>
      <c r="G190" s="47"/>
    </row>
    <row r="191" spans="1:7" s="48" customFormat="1" x14ac:dyDescent="0.2">
      <c r="A191" s="47"/>
      <c r="B191" s="47"/>
      <c r="C191" s="47"/>
      <c r="D191" s="47"/>
      <c r="E191" s="47"/>
      <c r="F191" s="47"/>
      <c r="G191" s="47"/>
    </row>
    <row r="192" spans="1:7" s="48" customFormat="1" x14ac:dyDescent="0.2">
      <c r="A192" s="47"/>
      <c r="B192" s="47"/>
      <c r="C192" s="47"/>
      <c r="D192" s="47"/>
      <c r="E192" s="47"/>
      <c r="F192" s="47"/>
      <c r="G192" s="47"/>
    </row>
    <row r="193" spans="1:7" s="48" customFormat="1" x14ac:dyDescent="0.2">
      <c r="A193" s="47"/>
      <c r="B193" s="47"/>
      <c r="C193" s="47"/>
      <c r="D193" s="47"/>
      <c r="E193" s="47"/>
      <c r="F193" s="47"/>
      <c r="G193" s="47"/>
    </row>
    <row r="194" spans="1:7" s="48" customFormat="1" x14ac:dyDescent="0.2">
      <c r="A194" s="47"/>
      <c r="B194" s="47"/>
      <c r="C194" s="47"/>
      <c r="D194" s="47"/>
      <c r="E194" s="47"/>
      <c r="F194" s="47"/>
      <c r="G194" s="47"/>
    </row>
    <row r="195" spans="1:7" s="48" customFormat="1" x14ac:dyDescent="0.2">
      <c r="A195" s="47"/>
      <c r="B195" s="47"/>
      <c r="C195" s="47"/>
      <c r="D195" s="47"/>
      <c r="E195" s="47"/>
      <c r="F195" s="47"/>
      <c r="G195" s="47"/>
    </row>
    <row r="196" spans="1:7" s="48" customFormat="1" x14ac:dyDescent="0.2">
      <c r="A196" s="47"/>
      <c r="B196" s="47"/>
      <c r="C196" s="47"/>
      <c r="D196" s="47"/>
      <c r="E196" s="47"/>
      <c r="F196" s="47"/>
      <c r="G196" s="47"/>
    </row>
    <row r="197" spans="1:7" s="48" customFormat="1" x14ac:dyDescent="0.2">
      <c r="A197" s="47"/>
      <c r="B197" s="47"/>
      <c r="C197" s="47"/>
      <c r="D197" s="47"/>
      <c r="E197" s="47"/>
      <c r="F197" s="47"/>
      <c r="G197" s="47"/>
    </row>
    <row r="198" spans="1:7" s="48" customFormat="1" x14ac:dyDescent="0.2">
      <c r="A198" s="47"/>
      <c r="B198" s="47"/>
      <c r="C198" s="47"/>
      <c r="D198" s="47"/>
      <c r="E198" s="47"/>
      <c r="F198" s="47"/>
      <c r="G198" s="47"/>
    </row>
    <row r="199" spans="1:7" s="48" customFormat="1" x14ac:dyDescent="0.2">
      <c r="A199" s="47"/>
      <c r="B199" s="47"/>
      <c r="C199" s="47"/>
      <c r="D199" s="47"/>
      <c r="E199" s="47"/>
      <c r="F199" s="47"/>
      <c r="G199" s="47"/>
    </row>
    <row r="200" spans="1:7" s="48" customFormat="1" x14ac:dyDescent="0.2"/>
    <row r="201" spans="1:7" s="48" customFormat="1" x14ac:dyDescent="0.2"/>
    <row r="202" spans="1:7" s="48" customFormat="1" x14ac:dyDescent="0.2"/>
    <row r="203" spans="1:7" s="48" customFormat="1" x14ac:dyDescent="0.2"/>
    <row r="204" spans="1:7" s="48" customFormat="1" x14ac:dyDescent="0.2"/>
    <row r="205" spans="1:7" s="48" customFormat="1" x14ac:dyDescent="0.2"/>
    <row r="206" spans="1:7" s="48" customFormat="1" x14ac:dyDescent="0.2"/>
    <row r="207" spans="1:7" s="48" customFormat="1" x14ac:dyDescent="0.2"/>
    <row r="208" spans="1:7" s="48" customFormat="1" x14ac:dyDescent="0.2"/>
    <row r="209" s="48" customFormat="1" x14ac:dyDescent="0.2"/>
    <row r="210" s="48" customFormat="1" x14ac:dyDescent="0.2"/>
    <row r="211" s="48" customFormat="1" x14ac:dyDescent="0.2"/>
    <row r="212" s="48" customFormat="1" x14ac:dyDescent="0.2"/>
    <row r="213" s="48" customFormat="1" x14ac:dyDescent="0.2"/>
    <row r="214" s="48" customFormat="1" x14ac:dyDescent="0.2"/>
    <row r="215" s="48" customFormat="1" x14ac:dyDescent="0.2"/>
    <row r="216" s="48" customFormat="1" x14ac:dyDescent="0.2"/>
    <row r="217" s="48" customFormat="1" x14ac:dyDescent="0.2"/>
    <row r="218" s="48" customFormat="1" x14ac:dyDescent="0.2"/>
    <row r="219" s="48" customFormat="1" x14ac:dyDescent="0.2"/>
    <row r="220" s="48" customFormat="1" x14ac:dyDescent="0.2"/>
    <row r="221" s="48" customFormat="1" x14ac:dyDescent="0.2"/>
    <row r="222" s="48" customFormat="1" x14ac:dyDescent="0.2"/>
    <row r="223" s="48" customFormat="1" x14ac:dyDescent="0.2"/>
    <row r="224" s="48" customFormat="1" x14ac:dyDescent="0.2"/>
    <row r="225" s="48" customFormat="1" x14ac:dyDescent="0.2"/>
    <row r="226" s="48" customFormat="1" x14ac:dyDescent="0.2"/>
    <row r="227" s="48" customFormat="1" x14ac:dyDescent="0.2"/>
    <row r="228" s="48" customFormat="1" x14ac:dyDescent="0.2"/>
    <row r="229" s="48" customFormat="1" x14ac:dyDescent="0.2"/>
    <row r="230" s="48" customFormat="1" x14ac:dyDescent="0.2"/>
    <row r="231" s="48" customFormat="1" x14ac:dyDescent="0.2"/>
    <row r="232" s="48" customFormat="1" x14ac:dyDescent="0.2"/>
    <row r="233" s="48" customFormat="1" x14ac:dyDescent="0.2"/>
    <row r="234" s="48" customFormat="1" x14ac:dyDescent="0.2"/>
    <row r="235" s="48" customFormat="1" x14ac:dyDescent="0.2"/>
    <row r="236" s="48" customFormat="1" x14ac:dyDescent="0.2"/>
    <row r="237" s="48" customFormat="1" x14ac:dyDescent="0.2"/>
    <row r="238" s="48" customFormat="1" x14ac:dyDescent="0.2"/>
    <row r="239" s="48" customFormat="1" x14ac:dyDescent="0.2"/>
    <row r="240" s="48" customFormat="1" x14ac:dyDescent="0.2"/>
    <row r="241" s="48" customFormat="1" x14ac:dyDescent="0.2"/>
    <row r="242" s="48" customFormat="1" x14ac:dyDescent="0.2"/>
    <row r="243" s="48" customFormat="1" x14ac:dyDescent="0.2"/>
    <row r="244" s="48" customFormat="1" x14ac:dyDescent="0.2"/>
    <row r="245" s="48" customFormat="1" x14ac:dyDescent="0.2"/>
    <row r="246" s="48" customFormat="1" x14ac:dyDescent="0.2"/>
    <row r="247" s="48" customFormat="1" x14ac:dyDescent="0.2"/>
    <row r="248" s="48" customFormat="1" x14ac:dyDescent="0.2"/>
    <row r="249" s="48" customFormat="1" x14ac:dyDescent="0.2"/>
    <row r="250" s="48" customFormat="1" x14ac:dyDescent="0.2"/>
    <row r="251" s="48" customFormat="1" x14ac:dyDescent="0.2"/>
    <row r="252" s="48" customFormat="1" x14ac:dyDescent="0.2"/>
    <row r="253" s="48" customFormat="1" x14ac:dyDescent="0.2"/>
    <row r="254" s="48" customFormat="1" x14ac:dyDescent="0.2"/>
    <row r="255" s="48" customFormat="1" x14ac:dyDescent="0.2"/>
    <row r="256" s="48" customFormat="1" x14ac:dyDescent="0.2"/>
    <row r="257" s="48" customFormat="1" x14ac:dyDescent="0.2"/>
    <row r="258" s="48" customFormat="1" x14ac:dyDescent="0.2"/>
    <row r="259" s="48" customFormat="1" x14ac:dyDescent="0.2"/>
    <row r="260" s="48" customFormat="1" x14ac:dyDescent="0.2"/>
    <row r="261" s="48" customFormat="1" x14ac:dyDescent="0.2"/>
    <row r="262" s="48" customFormat="1" x14ac:dyDescent="0.2"/>
    <row r="263" s="48" customFormat="1" x14ac:dyDescent="0.2"/>
    <row r="264" s="48" customFormat="1" x14ac:dyDescent="0.2"/>
    <row r="265" s="48" customFormat="1" x14ac:dyDescent="0.2"/>
    <row r="266" s="48" customFormat="1" x14ac:dyDescent="0.2"/>
    <row r="267" s="48" customFormat="1" x14ac:dyDescent="0.2"/>
    <row r="268" s="48" customFormat="1" x14ac:dyDescent="0.2"/>
    <row r="269" s="48" customFormat="1" x14ac:dyDescent="0.2"/>
    <row r="270" s="48" customFormat="1" x14ac:dyDescent="0.2"/>
    <row r="271" s="48" customFormat="1" x14ac:dyDescent="0.2"/>
    <row r="272" s="48" customFormat="1" x14ac:dyDescent="0.2"/>
    <row r="273" s="48" customFormat="1" x14ac:dyDescent="0.2"/>
    <row r="274" s="48" customFormat="1" x14ac:dyDescent="0.2"/>
    <row r="275" s="48" customFormat="1" x14ac:dyDescent="0.2"/>
    <row r="276" s="48" customFormat="1" x14ac:dyDescent="0.2"/>
    <row r="277" s="48" customFormat="1" x14ac:dyDescent="0.2"/>
    <row r="278" s="48" customFormat="1" x14ac:dyDescent="0.2"/>
    <row r="279" s="48" customFormat="1" x14ac:dyDescent="0.2"/>
    <row r="280" s="48" customFormat="1" x14ac:dyDescent="0.2"/>
    <row r="281" s="48" customFormat="1" x14ac:dyDescent="0.2"/>
    <row r="282" s="48" customFormat="1" x14ac:dyDescent="0.2"/>
    <row r="283" s="48" customFormat="1" x14ac:dyDescent="0.2"/>
    <row r="284" s="48" customFormat="1" x14ac:dyDescent="0.2"/>
    <row r="285" s="48" customFormat="1" x14ac:dyDescent="0.2"/>
    <row r="286" s="48" customFormat="1" x14ac:dyDescent="0.2"/>
    <row r="287" s="48" customFormat="1" x14ac:dyDescent="0.2"/>
    <row r="288" s="48" customFormat="1" x14ac:dyDescent="0.2"/>
    <row r="289" s="48" customFormat="1" x14ac:dyDescent="0.2"/>
    <row r="290" s="48" customFormat="1" x14ac:dyDescent="0.2"/>
    <row r="291" s="48" customFormat="1" x14ac:dyDescent="0.2"/>
    <row r="292" s="48" customFormat="1" x14ac:dyDescent="0.2"/>
    <row r="293" s="48" customFormat="1" x14ac:dyDescent="0.2"/>
    <row r="294" s="48" customFormat="1" x14ac:dyDescent="0.2"/>
    <row r="295" s="48" customFormat="1" x14ac:dyDescent="0.2"/>
    <row r="296" s="48" customFormat="1" x14ac:dyDescent="0.2"/>
    <row r="297" s="48" customFormat="1" x14ac:dyDescent="0.2"/>
    <row r="298" s="48" customFormat="1" x14ac:dyDescent="0.2"/>
    <row r="299" s="48" customFormat="1" x14ac:dyDescent="0.2"/>
    <row r="300" s="48" customFormat="1" x14ac:dyDescent="0.2"/>
    <row r="301" s="48" customFormat="1" x14ac:dyDescent="0.2"/>
    <row r="302" s="48" customFormat="1" x14ac:dyDescent="0.2"/>
    <row r="303" s="48" customFormat="1" x14ac:dyDescent="0.2"/>
    <row r="304" s="48" customFormat="1" x14ac:dyDescent="0.2"/>
    <row r="305" s="48" customFormat="1" x14ac:dyDescent="0.2"/>
    <row r="306" s="48" customFormat="1" x14ac:dyDescent="0.2"/>
    <row r="307" s="48" customFormat="1" x14ac:dyDescent="0.2"/>
    <row r="308" s="48" customFormat="1" x14ac:dyDescent="0.2"/>
    <row r="309" s="48" customFormat="1" x14ac:dyDescent="0.2"/>
    <row r="310" s="48" customFormat="1" x14ac:dyDescent="0.2"/>
    <row r="311" s="48" customFormat="1" x14ac:dyDescent="0.2"/>
    <row r="312" s="48" customFormat="1" x14ac:dyDescent="0.2"/>
    <row r="313" s="48" customFormat="1" x14ac:dyDescent="0.2"/>
    <row r="314" s="48" customFormat="1" x14ac:dyDescent="0.2"/>
    <row r="315" s="48" customFormat="1" x14ac:dyDescent="0.2"/>
    <row r="316" s="48" customFormat="1" x14ac:dyDescent="0.2"/>
    <row r="317" s="48" customFormat="1" x14ac:dyDescent="0.2"/>
    <row r="318" s="48" customFormat="1" x14ac:dyDescent="0.2"/>
    <row r="319" s="48" customFormat="1" x14ac:dyDescent="0.2"/>
    <row r="320" s="48" customFormat="1" x14ac:dyDescent="0.2"/>
    <row r="321" s="48" customFormat="1" x14ac:dyDescent="0.2"/>
    <row r="322" s="48" customFormat="1" x14ac:dyDescent="0.2"/>
    <row r="323" s="48" customFormat="1" x14ac:dyDescent="0.2"/>
    <row r="324" s="48" customFormat="1" x14ac:dyDescent="0.2"/>
    <row r="325" s="48" customFormat="1" x14ac:dyDescent="0.2"/>
    <row r="326" s="48" customFormat="1" x14ac:dyDescent="0.2"/>
    <row r="327" s="48" customFormat="1" x14ac:dyDescent="0.2"/>
    <row r="328" s="48" customFormat="1" x14ac:dyDescent="0.2"/>
    <row r="329" s="48" customFormat="1" x14ac:dyDescent="0.2"/>
    <row r="330" s="48" customFormat="1" x14ac:dyDescent="0.2"/>
    <row r="331" s="48" customFormat="1" x14ac:dyDescent="0.2"/>
    <row r="332" s="48" customFormat="1" x14ac:dyDescent="0.2"/>
    <row r="333" s="48" customFormat="1" x14ac:dyDescent="0.2"/>
    <row r="334" s="48" customFormat="1" x14ac:dyDescent="0.2"/>
    <row r="335" s="48" customFormat="1" x14ac:dyDescent="0.2"/>
    <row r="336" s="48" customFormat="1" x14ac:dyDescent="0.2"/>
    <row r="337" s="48" customFormat="1" x14ac:dyDescent="0.2"/>
    <row r="338" s="48" customFormat="1" x14ac:dyDescent="0.2"/>
    <row r="339" s="48" customFormat="1" x14ac:dyDescent="0.2"/>
    <row r="340" s="48" customFormat="1" x14ac:dyDescent="0.2"/>
    <row r="341" s="48" customFormat="1" x14ac:dyDescent="0.2"/>
    <row r="342" s="48" customFormat="1" x14ac:dyDescent="0.2"/>
    <row r="343" s="48" customFormat="1" x14ac:dyDescent="0.2"/>
    <row r="344" s="48" customFormat="1" x14ac:dyDescent="0.2"/>
    <row r="345" s="48" customFormat="1" x14ac:dyDescent="0.2"/>
    <row r="346" s="48" customFormat="1" x14ac:dyDescent="0.2"/>
    <row r="347" s="48" customFormat="1" x14ac:dyDescent="0.2"/>
    <row r="348" s="48" customFormat="1" x14ac:dyDescent="0.2"/>
    <row r="349" s="48" customFormat="1" x14ac:dyDescent="0.2"/>
    <row r="350" s="48" customFormat="1" x14ac:dyDescent="0.2"/>
    <row r="351" s="48" customFormat="1" x14ac:dyDescent="0.2"/>
    <row r="352" s="48" customFormat="1" x14ac:dyDescent="0.2"/>
    <row r="353" s="48" customFormat="1" x14ac:dyDescent="0.2"/>
    <row r="354" s="48" customFormat="1" x14ac:dyDescent="0.2"/>
    <row r="355" s="48" customFormat="1" x14ac:dyDescent="0.2"/>
    <row r="356" s="48" customFormat="1" x14ac:dyDescent="0.2"/>
    <row r="357" s="48" customFormat="1" x14ac:dyDescent="0.2"/>
    <row r="358" s="48" customFormat="1" x14ac:dyDescent="0.2"/>
    <row r="359" s="48" customFormat="1" x14ac:dyDescent="0.2"/>
    <row r="360" s="48" customFormat="1" x14ac:dyDescent="0.2"/>
    <row r="361" s="48" customFormat="1" x14ac:dyDescent="0.2"/>
    <row r="362" s="48" customFormat="1" x14ac:dyDescent="0.2"/>
    <row r="363" s="48" customFormat="1" x14ac:dyDescent="0.2"/>
    <row r="364" s="48" customFormat="1" x14ac:dyDescent="0.2"/>
    <row r="365" s="48" customFormat="1" x14ac:dyDescent="0.2"/>
    <row r="366" s="48" customFormat="1" x14ac:dyDescent="0.2"/>
    <row r="367" s="48" customFormat="1" x14ac:dyDescent="0.2"/>
    <row r="368" s="48" customFormat="1" x14ac:dyDescent="0.2"/>
    <row r="369" s="48" customFormat="1" x14ac:dyDescent="0.2"/>
    <row r="370" s="48" customFormat="1" x14ac:dyDescent="0.2"/>
    <row r="371" s="48" customFormat="1" x14ac:dyDescent="0.2"/>
    <row r="372" s="48" customFormat="1" x14ac:dyDescent="0.2"/>
    <row r="373" s="48" customFormat="1" x14ac:dyDescent="0.2"/>
    <row r="374" s="48" customFormat="1" x14ac:dyDescent="0.2"/>
    <row r="375" s="48" customFormat="1" x14ac:dyDescent="0.2"/>
    <row r="376" s="48" customFormat="1" x14ac:dyDescent="0.2"/>
    <row r="377" s="48" customFormat="1" x14ac:dyDescent="0.2"/>
    <row r="378" s="48" customFormat="1" x14ac:dyDescent="0.2"/>
    <row r="379" s="48" customFormat="1" x14ac:dyDescent="0.2"/>
    <row r="380" s="48" customFormat="1" x14ac:dyDescent="0.2"/>
    <row r="381" s="48" customFormat="1" x14ac:dyDescent="0.2"/>
    <row r="382" s="48" customFormat="1" x14ac:dyDescent="0.2"/>
    <row r="383" s="48" customFormat="1" x14ac:dyDescent="0.2"/>
    <row r="384" s="48" customFormat="1" x14ac:dyDescent="0.2"/>
    <row r="385" s="48" customFormat="1" x14ac:dyDescent="0.2"/>
    <row r="386" s="48" customFormat="1" x14ac:dyDescent="0.2"/>
    <row r="387" s="48" customFormat="1" x14ac:dyDescent="0.2"/>
    <row r="388" s="48" customFormat="1" x14ac:dyDescent="0.2"/>
    <row r="389" s="48" customFormat="1" x14ac:dyDescent="0.2"/>
    <row r="390" s="48" customFormat="1" x14ac:dyDescent="0.2"/>
    <row r="391" s="48" customFormat="1" x14ac:dyDescent="0.2"/>
    <row r="392" s="48" customFormat="1" x14ac:dyDescent="0.2"/>
    <row r="393" s="48" customFormat="1" x14ac:dyDescent="0.2"/>
    <row r="394" s="48" customFormat="1" x14ac:dyDescent="0.2"/>
    <row r="395" s="48" customFormat="1" x14ac:dyDescent="0.2"/>
    <row r="396" s="48" customFormat="1" x14ac:dyDescent="0.2"/>
    <row r="397" s="48" customFormat="1" x14ac:dyDescent="0.2"/>
    <row r="398" s="48" customFormat="1" x14ac:dyDescent="0.2"/>
    <row r="399" s="48" customFormat="1" x14ac:dyDescent="0.2"/>
    <row r="400" s="48" customFormat="1" x14ac:dyDescent="0.2"/>
    <row r="401" s="48" customFormat="1" x14ac:dyDescent="0.2"/>
    <row r="402" s="48" customFormat="1" x14ac:dyDescent="0.2"/>
    <row r="403" s="48" customFormat="1" x14ac:dyDescent="0.2"/>
    <row r="404" s="48" customFormat="1" x14ac:dyDescent="0.2"/>
    <row r="405" s="48" customFormat="1" x14ac:dyDescent="0.2"/>
    <row r="406" s="48" customFormat="1" x14ac:dyDescent="0.2"/>
    <row r="407" s="48" customFormat="1" x14ac:dyDescent="0.2"/>
    <row r="408" s="48" customFormat="1" x14ac:dyDescent="0.2"/>
    <row r="409" s="48" customFormat="1" x14ac:dyDescent="0.2"/>
    <row r="410" s="48" customFormat="1" x14ac:dyDescent="0.2"/>
    <row r="411" s="48" customFormat="1" x14ac:dyDescent="0.2"/>
    <row r="412" s="48" customFormat="1" x14ac:dyDescent="0.2"/>
    <row r="413" s="48" customFormat="1" x14ac:dyDescent="0.2"/>
    <row r="414" s="48" customFormat="1" x14ac:dyDescent="0.2"/>
    <row r="415" s="48" customFormat="1" x14ac:dyDescent="0.2"/>
    <row r="416" s="48" customFormat="1" x14ac:dyDescent="0.2"/>
    <row r="417" s="48" customFormat="1" x14ac:dyDescent="0.2"/>
    <row r="418" s="48" customFormat="1" x14ac:dyDescent="0.2"/>
    <row r="419" s="48" customFormat="1" x14ac:dyDescent="0.2"/>
    <row r="420" s="48" customFormat="1" x14ac:dyDescent="0.2"/>
    <row r="421" s="48" customFormat="1" x14ac:dyDescent="0.2"/>
    <row r="422" s="48" customFormat="1" x14ac:dyDescent="0.2"/>
    <row r="423" s="48" customFormat="1" x14ac:dyDescent="0.2"/>
    <row r="424" s="48" customFormat="1" x14ac:dyDescent="0.2"/>
    <row r="425" s="48" customFormat="1" x14ac:dyDescent="0.2"/>
    <row r="426" s="48" customFormat="1" x14ac:dyDescent="0.2"/>
    <row r="427" s="48" customFormat="1" x14ac:dyDescent="0.2"/>
    <row r="428" s="48" customFormat="1" x14ac:dyDescent="0.2"/>
    <row r="429" s="48" customFormat="1" x14ac:dyDescent="0.2"/>
    <row r="430" s="48" customFormat="1" x14ac:dyDescent="0.2"/>
    <row r="431" s="48" customFormat="1" x14ac:dyDescent="0.2"/>
    <row r="432" s="48" customFormat="1" x14ac:dyDescent="0.2"/>
    <row r="433" s="48" customFormat="1" x14ac:dyDescent="0.2"/>
    <row r="434" s="48" customFormat="1" x14ac:dyDescent="0.2"/>
    <row r="435" s="48" customFormat="1" x14ac:dyDescent="0.2"/>
    <row r="436" s="48" customFormat="1" x14ac:dyDescent="0.2"/>
    <row r="437" s="48" customFormat="1" x14ac:dyDescent="0.2"/>
    <row r="438" s="48" customFormat="1" x14ac:dyDescent="0.2"/>
    <row r="439" s="48" customFormat="1" x14ac:dyDescent="0.2"/>
    <row r="440" s="48" customFormat="1" x14ac:dyDescent="0.2"/>
    <row r="441" s="48" customFormat="1" x14ac:dyDescent="0.2"/>
    <row r="442" s="48" customFormat="1" x14ac:dyDescent="0.2"/>
    <row r="443" s="48" customFormat="1" x14ac:dyDescent="0.2"/>
    <row r="444" s="48" customFormat="1" x14ac:dyDescent="0.2"/>
    <row r="445" s="48" customFormat="1" x14ac:dyDescent="0.2"/>
    <row r="446" s="48" customFormat="1" x14ac:dyDescent="0.2"/>
    <row r="447" s="48" customFormat="1" x14ac:dyDescent="0.2"/>
    <row r="448" s="48" customFormat="1" x14ac:dyDescent="0.2"/>
    <row r="449" s="48" customFormat="1" x14ac:dyDescent="0.2"/>
    <row r="450" s="48" customFormat="1" x14ac:dyDescent="0.2"/>
    <row r="451" s="48" customFormat="1" x14ac:dyDescent="0.2"/>
    <row r="452" s="48" customFormat="1" x14ac:dyDescent="0.2"/>
    <row r="453" s="48" customFormat="1" x14ac:dyDescent="0.2"/>
    <row r="454" s="48" customFormat="1" x14ac:dyDescent="0.2"/>
    <row r="455" s="48" customFormat="1" x14ac:dyDescent="0.2"/>
    <row r="456" s="48" customFormat="1" x14ac:dyDescent="0.2"/>
    <row r="457" s="48" customFormat="1" x14ac:dyDescent="0.2"/>
    <row r="458" s="48" customFormat="1" x14ac:dyDescent="0.2"/>
    <row r="459" s="48" customFormat="1" x14ac:dyDescent="0.2"/>
    <row r="460" s="48" customFormat="1" x14ac:dyDescent="0.2"/>
    <row r="461" s="48" customFormat="1" x14ac:dyDescent="0.2"/>
    <row r="462" s="48" customFormat="1" x14ac:dyDescent="0.2"/>
    <row r="463" s="48" customFormat="1" x14ac:dyDescent="0.2"/>
    <row r="464" s="48" customFormat="1" x14ac:dyDescent="0.2"/>
    <row r="465" s="48" customFormat="1" x14ac:dyDescent="0.2"/>
    <row r="466" s="48" customFormat="1" x14ac:dyDescent="0.2"/>
    <row r="467" s="48" customFormat="1" x14ac:dyDescent="0.2"/>
    <row r="468" s="48" customFormat="1" x14ac:dyDescent="0.2"/>
    <row r="469" s="48" customFormat="1" x14ac:dyDescent="0.2"/>
    <row r="470" s="48" customFormat="1" x14ac:dyDescent="0.2"/>
    <row r="471" s="48" customFormat="1" x14ac:dyDescent="0.2"/>
    <row r="472" s="48" customFormat="1" x14ac:dyDescent="0.2"/>
    <row r="473" s="48" customFormat="1" x14ac:dyDescent="0.2"/>
    <row r="474" s="48" customFormat="1" x14ac:dyDescent="0.2"/>
    <row r="475" s="48" customFormat="1" x14ac:dyDescent="0.2"/>
    <row r="476" s="48" customFormat="1" x14ac:dyDescent="0.2"/>
    <row r="477" s="48" customFormat="1" x14ac:dyDescent="0.2"/>
    <row r="478" s="48" customFormat="1" x14ac:dyDescent="0.2"/>
    <row r="479" s="48" customFormat="1" x14ac:dyDescent="0.2"/>
    <row r="480" s="48" customFormat="1" x14ac:dyDescent="0.2"/>
    <row r="481" s="48" customFormat="1" x14ac:dyDescent="0.2"/>
    <row r="482" s="48" customFormat="1" x14ac:dyDescent="0.2"/>
    <row r="483" s="48" customFormat="1" x14ac:dyDescent="0.2"/>
    <row r="484" s="48" customFormat="1" x14ac:dyDescent="0.2"/>
    <row r="485" s="48" customFormat="1" x14ac:dyDescent="0.2"/>
    <row r="486" s="48" customFormat="1" x14ac:dyDescent="0.2"/>
    <row r="487" s="48" customFormat="1" x14ac:dyDescent="0.2"/>
    <row r="488" s="48" customFormat="1" x14ac:dyDescent="0.2"/>
    <row r="489" s="48" customFormat="1" x14ac:dyDescent="0.2"/>
    <row r="490" s="48" customFormat="1" x14ac:dyDescent="0.2"/>
    <row r="491" s="48" customFormat="1" x14ac:dyDescent="0.2"/>
    <row r="492" s="48" customFormat="1" x14ac:dyDescent="0.2"/>
    <row r="493" s="48" customFormat="1" x14ac:dyDescent="0.2"/>
    <row r="494" s="48" customFormat="1" x14ac:dyDescent="0.2"/>
    <row r="495" s="48" customFormat="1" x14ac:dyDescent="0.2"/>
    <row r="496" s="48" customFormat="1" x14ac:dyDescent="0.2"/>
    <row r="497" s="48" customFormat="1" x14ac:dyDescent="0.2"/>
    <row r="498" s="48" customFormat="1" x14ac:dyDescent="0.2"/>
    <row r="499" s="48" customFormat="1" x14ac:dyDescent="0.2"/>
    <row r="500" s="48" customFormat="1" x14ac:dyDescent="0.2"/>
    <row r="501" s="48" customFormat="1" x14ac:dyDescent="0.2"/>
    <row r="502" s="48" customFormat="1" x14ac:dyDescent="0.2"/>
    <row r="503" s="48" customFormat="1" x14ac:dyDescent="0.2"/>
    <row r="504" s="48" customFormat="1" x14ac:dyDescent="0.2"/>
    <row r="505" s="48" customFormat="1" x14ac:dyDescent="0.2"/>
    <row r="506" s="48" customFormat="1" x14ac:dyDescent="0.2"/>
    <row r="507" s="48" customFormat="1" x14ac:dyDescent="0.2"/>
    <row r="508" s="48" customFormat="1" x14ac:dyDescent="0.2"/>
    <row r="509" s="48" customFormat="1" x14ac:dyDescent="0.2"/>
    <row r="510" s="48" customFormat="1" x14ac:dyDescent="0.2"/>
    <row r="511" s="48" customFormat="1" x14ac:dyDescent="0.2"/>
    <row r="512" s="48" customFormat="1" x14ac:dyDescent="0.2"/>
    <row r="513" s="48" customFormat="1" x14ac:dyDescent="0.2"/>
    <row r="514" s="48" customFormat="1" x14ac:dyDescent="0.2"/>
    <row r="515" s="48" customFormat="1" x14ac:dyDescent="0.2"/>
    <row r="516" s="48" customFormat="1" x14ac:dyDescent="0.2"/>
    <row r="517" s="48" customFormat="1" x14ac:dyDescent="0.2"/>
    <row r="518" s="48" customFormat="1" x14ac:dyDescent="0.2"/>
    <row r="519" s="48" customFormat="1" x14ac:dyDescent="0.2"/>
    <row r="520" s="48" customFormat="1" x14ac:dyDescent="0.2"/>
    <row r="521" s="48" customFormat="1" x14ac:dyDescent="0.2"/>
    <row r="522" s="48" customFormat="1" x14ac:dyDescent="0.2"/>
    <row r="523" s="48" customFormat="1" x14ac:dyDescent="0.2"/>
    <row r="524" s="48" customFormat="1" x14ac:dyDescent="0.2"/>
    <row r="525" s="48" customFormat="1" x14ac:dyDescent="0.2"/>
    <row r="526" s="48" customFormat="1" x14ac:dyDescent="0.2"/>
    <row r="527" s="48" customFormat="1" x14ac:dyDescent="0.2"/>
    <row r="528" s="48" customFormat="1" x14ac:dyDescent="0.2"/>
    <row r="529" s="48" customFormat="1" x14ac:dyDescent="0.2"/>
    <row r="530" s="48" customFormat="1" x14ac:dyDescent="0.2"/>
    <row r="531" s="48" customFormat="1" x14ac:dyDescent="0.2"/>
    <row r="532" s="48" customFormat="1" x14ac:dyDescent="0.2"/>
    <row r="533" s="48" customFormat="1" x14ac:dyDescent="0.2"/>
    <row r="534" s="48" customFormat="1" x14ac:dyDescent="0.2"/>
    <row r="535" s="48" customFormat="1" x14ac:dyDescent="0.2"/>
    <row r="536" s="48" customFormat="1" x14ac:dyDescent="0.2"/>
    <row r="537" s="48" customFormat="1" x14ac:dyDescent="0.2"/>
    <row r="538" s="48" customFormat="1" x14ac:dyDescent="0.2"/>
    <row r="539" s="48" customFormat="1" x14ac:dyDescent="0.2"/>
    <row r="540" s="48" customFormat="1" x14ac:dyDescent="0.2"/>
    <row r="541" s="48" customFormat="1" x14ac:dyDescent="0.2"/>
    <row r="542" s="48" customFormat="1" x14ac:dyDescent="0.2"/>
    <row r="543" s="48" customFormat="1" x14ac:dyDescent="0.2"/>
    <row r="544" s="48" customFormat="1" x14ac:dyDescent="0.2"/>
    <row r="545" s="48" customFormat="1" x14ac:dyDescent="0.2"/>
    <row r="546" s="48" customFormat="1" x14ac:dyDescent="0.2"/>
    <row r="547" s="48" customFormat="1" x14ac:dyDescent="0.2"/>
    <row r="548" s="48" customFormat="1" x14ac:dyDescent="0.2"/>
    <row r="549" s="48" customFormat="1" x14ac:dyDescent="0.2"/>
    <row r="550" s="48" customFormat="1" x14ac:dyDescent="0.2"/>
    <row r="551" s="48" customFormat="1" x14ac:dyDescent="0.2"/>
    <row r="552" s="48" customFormat="1" x14ac:dyDescent="0.2"/>
    <row r="553" s="48" customFormat="1" x14ac:dyDescent="0.2"/>
    <row r="554" s="48" customFormat="1" x14ac:dyDescent="0.2"/>
    <row r="555" s="48" customFormat="1" x14ac:dyDescent="0.2"/>
    <row r="556" s="48" customFormat="1" x14ac:dyDescent="0.2"/>
    <row r="557" s="48" customFormat="1" x14ac:dyDescent="0.2"/>
    <row r="558" s="48" customFormat="1" x14ac:dyDescent="0.2"/>
    <row r="559" s="48" customFormat="1" x14ac:dyDescent="0.2"/>
    <row r="560" s="48" customFormat="1" x14ac:dyDescent="0.2"/>
    <row r="561" s="48" customFormat="1" x14ac:dyDescent="0.2"/>
    <row r="562" s="48" customFormat="1" x14ac:dyDescent="0.2"/>
    <row r="563" s="48" customFormat="1" x14ac:dyDescent="0.2"/>
    <row r="564" s="48" customFormat="1" x14ac:dyDescent="0.2"/>
    <row r="565" s="48" customFormat="1" x14ac:dyDescent="0.2"/>
    <row r="566" s="48" customFormat="1" x14ac:dyDescent="0.2"/>
    <row r="567" s="48" customFormat="1" x14ac:dyDescent="0.2"/>
    <row r="568" s="48" customFormat="1" x14ac:dyDescent="0.2"/>
    <row r="569" s="48" customFormat="1" x14ac:dyDescent="0.2"/>
    <row r="570" s="48" customFormat="1" x14ac:dyDescent="0.2"/>
    <row r="571" s="48" customFormat="1" x14ac:dyDescent="0.2"/>
    <row r="572" s="48" customFormat="1" x14ac:dyDescent="0.2"/>
    <row r="573" s="48" customFormat="1" x14ac:dyDescent="0.2"/>
    <row r="574" s="48" customFormat="1" x14ac:dyDescent="0.2"/>
    <row r="575" s="48" customFormat="1" x14ac:dyDescent="0.2"/>
    <row r="576" s="48" customFormat="1" x14ac:dyDescent="0.2"/>
    <row r="577" s="48" customFormat="1" x14ac:dyDescent="0.2"/>
    <row r="578" s="48" customFormat="1" x14ac:dyDescent="0.2"/>
    <row r="579" s="48" customFormat="1" x14ac:dyDescent="0.2"/>
    <row r="580" s="48" customFormat="1" x14ac:dyDescent="0.2"/>
    <row r="581" s="48" customFormat="1" x14ac:dyDescent="0.2"/>
    <row r="582" s="48" customFormat="1" x14ac:dyDescent="0.2"/>
    <row r="583" s="48" customFormat="1" x14ac:dyDescent="0.2"/>
    <row r="584" s="48" customFormat="1" x14ac:dyDescent="0.2"/>
    <row r="585" s="48" customFormat="1" x14ac:dyDescent="0.2"/>
    <row r="586" s="48" customFormat="1" x14ac:dyDescent="0.2"/>
    <row r="587" s="48" customFormat="1" x14ac:dyDescent="0.2"/>
    <row r="588" s="48" customFormat="1" x14ac:dyDescent="0.2"/>
    <row r="589" s="48" customFormat="1" x14ac:dyDescent="0.2"/>
    <row r="590" s="48" customFormat="1" x14ac:dyDescent="0.2"/>
    <row r="591" s="48" customFormat="1" x14ac:dyDescent="0.2"/>
    <row r="592" s="48" customFormat="1" x14ac:dyDescent="0.2"/>
    <row r="593" s="48" customFormat="1" x14ac:dyDescent="0.2"/>
    <row r="594" s="48" customFormat="1" x14ac:dyDescent="0.2"/>
    <row r="595" s="48" customFormat="1" x14ac:dyDescent="0.2"/>
    <row r="596" s="48" customFormat="1" x14ac:dyDescent="0.2"/>
    <row r="597" s="48" customFormat="1" x14ac:dyDescent="0.2"/>
    <row r="598" s="48" customFormat="1" x14ac:dyDescent="0.2"/>
    <row r="599" s="48" customFormat="1" x14ac:dyDescent="0.2"/>
    <row r="600" s="48" customFormat="1" x14ac:dyDescent="0.2"/>
    <row r="601" s="48" customFormat="1" x14ac:dyDescent="0.2"/>
    <row r="602" s="48" customFormat="1" x14ac:dyDescent="0.2"/>
    <row r="603" s="48" customFormat="1" x14ac:dyDescent="0.2"/>
    <row r="604" s="48" customFormat="1" x14ac:dyDescent="0.2"/>
    <row r="605" s="48" customFormat="1" x14ac:dyDescent="0.2"/>
    <row r="606" s="48" customFormat="1" x14ac:dyDescent="0.2"/>
    <row r="607" s="48" customFormat="1" x14ac:dyDescent="0.2"/>
    <row r="608" s="48" customFormat="1" x14ac:dyDescent="0.2"/>
    <row r="609" s="48" customFormat="1" x14ac:dyDescent="0.2"/>
    <row r="610" s="48" customFormat="1" x14ac:dyDescent="0.2"/>
    <row r="611" s="48" customFormat="1" x14ac:dyDescent="0.2"/>
    <row r="612" s="48" customFormat="1" x14ac:dyDescent="0.2"/>
    <row r="613" s="48" customFormat="1" x14ac:dyDescent="0.2"/>
    <row r="614" s="48" customFormat="1" x14ac:dyDescent="0.2"/>
    <row r="615" s="48" customFormat="1" x14ac:dyDescent="0.2"/>
    <row r="616" s="48" customFormat="1" x14ac:dyDescent="0.2"/>
    <row r="617" s="48" customFormat="1" x14ac:dyDescent="0.2"/>
    <row r="618" s="48" customFormat="1" x14ac:dyDescent="0.2"/>
    <row r="619" s="48" customFormat="1" x14ac:dyDescent="0.2"/>
    <row r="620" s="48" customFormat="1" x14ac:dyDescent="0.2"/>
    <row r="621" s="48" customFormat="1" x14ac:dyDescent="0.2"/>
    <row r="622" s="48" customFormat="1" x14ac:dyDescent="0.2"/>
    <row r="623" s="48" customFormat="1" x14ac:dyDescent="0.2"/>
    <row r="624" s="48" customFormat="1" x14ac:dyDescent="0.2"/>
    <row r="625" s="48" customFormat="1" x14ac:dyDescent="0.2"/>
    <row r="626" s="48" customFormat="1" x14ac:dyDescent="0.2"/>
    <row r="627" s="48" customFormat="1" x14ac:dyDescent="0.2"/>
    <row r="628" s="48" customFormat="1" x14ac:dyDescent="0.2"/>
    <row r="629" s="48" customFormat="1" x14ac:dyDescent="0.2"/>
    <row r="630" s="48" customFormat="1" x14ac:dyDescent="0.2"/>
    <row r="631" s="48" customFormat="1" x14ac:dyDescent="0.2"/>
    <row r="632" s="48" customFormat="1" x14ac:dyDescent="0.2"/>
    <row r="633" s="48" customFormat="1" x14ac:dyDescent="0.2"/>
    <row r="634" s="48" customFormat="1" x14ac:dyDescent="0.2"/>
    <row r="635" s="48" customFormat="1" x14ac:dyDescent="0.2"/>
    <row r="636" s="48" customFormat="1" x14ac:dyDescent="0.2"/>
    <row r="637" s="48" customFormat="1" x14ac:dyDescent="0.2"/>
    <row r="638" s="48" customFormat="1" x14ac:dyDescent="0.2"/>
    <row r="639" s="48" customFormat="1" x14ac:dyDescent="0.2"/>
    <row r="640" s="48" customFormat="1" x14ac:dyDescent="0.2"/>
    <row r="641" s="48" customFormat="1" x14ac:dyDescent="0.2"/>
    <row r="642" s="48" customFormat="1" x14ac:dyDescent="0.2"/>
    <row r="643" s="48" customFormat="1" x14ac:dyDescent="0.2"/>
    <row r="644" s="48" customFormat="1" x14ac:dyDescent="0.2"/>
    <row r="645" s="48" customFormat="1" x14ac:dyDescent="0.2"/>
    <row r="646" s="48" customFormat="1" x14ac:dyDescent="0.2"/>
    <row r="647" s="48" customFormat="1" x14ac:dyDescent="0.2"/>
    <row r="648" s="48" customFormat="1" x14ac:dyDescent="0.2"/>
    <row r="649" s="48" customFormat="1" x14ac:dyDescent="0.2"/>
    <row r="650" s="48" customFormat="1" x14ac:dyDescent="0.2"/>
    <row r="651" s="48" customFormat="1" x14ac:dyDescent="0.2"/>
    <row r="652" s="48" customFormat="1" x14ac:dyDescent="0.2"/>
    <row r="653" s="48" customFormat="1" x14ac:dyDescent="0.2"/>
    <row r="654" s="48" customFormat="1" x14ac:dyDescent="0.2"/>
    <row r="655" s="48" customFormat="1" x14ac:dyDescent="0.2"/>
    <row r="656" s="48" customFormat="1" x14ac:dyDescent="0.2"/>
    <row r="657" s="48" customFormat="1" x14ac:dyDescent="0.2"/>
    <row r="658" s="48" customFormat="1" x14ac:dyDescent="0.2"/>
    <row r="659" s="48" customFormat="1" x14ac:dyDescent="0.2"/>
    <row r="660" s="48" customFormat="1" x14ac:dyDescent="0.2"/>
    <row r="661" s="48" customFormat="1" x14ac:dyDescent="0.2"/>
    <row r="662" s="48" customFormat="1" x14ac:dyDescent="0.2"/>
    <row r="663" s="48" customFormat="1" x14ac:dyDescent="0.2"/>
    <row r="664" s="48" customFormat="1" x14ac:dyDescent="0.2"/>
    <row r="665" s="48" customFormat="1" x14ac:dyDescent="0.2"/>
    <row r="666" s="48" customFormat="1" x14ac:dyDescent="0.2"/>
    <row r="667" s="48" customFormat="1" x14ac:dyDescent="0.2"/>
    <row r="668" s="48" customFormat="1" x14ac:dyDescent="0.2"/>
    <row r="669" s="48" customFormat="1" x14ac:dyDescent="0.2"/>
    <row r="670" s="48" customFormat="1" x14ac:dyDescent="0.2"/>
    <row r="671" s="48" customFormat="1" x14ac:dyDescent="0.2"/>
    <row r="672" s="48" customFormat="1" x14ac:dyDescent="0.2"/>
    <row r="673" s="48" customFormat="1" x14ac:dyDescent="0.2"/>
    <row r="674" s="48" customFormat="1" x14ac:dyDescent="0.2"/>
    <row r="675" s="48" customFormat="1" x14ac:dyDescent="0.2"/>
    <row r="676" s="48" customFormat="1" x14ac:dyDescent="0.2"/>
    <row r="677" s="48" customFormat="1" x14ac:dyDescent="0.2"/>
    <row r="678" s="48" customFormat="1" x14ac:dyDescent="0.2"/>
    <row r="679" s="48" customFormat="1" x14ac:dyDescent="0.2"/>
    <row r="680" s="48" customFormat="1" x14ac:dyDescent="0.2"/>
    <row r="681" s="48" customFormat="1" x14ac:dyDescent="0.2"/>
    <row r="682" s="48" customFormat="1" x14ac:dyDescent="0.2"/>
    <row r="683" s="48" customFormat="1" x14ac:dyDescent="0.2"/>
    <row r="684" s="48" customFormat="1" x14ac:dyDescent="0.2"/>
    <row r="685" s="48" customFormat="1" x14ac:dyDescent="0.2"/>
    <row r="686" s="48" customFormat="1" x14ac:dyDescent="0.2"/>
    <row r="687" s="48" customFormat="1" x14ac:dyDescent="0.2"/>
    <row r="688" s="48" customFormat="1" x14ac:dyDescent="0.2"/>
    <row r="689" s="48" customFormat="1" x14ac:dyDescent="0.2"/>
    <row r="690" s="48" customFormat="1" x14ac:dyDescent="0.2"/>
    <row r="691" s="48" customFormat="1" x14ac:dyDescent="0.2"/>
    <row r="692" s="48" customFormat="1" x14ac:dyDescent="0.2"/>
    <row r="693" s="48" customFormat="1" x14ac:dyDescent="0.2"/>
    <row r="694" s="48" customFormat="1" x14ac:dyDescent="0.2"/>
    <row r="695" s="48" customFormat="1" x14ac:dyDescent="0.2"/>
    <row r="696" s="48" customFormat="1" x14ac:dyDescent="0.2"/>
    <row r="697" s="48" customFormat="1" x14ac:dyDescent="0.2"/>
    <row r="698" s="48" customFormat="1" x14ac:dyDescent="0.2"/>
    <row r="699" s="48" customFormat="1" x14ac:dyDescent="0.2"/>
    <row r="700" s="48" customFormat="1" x14ac:dyDescent="0.2"/>
    <row r="701" s="48" customFormat="1" x14ac:dyDescent="0.2"/>
    <row r="702" s="48" customFormat="1" x14ac:dyDescent="0.2"/>
    <row r="703" s="48" customFormat="1" x14ac:dyDescent="0.2"/>
    <row r="704" s="48" customFormat="1" x14ac:dyDescent="0.2"/>
    <row r="705" s="48" customFormat="1" x14ac:dyDescent="0.2"/>
    <row r="706" s="48" customFormat="1" x14ac:dyDescent="0.2"/>
    <row r="707" s="48" customFormat="1" x14ac:dyDescent="0.2"/>
    <row r="708" s="48" customFormat="1" x14ac:dyDescent="0.2"/>
    <row r="709" s="48" customFormat="1" x14ac:dyDescent="0.2"/>
    <row r="710" s="48" customFormat="1" x14ac:dyDescent="0.2"/>
    <row r="711" s="48" customFormat="1" x14ac:dyDescent="0.2"/>
    <row r="712" s="48" customFormat="1" x14ac:dyDescent="0.2"/>
    <row r="713" s="48" customFormat="1" x14ac:dyDescent="0.2"/>
    <row r="714" s="48" customFormat="1" x14ac:dyDescent="0.2"/>
    <row r="715" s="48" customFormat="1" x14ac:dyDescent="0.2"/>
    <row r="716" s="48" customFormat="1" x14ac:dyDescent="0.2"/>
    <row r="717" s="48" customFormat="1" x14ac:dyDescent="0.2"/>
    <row r="718" s="48" customFormat="1" x14ac:dyDescent="0.2"/>
    <row r="719" s="48" customFormat="1" x14ac:dyDescent="0.2"/>
    <row r="720" s="48" customFormat="1" x14ac:dyDescent="0.2"/>
    <row r="721" s="48" customFormat="1" x14ac:dyDescent="0.2"/>
    <row r="722" s="48" customFormat="1" x14ac:dyDescent="0.2"/>
    <row r="723" s="48" customFormat="1" x14ac:dyDescent="0.2"/>
    <row r="724" s="48" customFormat="1" x14ac:dyDescent="0.2"/>
    <row r="725" s="48" customFormat="1" x14ac:dyDescent="0.2"/>
    <row r="726" s="48" customFormat="1" x14ac:dyDescent="0.2"/>
    <row r="727" s="48" customFormat="1" x14ac:dyDescent="0.2"/>
    <row r="728" s="48" customFormat="1" x14ac:dyDescent="0.2"/>
    <row r="729" s="48" customFormat="1" x14ac:dyDescent="0.2"/>
    <row r="730" s="48" customFormat="1" x14ac:dyDescent="0.2"/>
    <row r="731" s="48" customFormat="1" x14ac:dyDescent="0.2"/>
    <row r="732" s="48" customFormat="1" x14ac:dyDescent="0.2"/>
    <row r="733" s="48" customFormat="1" x14ac:dyDescent="0.2"/>
    <row r="734" s="48" customFormat="1" x14ac:dyDescent="0.2"/>
    <row r="735" s="48" customFormat="1" x14ac:dyDescent="0.2"/>
    <row r="736" s="48" customFormat="1" x14ac:dyDescent="0.2"/>
    <row r="737" s="48" customFormat="1" x14ac:dyDescent="0.2"/>
    <row r="738" s="48" customFormat="1" x14ac:dyDescent="0.2"/>
    <row r="739" s="48" customFormat="1" x14ac:dyDescent="0.2"/>
    <row r="740" s="48" customFormat="1" x14ac:dyDescent="0.2"/>
    <row r="741" s="48" customFormat="1" x14ac:dyDescent="0.2"/>
    <row r="742" s="48" customFormat="1" x14ac:dyDescent="0.2"/>
    <row r="743" s="48" customFormat="1" x14ac:dyDescent="0.2"/>
    <row r="744" s="48" customFormat="1" x14ac:dyDescent="0.2"/>
    <row r="745" s="48" customFormat="1" x14ac:dyDescent="0.2"/>
    <row r="746" s="48" customFormat="1" x14ac:dyDescent="0.2"/>
    <row r="747" s="48" customFormat="1" x14ac:dyDescent="0.2"/>
    <row r="748" s="48" customFormat="1" x14ac:dyDescent="0.2"/>
    <row r="749" s="48" customFormat="1" x14ac:dyDescent="0.2"/>
    <row r="750" s="48" customFormat="1" x14ac:dyDescent="0.2"/>
    <row r="751" s="48" customFormat="1" x14ac:dyDescent="0.2"/>
    <row r="752" s="48" customFormat="1" x14ac:dyDescent="0.2"/>
    <row r="753" s="48" customFormat="1" x14ac:dyDescent="0.2"/>
    <row r="754" s="48" customFormat="1" x14ac:dyDescent="0.2"/>
    <row r="755" s="48" customFormat="1" x14ac:dyDescent="0.2"/>
    <row r="756" s="48" customFormat="1" x14ac:dyDescent="0.2"/>
    <row r="757" s="48" customFormat="1" x14ac:dyDescent="0.2"/>
    <row r="758" s="48" customFormat="1" x14ac:dyDescent="0.2"/>
    <row r="759" s="48" customFormat="1" x14ac:dyDescent="0.2"/>
    <row r="760" s="48" customFormat="1" x14ac:dyDescent="0.2"/>
    <row r="761" s="48" customFormat="1" x14ac:dyDescent="0.2"/>
    <row r="762" s="48" customFormat="1" x14ac:dyDescent="0.2"/>
    <row r="763" s="48" customFormat="1" x14ac:dyDescent="0.2"/>
    <row r="764" s="48" customFormat="1" x14ac:dyDescent="0.2"/>
    <row r="765" s="48" customFormat="1" x14ac:dyDescent="0.2"/>
    <row r="766" s="48" customFormat="1" x14ac:dyDescent="0.2"/>
    <row r="767" s="48" customFormat="1" x14ac:dyDescent="0.2"/>
    <row r="768" s="48" customFormat="1" x14ac:dyDescent="0.2"/>
    <row r="769" s="48" customFormat="1" x14ac:dyDescent="0.2"/>
    <row r="770" s="48" customFormat="1" x14ac:dyDescent="0.2"/>
    <row r="771" s="48" customFormat="1" x14ac:dyDescent="0.2"/>
    <row r="772" s="48" customFormat="1" x14ac:dyDescent="0.2"/>
    <row r="773" s="48" customFormat="1" x14ac:dyDescent="0.2"/>
    <row r="774" s="48" customFormat="1" x14ac:dyDescent="0.2"/>
    <row r="775" s="48" customFormat="1" x14ac:dyDescent="0.2"/>
    <row r="776" s="48" customFormat="1" x14ac:dyDescent="0.2"/>
    <row r="777" s="48" customFormat="1" x14ac:dyDescent="0.2"/>
    <row r="778" s="48" customFormat="1" x14ac:dyDescent="0.2"/>
    <row r="779" s="48" customFormat="1" x14ac:dyDescent="0.2"/>
    <row r="780" s="48" customFormat="1" x14ac:dyDescent="0.2"/>
    <row r="781" s="48" customFormat="1" x14ac:dyDescent="0.2"/>
    <row r="782" s="48" customFormat="1" x14ac:dyDescent="0.2"/>
    <row r="783" s="48" customFormat="1" x14ac:dyDescent="0.2"/>
    <row r="784" s="48" customFormat="1" x14ac:dyDescent="0.2"/>
    <row r="785" s="48" customFormat="1" x14ac:dyDescent="0.2"/>
    <row r="786" s="48" customFormat="1" x14ac:dyDescent="0.2"/>
    <row r="787" s="48" customFormat="1" x14ac:dyDescent="0.2"/>
    <row r="788" s="48" customFormat="1" x14ac:dyDescent="0.2"/>
    <row r="789" s="48" customFormat="1" x14ac:dyDescent="0.2"/>
    <row r="790" s="48" customFormat="1" x14ac:dyDescent="0.2"/>
    <row r="791" s="48" customFormat="1" x14ac:dyDescent="0.2"/>
    <row r="792" s="48" customFormat="1" x14ac:dyDescent="0.2"/>
    <row r="793" s="48" customFormat="1" x14ac:dyDescent="0.2"/>
    <row r="794" s="48" customFormat="1" x14ac:dyDescent="0.2"/>
    <row r="795" s="48" customFormat="1" x14ac:dyDescent="0.2"/>
    <row r="796" s="48" customFormat="1" x14ac:dyDescent="0.2"/>
    <row r="797" s="48" customFormat="1" x14ac:dyDescent="0.2"/>
    <row r="798" s="48" customFormat="1" x14ac:dyDescent="0.2"/>
    <row r="799" s="48" customFormat="1" x14ac:dyDescent="0.2"/>
    <row r="800" s="48" customFormat="1" x14ac:dyDescent="0.2"/>
    <row r="801" s="48" customFormat="1" x14ac:dyDescent="0.2"/>
    <row r="802" s="48" customFormat="1" x14ac:dyDescent="0.2"/>
    <row r="803" s="48" customFormat="1" x14ac:dyDescent="0.2"/>
    <row r="804" s="48" customFormat="1" x14ac:dyDescent="0.2"/>
    <row r="805" s="48" customFormat="1" x14ac:dyDescent="0.2"/>
    <row r="806" s="48" customFormat="1" x14ac:dyDescent="0.2"/>
    <row r="807" s="48" customFormat="1" x14ac:dyDescent="0.2"/>
    <row r="808" s="48" customFormat="1" x14ac:dyDescent="0.2"/>
    <row r="809" s="48" customFormat="1" x14ac:dyDescent="0.2"/>
    <row r="810" s="48" customFormat="1" x14ac:dyDescent="0.2"/>
    <row r="811" s="48" customFormat="1" x14ac:dyDescent="0.2"/>
    <row r="812" s="48" customFormat="1" x14ac:dyDescent="0.2"/>
    <row r="813" s="48" customFormat="1" x14ac:dyDescent="0.2"/>
    <row r="814" s="48" customFormat="1" x14ac:dyDescent="0.2"/>
    <row r="815" s="48" customFormat="1" x14ac:dyDescent="0.2"/>
    <row r="816" s="48" customFormat="1" x14ac:dyDescent="0.2"/>
    <row r="817" s="48" customFormat="1" x14ac:dyDescent="0.2"/>
    <row r="818" s="48" customFormat="1" x14ac:dyDescent="0.2"/>
    <row r="819" s="48" customFormat="1" x14ac:dyDescent="0.2"/>
    <row r="820" s="48" customFormat="1" x14ac:dyDescent="0.2"/>
    <row r="821" s="48" customFormat="1" x14ac:dyDescent="0.2"/>
    <row r="822" s="48" customFormat="1" x14ac:dyDescent="0.2"/>
    <row r="823" s="48" customFormat="1" x14ac:dyDescent="0.2"/>
    <row r="824" s="48" customFormat="1" x14ac:dyDescent="0.2"/>
    <row r="825" s="48" customFormat="1" x14ac:dyDescent="0.2"/>
    <row r="826" s="48" customFormat="1" x14ac:dyDescent="0.2"/>
    <row r="827" s="48" customFormat="1" x14ac:dyDescent="0.2"/>
    <row r="828" s="48" customFormat="1" x14ac:dyDescent="0.2"/>
    <row r="829" s="48" customFormat="1" x14ac:dyDescent="0.2"/>
    <row r="830" s="48" customFormat="1" x14ac:dyDescent="0.2"/>
    <row r="831" s="48" customFormat="1" x14ac:dyDescent="0.2"/>
    <row r="832" s="48" customFormat="1" x14ac:dyDescent="0.2"/>
    <row r="833" s="48" customFormat="1" x14ac:dyDescent="0.2"/>
    <row r="834" s="48" customFormat="1" x14ac:dyDescent="0.2"/>
    <row r="835" s="48" customFormat="1" x14ac:dyDescent="0.2"/>
    <row r="836" s="48" customFormat="1" x14ac:dyDescent="0.2"/>
    <row r="837" s="48" customFormat="1" x14ac:dyDescent="0.2"/>
    <row r="838" s="48" customFormat="1" x14ac:dyDescent="0.2"/>
    <row r="839" s="48" customFormat="1" x14ac:dyDescent="0.2"/>
    <row r="840" s="48" customFormat="1" x14ac:dyDescent="0.2"/>
    <row r="841" s="48" customFormat="1" x14ac:dyDescent="0.2"/>
    <row r="842" s="48" customFormat="1" x14ac:dyDescent="0.2"/>
    <row r="843" s="48" customFormat="1" x14ac:dyDescent="0.2"/>
    <row r="844" s="48" customFormat="1" x14ac:dyDescent="0.2"/>
    <row r="845" s="48" customFormat="1" x14ac:dyDescent="0.2"/>
    <row r="846" s="48" customFormat="1" x14ac:dyDescent="0.2"/>
    <row r="847" s="48" customFormat="1" x14ac:dyDescent="0.2"/>
    <row r="848" s="48" customFormat="1" x14ac:dyDescent="0.2"/>
    <row r="849" s="48" customFormat="1" x14ac:dyDescent="0.2"/>
    <row r="850" s="48" customFormat="1" x14ac:dyDescent="0.2"/>
    <row r="851" s="48" customFormat="1" x14ac:dyDescent="0.2"/>
    <row r="852" s="48" customFormat="1" x14ac:dyDescent="0.2"/>
    <row r="853" s="48" customFormat="1" x14ac:dyDescent="0.2"/>
    <row r="854" s="48" customFormat="1" x14ac:dyDescent="0.2"/>
    <row r="855" s="48" customFormat="1" x14ac:dyDescent="0.2"/>
    <row r="856" s="48" customFormat="1" x14ac:dyDescent="0.2"/>
    <row r="857" s="48" customFormat="1" x14ac:dyDescent="0.2"/>
    <row r="858" s="48" customFormat="1" x14ac:dyDescent="0.2"/>
    <row r="859" s="48" customFormat="1" x14ac:dyDescent="0.2"/>
    <row r="860" s="48" customFormat="1" x14ac:dyDescent="0.2"/>
    <row r="861" s="48" customFormat="1" x14ac:dyDescent="0.2"/>
    <row r="862" s="48" customFormat="1" x14ac:dyDescent="0.2"/>
    <row r="863" s="48" customFormat="1" x14ac:dyDescent="0.2"/>
    <row r="864" s="48" customFormat="1" x14ac:dyDescent="0.2"/>
    <row r="865" s="48" customFormat="1" x14ac:dyDescent="0.2"/>
    <row r="866" s="48" customFormat="1" x14ac:dyDescent="0.2"/>
    <row r="867" s="48" customFormat="1" x14ac:dyDescent="0.2"/>
    <row r="868" s="48" customFormat="1" x14ac:dyDescent="0.2"/>
    <row r="869" s="48" customFormat="1" x14ac:dyDescent="0.2"/>
    <row r="870" s="48" customFormat="1" x14ac:dyDescent="0.2"/>
    <row r="871" s="48" customFormat="1" x14ac:dyDescent="0.2"/>
    <row r="872" s="48" customFormat="1" x14ac:dyDescent="0.2"/>
    <row r="873" s="48" customFormat="1" x14ac:dyDescent="0.2"/>
    <row r="874" s="48" customFormat="1" x14ac:dyDescent="0.2"/>
    <row r="875" s="48" customFormat="1" x14ac:dyDescent="0.2"/>
    <row r="876" s="48" customFormat="1" x14ac:dyDescent="0.2"/>
    <row r="877" s="48" customFormat="1" x14ac:dyDescent="0.2"/>
    <row r="878" s="48" customFormat="1" x14ac:dyDescent="0.2"/>
    <row r="879" s="48" customFormat="1" x14ac:dyDescent="0.2"/>
    <row r="880" s="48" customFormat="1" x14ac:dyDescent="0.2"/>
    <row r="881" s="48" customFormat="1" x14ac:dyDescent="0.2"/>
    <row r="882" s="48" customFormat="1" x14ac:dyDescent="0.2"/>
    <row r="883" s="48" customFormat="1" x14ac:dyDescent="0.2"/>
    <row r="884" s="48" customFormat="1" x14ac:dyDescent="0.2"/>
    <row r="885" s="48" customFormat="1" x14ac:dyDescent="0.2"/>
    <row r="886" s="48" customFormat="1" x14ac:dyDescent="0.2"/>
    <row r="887" s="48" customFormat="1" x14ac:dyDescent="0.2"/>
    <row r="888" s="48" customFormat="1" x14ac:dyDescent="0.2"/>
    <row r="889" s="48" customFormat="1" x14ac:dyDescent="0.2"/>
    <row r="890" s="48" customFormat="1" x14ac:dyDescent="0.2"/>
    <row r="891" s="48" customFormat="1" x14ac:dyDescent="0.2"/>
    <row r="892" s="48" customFormat="1" x14ac:dyDescent="0.2"/>
    <row r="893" s="48" customFormat="1" x14ac:dyDescent="0.2"/>
    <row r="894" s="48" customFormat="1" x14ac:dyDescent="0.2"/>
    <row r="895" s="48" customFormat="1" x14ac:dyDescent="0.2"/>
    <row r="896" s="48" customFormat="1" x14ac:dyDescent="0.2"/>
    <row r="897" s="48" customFormat="1" x14ac:dyDescent="0.2"/>
    <row r="898" s="48" customFormat="1" x14ac:dyDescent="0.2"/>
    <row r="899" s="48" customFormat="1" x14ac:dyDescent="0.2"/>
    <row r="900" s="48" customFormat="1" x14ac:dyDescent="0.2"/>
    <row r="901" s="48" customFormat="1" x14ac:dyDescent="0.2"/>
    <row r="902" s="48" customFormat="1" x14ac:dyDescent="0.2"/>
    <row r="903" s="48" customFormat="1" x14ac:dyDescent="0.2"/>
    <row r="904" s="48" customFormat="1" x14ac:dyDescent="0.2"/>
    <row r="905" s="48" customFormat="1" x14ac:dyDescent="0.2"/>
    <row r="906" s="48" customFormat="1" x14ac:dyDescent="0.2"/>
    <row r="907" s="48" customFormat="1" x14ac:dyDescent="0.2"/>
    <row r="908" s="48" customFormat="1" x14ac:dyDescent="0.2"/>
    <row r="909" s="48" customFormat="1" x14ac:dyDescent="0.2"/>
    <row r="910" s="48" customFormat="1" x14ac:dyDescent="0.2"/>
    <row r="911" s="48" customFormat="1" x14ac:dyDescent="0.2"/>
    <row r="912" s="48" customFormat="1" x14ac:dyDescent="0.2"/>
    <row r="913" s="48" customFormat="1" x14ac:dyDescent="0.2"/>
    <row r="914" s="48" customFormat="1" x14ac:dyDescent="0.2"/>
    <row r="915" s="48" customFormat="1" x14ac:dyDescent="0.2"/>
    <row r="916" s="48" customFormat="1" x14ac:dyDescent="0.2"/>
    <row r="917" s="48" customFormat="1" x14ac:dyDescent="0.2"/>
    <row r="918" s="48" customFormat="1" x14ac:dyDescent="0.2"/>
    <row r="919" s="48" customFormat="1" x14ac:dyDescent="0.2"/>
    <row r="920" s="48" customFormat="1" x14ac:dyDescent="0.2"/>
    <row r="921" s="48" customFormat="1" x14ac:dyDescent="0.2"/>
    <row r="922" s="48" customFormat="1" x14ac:dyDescent="0.2"/>
    <row r="923" s="48" customFormat="1" x14ac:dyDescent="0.2"/>
    <row r="924" s="48" customFormat="1" x14ac:dyDescent="0.2"/>
    <row r="925" s="48" customFormat="1" x14ac:dyDescent="0.2"/>
    <row r="926" s="48" customFormat="1" x14ac:dyDescent="0.2"/>
    <row r="927" s="48" customFormat="1" x14ac:dyDescent="0.2"/>
    <row r="928" s="48" customFormat="1" x14ac:dyDescent="0.2"/>
    <row r="929" s="48" customFormat="1" x14ac:dyDescent="0.2"/>
    <row r="930" s="48" customFormat="1" x14ac:dyDescent="0.2"/>
    <row r="931" s="48" customFormat="1" x14ac:dyDescent="0.2"/>
    <row r="932" s="48" customFormat="1" x14ac:dyDescent="0.2"/>
    <row r="933" s="48" customFormat="1" x14ac:dyDescent="0.2"/>
    <row r="934" s="48" customFormat="1" x14ac:dyDescent="0.2"/>
    <row r="935" s="48" customFormat="1" x14ac:dyDescent="0.2"/>
    <row r="936" s="48" customFormat="1" x14ac:dyDescent="0.2"/>
    <row r="937" s="48" customFormat="1" x14ac:dyDescent="0.2"/>
    <row r="938" s="48" customFormat="1" x14ac:dyDescent="0.2"/>
    <row r="939" s="48" customFormat="1" x14ac:dyDescent="0.2"/>
    <row r="940" s="48" customFormat="1" x14ac:dyDescent="0.2"/>
    <row r="941" s="48" customFormat="1" x14ac:dyDescent="0.2"/>
    <row r="942" s="48" customFormat="1" x14ac:dyDescent="0.2"/>
    <row r="943" s="48" customFormat="1" x14ac:dyDescent="0.2"/>
    <row r="944" s="48" customFormat="1" x14ac:dyDescent="0.2"/>
    <row r="945" s="48" customFormat="1" x14ac:dyDescent="0.2"/>
    <row r="946" s="48" customFormat="1" x14ac:dyDescent="0.2"/>
    <row r="947" s="48" customFormat="1" x14ac:dyDescent="0.2"/>
    <row r="948" s="48" customFormat="1" x14ac:dyDescent="0.2"/>
    <row r="949" s="48" customFormat="1" x14ac:dyDescent="0.2"/>
    <row r="950" s="48" customFormat="1" x14ac:dyDescent="0.2"/>
    <row r="951" s="48" customFormat="1" x14ac:dyDescent="0.2"/>
    <row r="952" s="48" customFormat="1" x14ac:dyDescent="0.2"/>
    <row r="953" s="48" customFormat="1" x14ac:dyDescent="0.2"/>
    <row r="954" s="48" customFormat="1" x14ac:dyDescent="0.2"/>
    <row r="955" s="48" customFormat="1" x14ac:dyDescent="0.2"/>
    <row r="956" s="48" customFormat="1" x14ac:dyDescent="0.2"/>
    <row r="957" s="48" customFormat="1" x14ac:dyDescent="0.2"/>
    <row r="958" s="48" customFormat="1" x14ac:dyDescent="0.2"/>
    <row r="959" s="48" customFormat="1" x14ac:dyDescent="0.2"/>
    <row r="960" s="48" customFormat="1" x14ac:dyDescent="0.2"/>
    <row r="961" s="48" customFormat="1" x14ac:dyDescent="0.2"/>
    <row r="962" s="48" customFormat="1" x14ac:dyDescent="0.2"/>
    <row r="963" s="48" customFormat="1" x14ac:dyDescent="0.2"/>
    <row r="964" s="48" customFormat="1" x14ac:dyDescent="0.2"/>
    <row r="965" s="48" customFormat="1" x14ac:dyDescent="0.2"/>
    <row r="966" s="48" customFormat="1" x14ac:dyDescent="0.2"/>
    <row r="967" s="48" customFormat="1" x14ac:dyDescent="0.2"/>
    <row r="968" s="48" customFormat="1" x14ac:dyDescent="0.2"/>
    <row r="969" s="48" customFormat="1" x14ac:dyDescent="0.2"/>
    <row r="970" s="48" customFormat="1" x14ac:dyDescent="0.2"/>
    <row r="971" s="48" customFormat="1" x14ac:dyDescent="0.2"/>
    <row r="972" s="48" customFormat="1" x14ac:dyDescent="0.2"/>
    <row r="973" s="48" customFormat="1" x14ac:dyDescent="0.2"/>
    <row r="974" s="48" customFormat="1" x14ac:dyDescent="0.2"/>
    <row r="975" s="48" customFormat="1" x14ac:dyDescent="0.2"/>
    <row r="976" s="48" customFormat="1" x14ac:dyDescent="0.2"/>
    <row r="977" s="48" customFormat="1" x14ac:dyDescent="0.2"/>
    <row r="978" s="48" customFormat="1" x14ac:dyDescent="0.2"/>
    <row r="979" s="48" customFormat="1" x14ac:dyDescent="0.2"/>
    <row r="980" s="48" customFormat="1" x14ac:dyDescent="0.2"/>
    <row r="981" s="48" customFormat="1" x14ac:dyDescent="0.2"/>
    <row r="982" s="48" customFormat="1" x14ac:dyDescent="0.2"/>
    <row r="983" s="48" customFormat="1" x14ac:dyDescent="0.2"/>
    <row r="984" s="48" customFormat="1" x14ac:dyDescent="0.2"/>
    <row r="985" s="48" customFormat="1" x14ac:dyDescent="0.2"/>
    <row r="986" s="48" customFormat="1" x14ac:dyDescent="0.2"/>
    <row r="987" s="48" customFormat="1" x14ac:dyDescent="0.2"/>
    <row r="988" s="48" customFormat="1" x14ac:dyDescent="0.2"/>
    <row r="989" s="48" customFormat="1" x14ac:dyDescent="0.2"/>
    <row r="990" s="48" customFormat="1" x14ac:dyDescent="0.2"/>
    <row r="991" s="48" customFormat="1" x14ac:dyDescent="0.2"/>
    <row r="992" s="48" customFormat="1" x14ac:dyDescent="0.2"/>
    <row r="993" s="48" customFormat="1" x14ac:dyDescent="0.2"/>
    <row r="994" s="48" customFormat="1" x14ac:dyDescent="0.2"/>
    <row r="995" s="48" customFormat="1" x14ac:dyDescent="0.2"/>
    <row r="996" s="48" customFormat="1" x14ac:dyDescent="0.2"/>
    <row r="997" s="48" customFormat="1" x14ac:dyDescent="0.2"/>
    <row r="998" s="48" customFormat="1" x14ac:dyDescent="0.2"/>
    <row r="999" s="48" customFormat="1" x14ac:dyDescent="0.2"/>
    <row r="1000" s="48" customFormat="1" x14ac:dyDescent="0.2"/>
    <row r="1001" s="48" customFormat="1" x14ac:dyDescent="0.2"/>
    <row r="1002" s="48" customFormat="1" x14ac:dyDescent="0.2"/>
    <row r="1003" s="48" customFormat="1" x14ac:dyDescent="0.2"/>
    <row r="1004" s="48" customFormat="1" x14ac:dyDescent="0.2"/>
    <row r="1005" s="48" customFormat="1" x14ac:dyDescent="0.2"/>
    <row r="1006" s="48" customFormat="1" x14ac:dyDescent="0.2"/>
    <row r="1007" s="48" customFormat="1" x14ac:dyDescent="0.2"/>
    <row r="1008" s="48" customFormat="1" x14ac:dyDescent="0.2"/>
    <row r="1009" s="48" customFormat="1" x14ac:dyDescent="0.2"/>
    <row r="1010" s="48" customFormat="1" x14ac:dyDescent="0.2"/>
    <row r="1011" s="48" customFormat="1" x14ac:dyDescent="0.2"/>
    <row r="1012" s="48" customFormat="1" x14ac:dyDescent="0.2"/>
    <row r="1013" s="48" customFormat="1" x14ac:dyDescent="0.2"/>
    <row r="1014" s="48" customFormat="1" x14ac:dyDescent="0.2"/>
    <row r="1015" s="48" customFormat="1" x14ac:dyDescent="0.2"/>
    <row r="1016" s="48" customFormat="1" x14ac:dyDescent="0.2"/>
    <row r="1017" s="48" customFormat="1" x14ac:dyDescent="0.2"/>
    <row r="1018" s="48" customFormat="1" x14ac:dyDescent="0.2"/>
    <row r="1019" s="48" customFormat="1" x14ac:dyDescent="0.2"/>
    <row r="1020" s="48" customFormat="1" x14ac:dyDescent="0.2"/>
    <row r="1021" s="48" customFormat="1" x14ac:dyDescent="0.2"/>
    <row r="1022" s="48" customFormat="1" x14ac:dyDescent="0.2"/>
    <row r="1023" s="48" customFormat="1" x14ac:dyDescent="0.2"/>
    <row r="1024" s="48" customFormat="1" x14ac:dyDescent="0.2"/>
    <row r="1025" s="48" customFormat="1" x14ac:dyDescent="0.2"/>
    <row r="1026" s="48" customFormat="1" x14ac:dyDescent="0.2"/>
    <row r="1027" s="48" customFormat="1" x14ac:dyDescent="0.2"/>
    <row r="1028" s="48" customFormat="1" x14ac:dyDescent="0.2"/>
    <row r="1029" s="48" customFormat="1" x14ac:dyDescent="0.2"/>
    <row r="1030" s="48" customFormat="1" x14ac:dyDescent="0.2"/>
    <row r="1031" s="48" customFormat="1" x14ac:dyDescent="0.2"/>
    <row r="1032" s="48" customFormat="1" x14ac:dyDescent="0.2"/>
    <row r="1033" s="48" customFormat="1" x14ac:dyDescent="0.2"/>
    <row r="1034" s="48" customFormat="1" x14ac:dyDescent="0.2"/>
    <row r="1035" s="48" customFormat="1" x14ac:dyDescent="0.2"/>
    <row r="1036" s="48" customFormat="1" x14ac:dyDescent="0.2"/>
    <row r="1037" s="48" customFormat="1" x14ac:dyDescent="0.2"/>
    <row r="1038" s="48" customFormat="1" x14ac:dyDescent="0.2"/>
    <row r="1039" s="48" customFormat="1" x14ac:dyDescent="0.2"/>
    <row r="1040" s="48" customFormat="1" x14ac:dyDescent="0.2"/>
    <row r="1041" s="48" customFormat="1" x14ac:dyDescent="0.2"/>
    <row r="1042" s="48" customFormat="1" x14ac:dyDescent="0.2"/>
    <row r="1043" s="48" customFormat="1" x14ac:dyDescent="0.2"/>
    <row r="1044" s="48" customFormat="1" x14ac:dyDescent="0.2"/>
    <row r="1045" s="48" customFormat="1" x14ac:dyDescent="0.2"/>
    <row r="1046" s="48" customFormat="1" x14ac:dyDescent="0.2"/>
    <row r="1047" s="48" customFormat="1" x14ac:dyDescent="0.2"/>
    <row r="1048" s="48" customFormat="1" x14ac:dyDescent="0.2"/>
    <row r="1049" s="48" customFormat="1" x14ac:dyDescent="0.2"/>
    <row r="1050" s="48" customFormat="1" x14ac:dyDescent="0.2"/>
    <row r="1051" s="48" customFormat="1" x14ac:dyDescent="0.2"/>
    <row r="1052" s="48" customFormat="1" x14ac:dyDescent="0.2"/>
    <row r="1053" s="48" customFormat="1" x14ac:dyDescent="0.2"/>
    <row r="1054" s="48" customFormat="1" x14ac:dyDescent="0.2"/>
    <row r="1055" s="48" customFormat="1" x14ac:dyDescent="0.2"/>
    <row r="1056" s="48" customFormat="1" x14ac:dyDescent="0.2"/>
    <row r="1057" s="48" customFormat="1" x14ac:dyDescent="0.2"/>
    <row r="1058" s="48" customFormat="1" x14ac:dyDescent="0.2"/>
    <row r="1059" s="48" customFormat="1" x14ac:dyDescent="0.2"/>
    <row r="1060" s="48" customFormat="1" x14ac:dyDescent="0.2"/>
    <row r="1061" s="48" customFormat="1" x14ac:dyDescent="0.2"/>
    <row r="1062" s="48" customFormat="1" x14ac:dyDescent="0.2"/>
    <row r="1063" s="48" customFormat="1" x14ac:dyDescent="0.2"/>
    <row r="1064" s="48" customFormat="1" x14ac:dyDescent="0.2"/>
    <row r="1065" s="48" customFormat="1" x14ac:dyDescent="0.2"/>
    <row r="1066" s="48" customFormat="1" x14ac:dyDescent="0.2"/>
    <row r="1067" s="48" customFormat="1" x14ac:dyDescent="0.2"/>
    <row r="1068" s="48" customFormat="1" x14ac:dyDescent="0.2"/>
    <row r="1069" s="48" customFormat="1" x14ac:dyDescent="0.2"/>
    <row r="1070" s="48" customFormat="1" x14ac:dyDescent="0.2"/>
    <row r="1071" s="48" customFormat="1" x14ac:dyDescent="0.2"/>
    <row r="1072" s="48" customFormat="1" x14ac:dyDescent="0.2"/>
    <row r="1073" s="48" customFormat="1" x14ac:dyDescent="0.2"/>
    <row r="1074" s="48" customFormat="1" x14ac:dyDescent="0.2"/>
    <row r="1075" s="48" customFormat="1" x14ac:dyDescent="0.2"/>
    <row r="1076" s="48" customFormat="1" x14ac:dyDescent="0.2"/>
    <row r="1077" s="48" customFormat="1" x14ac:dyDescent="0.2"/>
    <row r="1078" s="48" customFormat="1" x14ac:dyDescent="0.2"/>
    <row r="1079" s="48" customFormat="1" x14ac:dyDescent="0.2"/>
    <row r="1080" s="48" customFormat="1" x14ac:dyDescent="0.2"/>
    <row r="1081" s="48" customFormat="1" x14ac:dyDescent="0.2"/>
    <row r="1082" s="48" customFormat="1" x14ac:dyDescent="0.2"/>
    <row r="1083" s="48" customFormat="1" x14ac:dyDescent="0.2"/>
    <row r="1084" s="48" customFormat="1" x14ac:dyDescent="0.2"/>
    <row r="1085" s="48" customFormat="1" x14ac:dyDescent="0.2"/>
    <row r="1086" s="48" customFormat="1" x14ac:dyDescent="0.2"/>
    <row r="1087" s="48" customFormat="1" x14ac:dyDescent="0.2"/>
    <row r="1088" s="48" customFormat="1" x14ac:dyDescent="0.2"/>
    <row r="1089" s="48" customFormat="1" x14ac:dyDescent="0.2"/>
    <row r="1090" s="48" customFormat="1" x14ac:dyDescent="0.2"/>
    <row r="1091" s="48" customFormat="1" x14ac:dyDescent="0.2"/>
    <row r="1092" s="48" customFormat="1" x14ac:dyDescent="0.2"/>
    <row r="1093" s="48" customFormat="1" x14ac:dyDescent="0.2"/>
    <row r="1094" s="48" customFormat="1" x14ac:dyDescent="0.2"/>
    <row r="1095" s="48" customFormat="1" x14ac:dyDescent="0.2"/>
    <row r="1096" s="48" customFormat="1" x14ac:dyDescent="0.2"/>
    <row r="1097" s="48" customFormat="1" x14ac:dyDescent="0.2"/>
    <row r="1098" s="48" customFormat="1" x14ac:dyDescent="0.2"/>
    <row r="1099" s="48" customFormat="1" x14ac:dyDescent="0.2"/>
    <row r="1100" s="48" customFormat="1" x14ac:dyDescent="0.2"/>
    <row r="1101" s="48" customFormat="1" x14ac:dyDescent="0.2"/>
    <row r="1102" s="48" customFormat="1" x14ac:dyDescent="0.2"/>
    <row r="1103" s="48" customFormat="1" x14ac:dyDescent="0.2"/>
    <row r="1104" s="48" customFormat="1" x14ac:dyDescent="0.2"/>
    <row r="1105" s="48" customFormat="1" x14ac:dyDescent="0.2"/>
    <row r="1106" s="48" customFormat="1" x14ac:dyDescent="0.2"/>
    <row r="1107" s="48" customFormat="1" x14ac:dyDescent="0.2"/>
    <row r="1108" s="48" customFormat="1" x14ac:dyDescent="0.2"/>
    <row r="1109" s="48" customFormat="1" x14ac:dyDescent="0.2"/>
    <row r="1110" s="48" customFormat="1" x14ac:dyDescent="0.2"/>
    <row r="1111" s="48" customFormat="1" x14ac:dyDescent="0.2"/>
    <row r="1112" s="48" customFormat="1" x14ac:dyDescent="0.2"/>
    <row r="1113" s="48" customFormat="1" x14ac:dyDescent="0.2"/>
    <row r="1114" s="48" customFormat="1" x14ac:dyDescent="0.2"/>
    <row r="1115" s="48" customFormat="1" x14ac:dyDescent="0.2"/>
    <row r="1116" s="48" customFormat="1" x14ac:dyDescent="0.2"/>
    <row r="1117" s="48" customFormat="1" x14ac:dyDescent="0.2"/>
    <row r="1118" s="48" customFormat="1" x14ac:dyDescent="0.2"/>
    <row r="1119" s="48" customFormat="1" x14ac:dyDescent="0.2"/>
    <row r="1120" s="48" customFormat="1" x14ac:dyDescent="0.2"/>
    <row r="1121" s="48" customFormat="1" x14ac:dyDescent="0.2"/>
    <row r="1122" s="48" customFormat="1" x14ac:dyDescent="0.2"/>
    <row r="1123" s="48" customFormat="1" x14ac:dyDescent="0.2"/>
    <row r="1124" s="48" customFormat="1" x14ac:dyDescent="0.2"/>
    <row r="1125" s="48" customFormat="1" x14ac:dyDescent="0.2"/>
    <row r="1126" s="48" customFormat="1" x14ac:dyDescent="0.2"/>
    <row r="1127" s="48" customFormat="1" x14ac:dyDescent="0.2"/>
    <row r="1128" s="48" customFormat="1" x14ac:dyDescent="0.2"/>
    <row r="1129" s="48" customFormat="1" x14ac:dyDescent="0.2"/>
    <row r="1130" s="48" customFormat="1" x14ac:dyDescent="0.2"/>
    <row r="1131" s="48" customFormat="1" x14ac:dyDescent="0.2"/>
    <row r="1132" s="48" customFormat="1" x14ac:dyDescent="0.2"/>
    <row r="1133" s="48" customFormat="1" x14ac:dyDescent="0.2"/>
    <row r="1134" s="48" customFormat="1" x14ac:dyDescent="0.2"/>
    <row r="1135" s="48" customFormat="1" x14ac:dyDescent="0.2"/>
    <row r="1136" s="48" customFormat="1" x14ac:dyDescent="0.2"/>
    <row r="1137" s="48" customFormat="1" x14ac:dyDescent="0.2"/>
    <row r="1138" s="48" customFormat="1" x14ac:dyDescent="0.2"/>
    <row r="1139" s="48" customFormat="1" x14ac:dyDescent="0.2"/>
    <row r="1140" s="48" customFormat="1" x14ac:dyDescent="0.2"/>
    <row r="1141" s="48" customFormat="1" x14ac:dyDescent="0.2"/>
    <row r="1142" s="48" customFormat="1" x14ac:dyDescent="0.2"/>
    <row r="1143" s="48" customFormat="1" x14ac:dyDescent="0.2"/>
    <row r="1144" s="48" customFormat="1" x14ac:dyDescent="0.2"/>
    <row r="1145" s="48" customFormat="1" x14ac:dyDescent="0.2"/>
    <row r="1146" s="48" customFormat="1" x14ac:dyDescent="0.2"/>
    <row r="1147" s="48" customFormat="1" x14ac:dyDescent="0.2"/>
    <row r="1148" s="48" customFormat="1" x14ac:dyDescent="0.2"/>
    <row r="1149" s="48" customFormat="1" x14ac:dyDescent="0.2"/>
    <row r="1150" s="48" customFormat="1" x14ac:dyDescent="0.2"/>
    <row r="1151" s="48" customFormat="1" x14ac:dyDescent="0.2"/>
    <row r="1152" s="48" customFormat="1" x14ac:dyDescent="0.2"/>
    <row r="1153" s="48" customFormat="1" x14ac:dyDescent="0.2"/>
    <row r="1154" s="48" customFormat="1" x14ac:dyDescent="0.2"/>
    <row r="1155" s="48" customFormat="1" x14ac:dyDescent="0.2"/>
    <row r="1156" s="48" customFormat="1" x14ac:dyDescent="0.2"/>
    <row r="1157" s="48" customFormat="1" x14ac:dyDescent="0.2"/>
    <row r="1158" s="48" customFormat="1" x14ac:dyDescent="0.2"/>
    <row r="1159" s="48" customFormat="1" x14ac:dyDescent="0.2"/>
    <row r="1160" s="48" customFormat="1" x14ac:dyDescent="0.2"/>
    <row r="1161" s="48" customFormat="1" x14ac:dyDescent="0.2"/>
    <row r="1162" s="48" customFormat="1" x14ac:dyDescent="0.2"/>
    <row r="1163" s="48" customFormat="1" x14ac:dyDescent="0.2"/>
    <row r="1164" s="48" customFormat="1" x14ac:dyDescent="0.2"/>
    <row r="1165" s="48" customFormat="1" x14ac:dyDescent="0.2"/>
    <row r="1166" s="48" customFormat="1" x14ac:dyDescent="0.2"/>
    <row r="1167" s="48" customFormat="1" x14ac:dyDescent="0.2"/>
    <row r="1168" s="48" customFormat="1" x14ac:dyDescent="0.2"/>
    <row r="1169" s="48" customFormat="1" x14ac:dyDescent="0.2"/>
    <row r="1170" s="48" customFormat="1" x14ac:dyDescent="0.2"/>
    <row r="1171" s="48" customFormat="1" x14ac:dyDescent="0.2"/>
    <row r="1172" s="48" customFormat="1" x14ac:dyDescent="0.2"/>
    <row r="1173" s="48" customFormat="1" x14ac:dyDescent="0.2"/>
    <row r="1174" s="48" customFormat="1" x14ac:dyDescent="0.2"/>
    <row r="1175" s="48" customFormat="1" x14ac:dyDescent="0.2"/>
    <row r="1176" s="48" customFormat="1" x14ac:dyDescent="0.2"/>
    <row r="1177" s="48" customFormat="1" x14ac:dyDescent="0.2"/>
    <row r="1178" s="48" customFormat="1" x14ac:dyDescent="0.2"/>
    <row r="1179" s="48" customFormat="1" x14ac:dyDescent="0.2"/>
    <row r="1180" s="48" customFormat="1" x14ac:dyDescent="0.2"/>
    <row r="1181" s="48" customFormat="1" x14ac:dyDescent="0.2"/>
    <row r="1182" s="48" customFormat="1" x14ac:dyDescent="0.2"/>
    <row r="1183" s="48" customFormat="1" x14ac:dyDescent="0.2"/>
    <row r="1184" s="48" customFormat="1" x14ac:dyDescent="0.2"/>
    <row r="1185" s="48" customFormat="1" x14ac:dyDescent="0.2"/>
    <row r="1186" s="48" customFormat="1" x14ac:dyDescent="0.2"/>
    <row r="1187" s="48" customFormat="1" x14ac:dyDescent="0.2"/>
    <row r="1188" s="48" customFormat="1" x14ac:dyDescent="0.2"/>
    <row r="1189" s="48" customFormat="1" x14ac:dyDescent="0.2"/>
    <row r="1190" s="48" customFormat="1" x14ac:dyDescent="0.2"/>
    <row r="1191" s="48" customFormat="1" x14ac:dyDescent="0.2"/>
    <row r="1192" s="48" customFormat="1" x14ac:dyDescent="0.2"/>
    <row r="1193" s="48" customFormat="1" x14ac:dyDescent="0.2"/>
    <row r="1194" s="48" customFormat="1" x14ac:dyDescent="0.2"/>
    <row r="1195" s="48" customFormat="1" x14ac:dyDescent="0.2"/>
    <row r="1196" s="48" customFormat="1" x14ac:dyDescent="0.2"/>
    <row r="1197" s="48" customFormat="1" x14ac:dyDescent="0.2"/>
    <row r="1198" s="48" customFormat="1" x14ac:dyDescent="0.2"/>
    <row r="1199" s="48" customFormat="1" x14ac:dyDescent="0.2"/>
    <row r="1200" s="48" customFormat="1" x14ac:dyDescent="0.2"/>
    <row r="1201" s="48" customFormat="1" x14ac:dyDescent="0.2"/>
    <row r="1202" s="48" customFormat="1" x14ac:dyDescent="0.2"/>
    <row r="1203" s="48" customFormat="1" x14ac:dyDescent="0.2"/>
    <row r="1204" s="48" customFormat="1" x14ac:dyDescent="0.2"/>
    <row r="1205" s="48" customFormat="1" x14ac:dyDescent="0.2"/>
    <row r="1206" s="48" customFormat="1" x14ac:dyDescent="0.2"/>
    <row r="1207" s="48" customFormat="1" x14ac:dyDescent="0.2"/>
    <row r="1208" s="48" customFormat="1" x14ac:dyDescent="0.2"/>
    <row r="1209" s="48" customFormat="1" x14ac:dyDescent="0.2"/>
    <row r="1210" s="48" customFormat="1" x14ac:dyDescent="0.2"/>
    <row r="1211" s="48" customFormat="1" x14ac:dyDescent="0.2"/>
    <row r="1212" s="48" customFormat="1" x14ac:dyDescent="0.2"/>
    <row r="1213" s="48" customFormat="1" x14ac:dyDescent="0.2"/>
    <row r="1214" s="48" customFormat="1" x14ac:dyDescent="0.2"/>
    <row r="1215" s="48" customFormat="1" x14ac:dyDescent="0.2"/>
    <row r="1216" s="48" customFormat="1" x14ac:dyDescent="0.2"/>
    <row r="1217" s="48" customFormat="1" x14ac:dyDescent="0.2"/>
    <row r="1218" s="48" customFormat="1" x14ac:dyDescent="0.2"/>
    <row r="1219" s="48" customFormat="1" x14ac:dyDescent="0.2"/>
    <row r="1220" s="48" customFormat="1" x14ac:dyDescent="0.2"/>
    <row r="1221" s="48" customFormat="1" x14ac:dyDescent="0.2"/>
    <row r="1222" s="48" customFormat="1" x14ac:dyDescent="0.2"/>
    <row r="1223" s="48" customFormat="1" x14ac:dyDescent="0.2"/>
    <row r="1224" s="48" customFormat="1" x14ac:dyDescent="0.2"/>
    <row r="1225" s="48" customFormat="1" x14ac:dyDescent="0.2"/>
    <row r="1226" s="48" customFormat="1" x14ac:dyDescent="0.2"/>
    <row r="1227" s="48" customFormat="1" x14ac:dyDescent="0.2"/>
    <row r="1228" s="48" customFormat="1" x14ac:dyDescent="0.2"/>
    <row r="1229" s="48" customFormat="1" x14ac:dyDescent="0.2"/>
    <row r="1230" s="48" customFormat="1" x14ac:dyDescent="0.2"/>
    <row r="1231" s="48" customFormat="1" x14ac:dyDescent="0.2"/>
    <row r="1232" s="48" customFormat="1" x14ac:dyDescent="0.2"/>
    <row r="1233" s="48" customFormat="1" x14ac:dyDescent="0.2"/>
    <row r="1234" s="48" customFormat="1" x14ac:dyDescent="0.2"/>
    <row r="1235" s="48" customFormat="1" x14ac:dyDescent="0.2"/>
    <row r="1236" s="48" customFormat="1" x14ac:dyDescent="0.2"/>
    <row r="1237" s="48" customFormat="1" x14ac:dyDescent="0.2"/>
    <row r="1238" s="48" customFormat="1" x14ac:dyDescent="0.2"/>
    <row r="1239" s="48" customFormat="1" x14ac:dyDescent="0.2"/>
    <row r="1240" s="48" customFormat="1" x14ac:dyDescent="0.2"/>
    <row r="1241" s="48" customFormat="1" x14ac:dyDescent="0.2"/>
    <row r="1242" s="48" customFormat="1" x14ac:dyDescent="0.2"/>
    <row r="1243" s="48" customFormat="1" x14ac:dyDescent="0.2"/>
    <row r="1244" s="48" customFormat="1" x14ac:dyDescent="0.2"/>
    <row r="1245" s="48" customFormat="1" x14ac:dyDescent="0.2"/>
    <row r="1246" s="48" customFormat="1" x14ac:dyDescent="0.2"/>
    <row r="1247" s="48" customFormat="1" x14ac:dyDescent="0.2"/>
    <row r="1248" s="48" customFormat="1" x14ac:dyDescent="0.2"/>
    <row r="1249" s="48" customFormat="1" x14ac:dyDescent="0.2"/>
    <row r="1250" s="48" customFormat="1" x14ac:dyDescent="0.2"/>
    <row r="1251" s="48" customFormat="1" x14ac:dyDescent="0.2"/>
    <row r="1252" s="48" customFormat="1" x14ac:dyDescent="0.2"/>
    <row r="1253" s="48" customFormat="1" x14ac:dyDescent="0.2"/>
    <row r="1254" s="48" customFormat="1" x14ac:dyDescent="0.2"/>
    <row r="1255" s="48" customFormat="1" x14ac:dyDescent="0.2"/>
    <row r="1256" s="48" customFormat="1" x14ac:dyDescent="0.2"/>
    <row r="1257" s="48" customFormat="1" x14ac:dyDescent="0.2"/>
    <row r="1258" s="48" customFormat="1" x14ac:dyDescent="0.2"/>
    <row r="1259" s="48" customFormat="1" x14ac:dyDescent="0.2"/>
    <row r="1260" s="48" customFormat="1" x14ac:dyDescent="0.2"/>
    <row r="1261" s="48" customFormat="1" x14ac:dyDescent="0.2"/>
    <row r="1262" s="48" customFormat="1" x14ac:dyDescent="0.2"/>
    <row r="1263" s="48" customFormat="1" x14ac:dyDescent="0.2"/>
    <row r="1264" s="48" customFormat="1" x14ac:dyDescent="0.2"/>
    <row r="1265" s="48" customFormat="1" x14ac:dyDescent="0.2"/>
    <row r="1266" s="48" customFormat="1" x14ac:dyDescent="0.2"/>
    <row r="1267" s="48" customFormat="1" x14ac:dyDescent="0.2"/>
    <row r="1268" s="48" customFormat="1" x14ac:dyDescent="0.2"/>
    <row r="1269" s="48" customFormat="1" x14ac:dyDescent="0.2"/>
    <row r="1270" s="48" customFormat="1" x14ac:dyDescent="0.2"/>
    <row r="1271" s="48" customFormat="1" x14ac:dyDescent="0.2"/>
    <row r="1272" s="48" customFormat="1" x14ac:dyDescent="0.2"/>
    <row r="1273" s="48" customFormat="1" x14ac:dyDescent="0.2"/>
    <row r="1274" s="48" customFormat="1" x14ac:dyDescent="0.2"/>
    <row r="1275" s="48" customFormat="1" x14ac:dyDescent="0.2"/>
    <row r="1276" s="48" customFormat="1" x14ac:dyDescent="0.2"/>
    <row r="1277" s="48" customFormat="1" x14ac:dyDescent="0.2"/>
    <row r="1278" s="48" customFormat="1" x14ac:dyDescent="0.2"/>
    <row r="1279" s="48" customFormat="1" x14ac:dyDescent="0.2"/>
    <row r="1280" s="48" customFormat="1" x14ac:dyDescent="0.2"/>
    <row r="1281" s="48" customFormat="1" x14ac:dyDescent="0.2"/>
    <row r="1282" s="48" customFormat="1" x14ac:dyDescent="0.2"/>
    <row r="1283" s="48" customFormat="1" x14ac:dyDescent="0.2"/>
    <row r="1284" s="48" customFormat="1" x14ac:dyDescent="0.2"/>
    <row r="1285" s="48" customFormat="1" x14ac:dyDescent="0.2"/>
    <row r="1286" s="48" customFormat="1" x14ac:dyDescent="0.2"/>
    <row r="1287" s="48" customFormat="1" x14ac:dyDescent="0.2"/>
    <row r="1288" s="48" customFormat="1" x14ac:dyDescent="0.2"/>
    <row r="1289" s="48" customFormat="1" x14ac:dyDescent="0.2"/>
    <row r="1290" s="48" customFormat="1" x14ac:dyDescent="0.2"/>
    <row r="1291" s="48" customFormat="1" x14ac:dyDescent="0.2"/>
    <row r="1292" s="48" customFormat="1" x14ac:dyDescent="0.2"/>
    <row r="1293" s="48" customFormat="1" x14ac:dyDescent="0.2"/>
    <row r="1294" s="48" customFormat="1" x14ac:dyDescent="0.2"/>
    <row r="1295" s="48" customFormat="1" x14ac:dyDescent="0.2"/>
    <row r="1296" s="48" customFormat="1" x14ac:dyDescent="0.2"/>
    <row r="1297" s="48" customFormat="1" x14ac:dyDescent="0.2"/>
    <row r="1298" s="48" customFormat="1" x14ac:dyDescent="0.2"/>
    <row r="1299" s="48" customFormat="1" x14ac:dyDescent="0.2"/>
    <row r="1300" s="48" customFormat="1" x14ac:dyDescent="0.2"/>
    <row r="1301" s="48" customFormat="1" x14ac:dyDescent="0.2"/>
    <row r="1302" s="48" customFormat="1" x14ac:dyDescent="0.2"/>
    <row r="1303" s="48" customFormat="1" x14ac:dyDescent="0.2"/>
    <row r="1304" s="48" customFormat="1" x14ac:dyDescent="0.2"/>
    <row r="1305" s="48" customFormat="1" x14ac:dyDescent="0.2"/>
    <row r="1306" s="48" customFormat="1" x14ac:dyDescent="0.2"/>
    <row r="1307" s="48" customFormat="1" x14ac:dyDescent="0.2"/>
    <row r="1308" s="48" customFormat="1" x14ac:dyDescent="0.2"/>
    <row r="1309" s="48" customFormat="1" x14ac:dyDescent="0.2"/>
    <row r="1310" s="48" customFormat="1" x14ac:dyDescent="0.2"/>
    <row r="1311" s="48" customFormat="1" x14ac:dyDescent="0.2"/>
    <row r="1312" s="48" customFormat="1" x14ac:dyDescent="0.2"/>
    <row r="1313" s="48" customFormat="1" x14ac:dyDescent="0.2"/>
    <row r="1314" s="48" customFormat="1" x14ac:dyDescent="0.2"/>
    <row r="1315" s="48" customFormat="1" x14ac:dyDescent="0.2"/>
    <row r="1316" s="48" customFormat="1" x14ac:dyDescent="0.2"/>
    <row r="1317" s="48" customFormat="1" x14ac:dyDescent="0.2"/>
    <row r="1318" s="48" customFormat="1" x14ac:dyDescent="0.2"/>
    <row r="1319" s="48" customFormat="1" x14ac:dyDescent="0.2"/>
    <row r="1320" s="48" customFormat="1" x14ac:dyDescent="0.2"/>
    <row r="1321" s="48" customFormat="1" x14ac:dyDescent="0.2"/>
    <row r="1322" s="48" customFormat="1" x14ac:dyDescent="0.2"/>
    <row r="1323" s="48" customFormat="1" x14ac:dyDescent="0.2"/>
    <row r="1324" s="48" customFormat="1" x14ac:dyDescent="0.2"/>
    <row r="1325" s="48" customFormat="1" x14ac:dyDescent="0.2"/>
    <row r="1326" s="48" customFormat="1" x14ac:dyDescent="0.2"/>
    <row r="1327" s="48" customFormat="1" x14ac:dyDescent="0.2"/>
    <row r="1328" s="48" customFormat="1" x14ac:dyDescent="0.2"/>
    <row r="1329" s="48" customFormat="1" x14ac:dyDescent="0.2"/>
    <row r="1330" s="48" customFormat="1" x14ac:dyDescent="0.2"/>
    <row r="1331" s="48" customFormat="1" x14ac:dyDescent="0.2"/>
    <row r="1332" s="48" customFormat="1" x14ac:dyDescent="0.2"/>
    <row r="1333" s="48" customFormat="1" x14ac:dyDescent="0.2"/>
    <row r="1334" s="48" customFormat="1" x14ac:dyDescent="0.2"/>
    <row r="1335" s="48" customFormat="1" x14ac:dyDescent="0.2"/>
    <row r="1336" s="48" customFormat="1" x14ac:dyDescent="0.2"/>
    <row r="1337" s="48" customFormat="1" x14ac:dyDescent="0.2"/>
    <row r="1338" s="48" customFormat="1" x14ac:dyDescent="0.2"/>
    <row r="1339" s="48" customFormat="1" x14ac:dyDescent="0.2"/>
    <row r="1340" s="48" customFormat="1" x14ac:dyDescent="0.2"/>
    <row r="1341" s="48" customFormat="1" x14ac:dyDescent="0.2"/>
    <row r="1342" s="48" customFormat="1" x14ac:dyDescent="0.2"/>
    <row r="1343" s="48" customFormat="1" x14ac:dyDescent="0.2"/>
    <row r="1344" s="48" customFormat="1" x14ac:dyDescent="0.2"/>
    <row r="1345" s="48" customFormat="1" x14ac:dyDescent="0.2"/>
    <row r="1346" s="48" customFormat="1" x14ac:dyDescent="0.2"/>
    <row r="1347" s="48" customFormat="1" x14ac:dyDescent="0.2"/>
    <row r="1348" s="48" customFormat="1" x14ac:dyDescent="0.2"/>
    <row r="1349" s="48" customFormat="1" x14ac:dyDescent="0.2"/>
    <row r="1350" s="48" customFormat="1" x14ac:dyDescent="0.2"/>
    <row r="1351" s="48" customFormat="1" x14ac:dyDescent="0.2"/>
    <row r="1352" s="48" customFormat="1" x14ac:dyDescent="0.2"/>
    <row r="1353" s="48" customFormat="1" x14ac:dyDescent="0.2"/>
    <row r="1354" s="48" customFormat="1" x14ac:dyDescent="0.2"/>
    <row r="1355" s="48" customFormat="1" x14ac:dyDescent="0.2"/>
    <row r="1356" s="48" customFormat="1" x14ac:dyDescent="0.2"/>
    <row r="1357" s="48" customFormat="1" x14ac:dyDescent="0.2"/>
    <row r="1358" s="48" customFormat="1" x14ac:dyDescent="0.2"/>
    <row r="1359" s="48" customFormat="1" x14ac:dyDescent="0.2"/>
    <row r="1360" s="48" customFormat="1" x14ac:dyDescent="0.2"/>
    <row r="1361" s="48" customFormat="1" x14ac:dyDescent="0.2"/>
    <row r="1362" s="48" customFormat="1" x14ac:dyDescent="0.2"/>
    <row r="1363" s="48" customFormat="1" x14ac:dyDescent="0.2"/>
    <row r="1364" s="48" customFormat="1" x14ac:dyDescent="0.2"/>
    <row r="1365" s="48" customFormat="1" x14ac:dyDescent="0.2"/>
    <row r="1366" s="48" customFormat="1" x14ac:dyDescent="0.2"/>
    <row r="1367" s="48" customFormat="1" x14ac:dyDescent="0.2"/>
    <row r="1368" s="48" customFormat="1" x14ac:dyDescent="0.2"/>
    <row r="1369" s="48" customFormat="1" x14ac:dyDescent="0.2"/>
    <row r="1370" s="48" customFormat="1" x14ac:dyDescent="0.2"/>
    <row r="1371" s="48" customFormat="1" x14ac:dyDescent="0.2"/>
    <row r="1372" s="48" customFormat="1" x14ac:dyDescent="0.2"/>
    <row r="1373" s="48" customFormat="1" x14ac:dyDescent="0.2"/>
    <row r="1374" s="48" customFormat="1" x14ac:dyDescent="0.2"/>
    <row r="1375" s="48" customFormat="1" x14ac:dyDescent="0.2"/>
    <row r="1376" s="48" customFormat="1" x14ac:dyDescent="0.2"/>
    <row r="1377" s="48" customFormat="1" x14ac:dyDescent="0.2"/>
    <row r="1378" s="48" customFormat="1" x14ac:dyDescent="0.2"/>
    <row r="1379" s="48" customFormat="1" x14ac:dyDescent="0.2"/>
    <row r="1380" s="48" customFormat="1" x14ac:dyDescent="0.2"/>
    <row r="1381" s="48" customFormat="1" x14ac:dyDescent="0.2"/>
    <row r="1382" s="48" customFormat="1" x14ac:dyDescent="0.2"/>
    <row r="1383" s="48" customFormat="1" x14ac:dyDescent="0.2"/>
    <row r="1384" s="48" customFormat="1" x14ac:dyDescent="0.2"/>
  </sheetData>
  <mergeCells count="7">
    <mergeCell ref="A14:G14"/>
    <mergeCell ref="A3:G3"/>
    <mergeCell ref="A4:G4"/>
    <mergeCell ref="A5:G5"/>
    <mergeCell ref="A9:G9"/>
    <mergeCell ref="A10:G10"/>
    <mergeCell ref="A11:C11"/>
  </mergeCells>
  <dataValidations count="7">
    <dataValidation type="decimal" allowBlank="1" showInputMessage="1" showErrorMessage="1" sqref="F58:F199 F15:F54" xr:uid="{F62B3F80-55BA-4FB0-87A0-2EA66AB51C89}">
      <formula1>0</formula1>
      <formula2>100000</formula2>
    </dataValidation>
    <dataValidation type="whole" allowBlank="1" showInputMessage="1" showErrorMessage="1" sqref="D56:D199 D29:D54 D15:D19" xr:uid="{2B8D6856-7DFD-420F-9EF7-7C07DCF06661}">
      <formula1>1</formula1>
      <formula2>10000</formula2>
    </dataValidation>
    <dataValidation allowBlank="1" showInputMessage="1" sqref="G1 H6" xr:uid="{B5BF9CDA-2A50-407C-8F22-DF6677AC1585}"/>
    <dataValidation type="list" allowBlank="1" showInputMessage="1" showErrorMessage="1" error="Please enter &quot;No&quot;,&quot;Yes-But no action taken&quot;, &quot;Yes-Approved&quot; , &quot;Yes-Denied&quot;  " sqref="J1:J5" xr:uid="{932E5759-A3C3-402B-8150-752205124D28}">
      <formula1>"No,Yes-But no action taken,Yes-Approved,Yes-Denied"</formula1>
    </dataValidation>
    <dataValidation type="list" allowBlank="1" showInputMessage="1" showErrorMessage="1" sqref="C89:C199 E89:E199" xr:uid="{D5E590F5-9A18-4CF2-A57A-E278982751BC}">
      <formula1>#REF!</formula1>
    </dataValidation>
    <dataValidation type="list" allowBlank="1" showInputMessage="1" showErrorMessage="1" sqref="C15:C88" xr:uid="{38743366-DD5B-4622-A6B3-02309234B1BE}">
      <formula1>$I$3:$I$9</formula1>
    </dataValidation>
    <dataValidation type="list" allowBlank="1" showInputMessage="1" showErrorMessage="1" sqref="E15:E88" xr:uid="{3F6B2DD9-2CA8-4AC7-AB30-1249BF3024A5}">
      <formula1>$J$3:$J$5</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10F82-3936-4499-AD55-54ECECC9B550}">
  <sheetPr codeName="Sheet8">
    <tabColor theme="5"/>
  </sheetPr>
  <dimension ref="A1:L47"/>
  <sheetViews>
    <sheetView zoomScale="92" zoomScaleNormal="100" zoomScaleSheetLayoutView="100" workbookViewId="0">
      <selection activeCell="C34" sqref="C33:C34"/>
    </sheetView>
  </sheetViews>
  <sheetFormatPr defaultColWidth="0" defaultRowHeight="15" zeroHeight="1" x14ac:dyDescent="0.25"/>
  <cols>
    <col min="1" max="1" width="14.85546875" style="42" customWidth="1"/>
    <col min="2" max="2" width="17.5703125" style="42" customWidth="1"/>
    <col min="3" max="3" width="23.42578125" style="42" customWidth="1"/>
    <col min="4" max="4" width="16.28515625" style="371" customWidth="1"/>
    <col min="5" max="5" width="2.5703125" style="94" hidden="1" customWidth="1"/>
    <col min="6" max="6" width="8.85546875" hidden="1" customWidth="1"/>
    <col min="7" max="7" width="8.85546875" style="42" hidden="1" customWidth="1"/>
    <col min="8" max="8" width="11.5703125" style="42" hidden="1" customWidth="1"/>
    <col min="9" max="9" width="8.85546875" style="42" hidden="1" customWidth="1"/>
    <col min="10" max="10" width="11.5703125" style="42" hidden="1" customWidth="1"/>
    <col min="11" max="11" width="11.140625" style="42" hidden="1" customWidth="1"/>
    <col min="12" max="12" width="9.140625" style="42" hidden="1" customWidth="1"/>
    <col min="13" max="16384" width="8.85546875" style="42" hidden="1"/>
  </cols>
  <sheetData>
    <row r="1" spans="1:5" x14ac:dyDescent="0.25"/>
    <row r="2" spans="1:5" x14ac:dyDescent="0.25"/>
    <row r="3" spans="1:5" x14ac:dyDescent="0.25">
      <c r="A3" s="423" t="s">
        <v>332</v>
      </c>
      <c r="B3" s="424" t="s">
        <v>304</v>
      </c>
      <c r="C3" s="425"/>
    </row>
    <row r="4" spans="1:5" ht="18" customHeight="1" x14ac:dyDescent="0.25">
      <c r="A4" s="426" t="s">
        <v>335</v>
      </c>
      <c r="B4" s="427">
        <v>2020</v>
      </c>
      <c r="C4" s="428" t="s">
        <v>336</v>
      </c>
    </row>
    <row r="5" spans="1:5" x14ac:dyDescent="0.25"/>
    <row r="6" spans="1:5" x14ac:dyDescent="0.25"/>
    <row r="7" spans="1:5" ht="16.5" thickBot="1" x14ac:dyDescent="0.3">
      <c r="A7" s="674"/>
      <c r="B7" s="674"/>
      <c r="C7" s="674"/>
    </row>
    <row r="8" spans="1:5" ht="15" customHeight="1" x14ac:dyDescent="0.25">
      <c r="A8" s="675" t="s">
        <v>5072</v>
      </c>
      <c r="B8" s="676"/>
      <c r="C8" s="676"/>
      <c r="D8" s="676"/>
    </row>
    <row r="9" spans="1:5" x14ac:dyDescent="0.25">
      <c r="A9" s="652" t="s">
        <v>4417</v>
      </c>
      <c r="B9" s="649"/>
      <c r="C9" s="649"/>
      <c r="D9" s="463" t="s">
        <v>5073</v>
      </c>
      <c r="E9" s="429"/>
    </row>
    <row r="10" spans="1:5" x14ac:dyDescent="0.25">
      <c r="A10" s="677" t="s">
        <v>4421</v>
      </c>
      <c r="B10" s="678"/>
      <c r="C10" s="430" t="s">
        <v>4422</v>
      </c>
      <c r="D10" s="464">
        <f>PermittedUnits20_VLI</f>
        <v>193</v>
      </c>
      <c r="E10" s="429" t="s">
        <v>5074</v>
      </c>
    </row>
    <row r="11" spans="1:5" x14ac:dyDescent="0.25">
      <c r="A11" s="679"/>
      <c r="B11" s="680"/>
      <c r="C11" s="431" t="s">
        <v>4424</v>
      </c>
      <c r="D11" s="464">
        <f>PermittedUnits20_NDR_VLI</f>
        <v>0</v>
      </c>
      <c r="E11" s="429" t="s">
        <v>5075</v>
      </c>
    </row>
    <row r="12" spans="1:5" x14ac:dyDescent="0.25">
      <c r="A12" s="677" t="s">
        <v>4426</v>
      </c>
      <c r="B12" s="678"/>
      <c r="C12" s="431" t="s">
        <v>4422</v>
      </c>
      <c r="D12" s="464">
        <f>PermittedUnits20_LI</f>
        <v>40</v>
      </c>
      <c r="E12" s="429" t="s">
        <v>5076</v>
      </c>
    </row>
    <row r="13" spans="1:5" x14ac:dyDescent="0.25">
      <c r="A13" s="681"/>
      <c r="B13" s="682"/>
      <c r="C13" s="431" t="s">
        <v>4424</v>
      </c>
      <c r="D13" s="464">
        <f>PermittedUnits20_NDR_LI</f>
        <v>0</v>
      </c>
      <c r="E13" s="429" t="s">
        <v>5077</v>
      </c>
    </row>
    <row r="14" spans="1:5" x14ac:dyDescent="0.25">
      <c r="A14" s="677" t="s">
        <v>4429</v>
      </c>
      <c r="B14" s="678"/>
      <c r="C14" s="431" t="s">
        <v>4422</v>
      </c>
      <c r="D14" s="464">
        <f>PermittedUnits20_Moderate</f>
        <v>9</v>
      </c>
      <c r="E14" s="429" t="s">
        <v>5078</v>
      </c>
    </row>
    <row r="15" spans="1:5" x14ac:dyDescent="0.25">
      <c r="A15" s="681"/>
      <c r="B15" s="682"/>
      <c r="C15" s="431" t="s">
        <v>4424</v>
      </c>
      <c r="D15" s="464">
        <f>PermittedUnits20_NDR_Moderate</f>
        <v>0</v>
      </c>
      <c r="E15" s="429" t="s">
        <v>5079</v>
      </c>
    </row>
    <row r="16" spans="1:5" ht="28.5" customHeight="1" thickBot="1" x14ac:dyDescent="0.3">
      <c r="A16" s="683" t="s">
        <v>4432</v>
      </c>
      <c r="B16" s="684"/>
      <c r="C16" s="432"/>
      <c r="D16" s="465">
        <f>PermittedUnits20_Market</f>
        <v>865</v>
      </c>
      <c r="E16" s="429" t="s">
        <v>5080</v>
      </c>
    </row>
    <row r="17" spans="1:10" ht="16.5" thickTop="1" thickBot="1" x14ac:dyDescent="0.3">
      <c r="A17" s="685" t="s">
        <v>4436</v>
      </c>
      <c r="B17" s="686"/>
      <c r="C17" s="433"/>
      <c r="D17" s="466">
        <f>SUM(D10:D16)</f>
        <v>1107</v>
      </c>
      <c r="E17" s="94" t="s">
        <v>5081</v>
      </c>
    </row>
    <row r="18" spans="1:10" ht="29.25" customHeight="1" x14ac:dyDescent="0.25">
      <c r="A18" s="555" t="s">
        <v>5082</v>
      </c>
      <c r="B18" s="555"/>
      <c r="C18" s="555"/>
      <c r="D18" s="555"/>
    </row>
    <row r="19" spans="1:10" x14ac:dyDescent="0.25"/>
    <row r="20" spans="1:10" ht="15.75" thickBot="1" x14ac:dyDescent="0.3"/>
    <row r="21" spans="1:10" ht="15" customHeight="1" x14ac:dyDescent="0.25">
      <c r="A21" s="670" t="s">
        <v>5083</v>
      </c>
      <c r="B21" s="671"/>
      <c r="C21" s="671"/>
      <c r="D21" s="467"/>
    </row>
    <row r="22" spans="1:10" ht="15" customHeight="1" x14ac:dyDescent="0.25">
      <c r="A22" s="665" t="s">
        <v>5084</v>
      </c>
      <c r="B22" s="666"/>
      <c r="C22" s="667"/>
      <c r="D22" s="434">
        <f>COUNTA(TableA_ApplicationsSubmitted)</f>
        <v>422</v>
      </c>
      <c r="E22" s="94" t="s">
        <v>5085</v>
      </c>
    </row>
    <row r="23" spans="1:10" ht="17.25" customHeight="1" x14ac:dyDescent="0.25">
      <c r="A23" s="665" t="s">
        <v>5086</v>
      </c>
      <c r="B23" s="666"/>
      <c r="C23" s="667"/>
      <c r="D23" s="434">
        <f>TableA_TotalProposedUnits</f>
        <v>2589</v>
      </c>
      <c r="E23" s="94" t="s">
        <v>5087</v>
      </c>
    </row>
    <row r="24" spans="1:10" ht="15" customHeight="1" x14ac:dyDescent="0.25">
      <c r="A24" s="665" t="s">
        <v>5088</v>
      </c>
      <c r="B24" s="666"/>
      <c r="C24" s="667"/>
      <c r="D24" s="434">
        <f>TableA_TotalApprovedUnits</f>
        <v>1490</v>
      </c>
      <c r="E24" s="94" t="s">
        <v>5089</v>
      </c>
    </row>
    <row r="25" spans="1:10" ht="15.75" customHeight="1" thickBot="1" x14ac:dyDescent="0.3">
      <c r="A25" s="660" t="s">
        <v>5090</v>
      </c>
      <c r="B25" s="668"/>
      <c r="C25" s="669"/>
      <c r="D25" s="435">
        <f>TableA_TotalDisapprovedUnits</f>
        <v>0</v>
      </c>
      <c r="E25" s="94" t="s">
        <v>5091</v>
      </c>
    </row>
    <row r="26" spans="1:10" x14ac:dyDescent="0.25">
      <c r="A26" s="436"/>
      <c r="B26" s="436"/>
    </row>
    <row r="27" spans="1:10" ht="15.75" thickBot="1" x14ac:dyDescent="0.3">
      <c r="A27" s="436"/>
      <c r="B27" s="436"/>
      <c r="H27" s="437"/>
      <c r="I27" s="437"/>
      <c r="J27" s="437"/>
    </row>
    <row r="28" spans="1:10" ht="15" customHeight="1" x14ac:dyDescent="0.25">
      <c r="A28" s="670" t="s">
        <v>5092</v>
      </c>
      <c r="B28" s="671"/>
      <c r="C28" s="671"/>
      <c r="D28" s="672"/>
      <c r="H28" s="437"/>
      <c r="I28" s="437"/>
      <c r="J28" s="437"/>
    </row>
    <row r="29" spans="1:10" x14ac:dyDescent="0.25">
      <c r="A29" s="665" t="s">
        <v>5093</v>
      </c>
      <c r="B29" s="673"/>
      <c r="C29" s="673"/>
      <c r="D29" s="438">
        <v>2</v>
      </c>
      <c r="E29" s="94" t="s">
        <v>5094</v>
      </c>
    </row>
    <row r="30" spans="1:10" x14ac:dyDescent="0.25">
      <c r="A30" s="665" t="s">
        <v>5095</v>
      </c>
      <c r="B30" s="673"/>
      <c r="C30" s="673"/>
      <c r="D30" s="438">
        <v>2</v>
      </c>
      <c r="E30" s="94" t="s">
        <v>5096</v>
      </c>
    </row>
    <row r="31" spans="1:10" x14ac:dyDescent="0.25">
      <c r="A31" s="665" t="s">
        <v>5097</v>
      </c>
      <c r="B31" s="673"/>
      <c r="C31" s="673"/>
      <c r="D31" s="434">
        <v>2</v>
      </c>
      <c r="E31" s="94" t="s">
        <v>5098</v>
      </c>
    </row>
    <row r="32" spans="1:10" ht="15.75" thickBot="1" x14ac:dyDescent="0.3">
      <c r="A32" s="660" t="s">
        <v>5099</v>
      </c>
      <c r="B32" s="661"/>
      <c r="C32" s="661"/>
      <c r="D32" s="435">
        <v>0</v>
      </c>
      <c r="E32" s="94" t="s">
        <v>5100</v>
      </c>
    </row>
    <row r="33" spans="1:5" x14ac:dyDescent="0.25">
      <c r="A33" s="439"/>
      <c r="B33" s="523"/>
      <c r="C33" s="523"/>
      <c r="D33" s="440"/>
    </row>
    <row r="34" spans="1:5" ht="15.75" thickBot="1" x14ac:dyDescent="0.3"/>
    <row r="35" spans="1:5" ht="15.75" hidden="1" thickBot="1" x14ac:dyDescent="0.3">
      <c r="A35" s="94"/>
      <c r="B35" s="94" t="s">
        <v>5101</v>
      </c>
      <c r="C35" s="94" t="s">
        <v>5102</v>
      </c>
      <c r="D35" s="370" t="s">
        <v>5103</v>
      </c>
    </row>
    <row r="36" spans="1:5" ht="15" customHeight="1" x14ac:dyDescent="0.25">
      <c r="A36" s="662" t="s">
        <v>5104</v>
      </c>
      <c r="B36" s="663"/>
      <c r="C36" s="663"/>
      <c r="D36" s="664"/>
    </row>
    <row r="37" spans="1:5" x14ac:dyDescent="0.25">
      <c r="A37" s="441" t="s">
        <v>5105</v>
      </c>
      <c r="B37" s="537" t="s">
        <v>5106</v>
      </c>
      <c r="C37" s="537" t="s">
        <v>5107</v>
      </c>
      <c r="D37" s="463" t="s">
        <v>5108</v>
      </c>
    </row>
    <row r="38" spans="1:5" x14ac:dyDescent="0.25">
      <c r="A38" s="442" t="s">
        <v>4421</v>
      </c>
      <c r="B38" s="443">
        <v>0</v>
      </c>
      <c r="C38" s="443">
        <v>0</v>
      </c>
      <c r="D38" s="464">
        <f>SUM(B38:C38)</f>
        <v>0</v>
      </c>
      <c r="E38" s="94" t="s">
        <v>5109</v>
      </c>
    </row>
    <row r="39" spans="1:5" x14ac:dyDescent="0.25">
      <c r="A39" s="442" t="s">
        <v>4426</v>
      </c>
      <c r="B39" s="443">
        <v>0</v>
      </c>
      <c r="C39" s="443">
        <v>0</v>
      </c>
      <c r="D39" s="464">
        <f>SUM(B39:C39)</f>
        <v>0</v>
      </c>
      <c r="E39" s="94" t="s">
        <v>5110</v>
      </c>
    </row>
    <row r="40" spans="1:5" x14ac:dyDescent="0.25">
      <c r="A40" s="442" t="s">
        <v>4429</v>
      </c>
      <c r="B40" s="443">
        <v>0</v>
      </c>
      <c r="C40" s="443">
        <v>0</v>
      </c>
      <c r="D40" s="464">
        <f>SUM(B40:C40)</f>
        <v>0</v>
      </c>
      <c r="E40" s="94" t="s">
        <v>5111</v>
      </c>
    </row>
    <row r="41" spans="1:5" x14ac:dyDescent="0.25">
      <c r="A41" s="442" t="s">
        <v>4432</v>
      </c>
      <c r="B41" s="443">
        <v>0</v>
      </c>
      <c r="C41" s="443">
        <v>0</v>
      </c>
      <c r="D41" s="464">
        <f>SUM(B41:C41)</f>
        <v>0</v>
      </c>
      <c r="E41" s="94" t="s">
        <v>5112</v>
      </c>
    </row>
    <row r="42" spans="1:5" ht="15.75" thickBot="1" x14ac:dyDescent="0.3">
      <c r="A42" s="444" t="s">
        <v>5108</v>
      </c>
      <c r="B42" s="520">
        <v>0</v>
      </c>
      <c r="C42" s="520">
        <v>0</v>
      </c>
      <c r="D42" s="468">
        <f>SUM(B42:C42)</f>
        <v>0</v>
      </c>
      <c r="E42" s="94" t="s">
        <v>5103</v>
      </c>
    </row>
    <row r="43" spans="1:5" x14ac:dyDescent="0.25">
      <c r="B43" s="138"/>
      <c r="C43" s="138"/>
    </row>
    <row r="44" spans="1:5" x14ac:dyDescent="0.25">
      <c r="A44" s="43" t="s">
        <v>338</v>
      </c>
    </row>
    <row r="47" spans="1:5" ht="33" hidden="1" customHeight="1" x14ac:dyDescent="0.25">
      <c r="D47" s="469"/>
    </row>
  </sheetData>
  <sheetProtection formatCells="0" formatColumns="0" formatRows="0" sort="0"/>
  <mergeCells count="20">
    <mergeCell ref="A23:C23"/>
    <mergeCell ref="A7:C7"/>
    <mergeCell ref="A8:D8"/>
    <mergeCell ref="A9:C9"/>
    <mergeCell ref="A10:B11"/>
    <mergeCell ref="A12:B13"/>
    <mergeCell ref="A14:B15"/>
    <mergeCell ref="A16:B16"/>
    <mergeCell ref="A17:B17"/>
    <mergeCell ref="A18:D18"/>
    <mergeCell ref="A21:C21"/>
    <mergeCell ref="A22:C22"/>
    <mergeCell ref="A32:C32"/>
    <mergeCell ref="A36:D36"/>
    <mergeCell ref="A24:C24"/>
    <mergeCell ref="A25:C25"/>
    <mergeCell ref="A28:D28"/>
    <mergeCell ref="A29:C29"/>
    <mergeCell ref="A30:C30"/>
    <mergeCell ref="A31:C31"/>
  </mergeCells>
  <pageMargins left="0.7" right="0.7" top="0.75" bottom="0.75" header="0.3" footer="0.3"/>
  <pageSetup paperSize="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32BD2-0735-4726-8767-D278D87CCBD4}">
  <sheetPr>
    <tabColor theme="5"/>
  </sheetPr>
  <dimension ref="A3:R60"/>
  <sheetViews>
    <sheetView zoomScaleNormal="100" workbookViewId="0">
      <selection activeCell="K67" sqref="K67"/>
    </sheetView>
  </sheetViews>
  <sheetFormatPr defaultRowHeight="15" x14ac:dyDescent="0.25"/>
  <cols>
    <col min="1" max="1" width="28.85546875" customWidth="1"/>
    <col min="2" max="2" width="22.5703125" customWidth="1"/>
    <col min="3" max="3" width="27.140625" customWidth="1"/>
    <col min="4" max="4" width="16.28515625" style="474" customWidth="1"/>
    <col min="5" max="9" width="5.140625" customWidth="1"/>
    <col min="10" max="10" width="11.5703125" customWidth="1"/>
    <col min="11" max="11" width="66.85546875" customWidth="1"/>
    <col min="12" max="12" width="22.28515625" customWidth="1"/>
    <col min="13" max="13" width="14.5703125" customWidth="1"/>
    <col min="14" max="14" width="24.140625" customWidth="1"/>
    <col min="15" max="15" width="11.7109375" customWidth="1"/>
    <col min="16" max="16" width="10.5703125" customWidth="1"/>
    <col min="17" max="17" width="12.42578125" hidden="1" customWidth="1"/>
    <col min="18" max="18" width="25.85546875" hidden="1" customWidth="1"/>
  </cols>
  <sheetData>
    <row r="3" spans="1:18" x14ac:dyDescent="0.25">
      <c r="A3" s="423" t="s">
        <v>332</v>
      </c>
      <c r="B3" s="424" t="s">
        <v>304</v>
      </c>
      <c r="C3" s="425"/>
    </row>
    <row r="4" spans="1:18" x14ac:dyDescent="0.25">
      <c r="A4" s="445" t="s">
        <v>335</v>
      </c>
      <c r="B4" s="446">
        <v>2020</v>
      </c>
      <c r="C4" s="447" t="s">
        <v>336</v>
      </c>
    </row>
    <row r="6" spans="1:18" ht="15.75" thickBot="1" x14ac:dyDescent="0.3"/>
    <row r="7" spans="1:18" x14ac:dyDescent="0.25">
      <c r="A7" s="698" t="s">
        <v>333</v>
      </c>
      <c r="B7" s="699"/>
      <c r="C7" s="699"/>
      <c r="D7" s="699"/>
      <c r="E7" s="699"/>
      <c r="F7" s="699"/>
      <c r="G7" s="699"/>
      <c r="H7" s="699"/>
      <c r="I7" s="699"/>
      <c r="J7" s="699"/>
      <c r="K7" s="700"/>
    </row>
    <row r="8" spans="1:18" x14ac:dyDescent="0.25">
      <c r="A8" s="701" t="s">
        <v>5113</v>
      </c>
      <c r="B8" s="702"/>
      <c r="C8" s="702"/>
      <c r="D8" s="702"/>
      <c r="E8" s="702"/>
      <c r="F8" s="702"/>
      <c r="G8" s="702"/>
      <c r="H8" s="702"/>
      <c r="I8" s="702"/>
      <c r="J8" s="702"/>
      <c r="K8" s="703"/>
    </row>
    <row r="9" spans="1:18" x14ac:dyDescent="0.25">
      <c r="A9" s="704" t="s">
        <v>339</v>
      </c>
      <c r="B9" s="705"/>
      <c r="C9" s="705"/>
      <c r="D9" s="705"/>
      <c r="E9" s="705"/>
      <c r="F9" s="705"/>
      <c r="G9" s="705"/>
      <c r="H9" s="705"/>
      <c r="I9" s="705"/>
      <c r="J9" s="705"/>
      <c r="K9" s="706"/>
    </row>
    <row r="10" spans="1:18" x14ac:dyDescent="0.25">
      <c r="A10" s="707" t="s">
        <v>5114</v>
      </c>
      <c r="B10" s="708"/>
      <c r="C10" s="708"/>
      <c r="D10" s="708"/>
      <c r="E10" s="708"/>
      <c r="F10" s="708"/>
      <c r="G10" s="708"/>
      <c r="H10" s="708"/>
      <c r="I10" s="708"/>
      <c r="J10" s="708"/>
      <c r="K10" s="709"/>
    </row>
    <row r="11" spans="1:18" x14ac:dyDescent="0.25">
      <c r="A11" s="707"/>
      <c r="B11" s="708"/>
      <c r="C11" s="708"/>
      <c r="D11" s="708"/>
      <c r="E11" s="708"/>
      <c r="F11" s="708"/>
      <c r="G11" s="708"/>
      <c r="H11" s="708"/>
      <c r="I11" s="708"/>
      <c r="J11" s="708"/>
      <c r="K11" s="709"/>
    </row>
    <row r="12" spans="1:18" ht="26.85" customHeight="1" x14ac:dyDescent="0.25">
      <c r="A12" s="441" t="s">
        <v>5115</v>
      </c>
      <c r="B12" s="710">
        <f>SUM(B15:B26)</f>
        <v>750000</v>
      </c>
      <c r="C12" s="710"/>
      <c r="D12" s="710"/>
      <c r="K12" s="448"/>
    </row>
    <row r="13" spans="1:18" ht="14.45" customHeight="1" thickBot="1" x14ac:dyDescent="0.3">
      <c r="A13" s="449"/>
      <c r="K13" s="448"/>
    </row>
    <row r="14" spans="1:18" ht="25.5" x14ac:dyDescent="0.25">
      <c r="A14" s="450" t="s">
        <v>5116</v>
      </c>
      <c r="B14" s="451" t="s">
        <v>5117</v>
      </c>
      <c r="C14" s="452" t="s">
        <v>5118</v>
      </c>
      <c r="D14" s="695" t="s">
        <v>5119</v>
      </c>
      <c r="E14" s="696"/>
      <c r="F14" s="696"/>
      <c r="G14" s="696"/>
      <c r="H14" s="696"/>
      <c r="I14" s="697"/>
      <c r="J14" s="453" t="s">
        <v>5120</v>
      </c>
      <c r="K14" s="453" t="s">
        <v>369</v>
      </c>
      <c r="Q14" t="s">
        <v>5121</v>
      </c>
    </row>
    <row r="15" spans="1:18" ht="90" x14ac:dyDescent="0.25">
      <c r="A15" s="470" t="s">
        <v>5122</v>
      </c>
      <c r="B15" s="471">
        <v>750000</v>
      </c>
      <c r="C15" s="471">
        <v>0</v>
      </c>
      <c r="D15" s="693" t="s">
        <v>5123</v>
      </c>
      <c r="E15" s="693"/>
      <c r="F15" s="693"/>
      <c r="G15" s="693"/>
      <c r="H15" s="693"/>
      <c r="I15" s="693"/>
      <c r="J15" s="472" t="s">
        <v>2128</v>
      </c>
      <c r="K15" s="473" t="s">
        <v>5124</v>
      </c>
      <c r="Q15" t="s">
        <v>5125</v>
      </c>
      <c r="R15" t="s">
        <v>5126</v>
      </c>
    </row>
    <row r="16" spans="1:18" x14ac:dyDescent="0.25">
      <c r="A16" s="454"/>
      <c r="B16" s="455"/>
      <c r="C16" s="455"/>
      <c r="D16" s="694"/>
      <c r="E16" s="694"/>
      <c r="F16" s="694"/>
      <c r="G16" s="694"/>
      <c r="H16" s="694"/>
      <c r="I16" s="694"/>
      <c r="J16" s="456"/>
      <c r="K16" s="457"/>
      <c r="Q16" t="s">
        <v>5127</v>
      </c>
      <c r="R16" t="s">
        <v>5128</v>
      </c>
    </row>
    <row r="17" spans="1:18" x14ac:dyDescent="0.25">
      <c r="A17" s="454"/>
      <c r="B17" s="455"/>
      <c r="C17" s="455"/>
      <c r="D17" s="694"/>
      <c r="E17" s="694"/>
      <c r="F17" s="694"/>
      <c r="G17" s="694"/>
      <c r="H17" s="694"/>
      <c r="I17" s="694"/>
      <c r="J17" s="456"/>
      <c r="K17" s="457"/>
      <c r="Q17" t="s">
        <v>2128</v>
      </c>
      <c r="R17" t="s">
        <v>5123</v>
      </c>
    </row>
    <row r="18" spans="1:18" x14ac:dyDescent="0.25">
      <c r="A18" s="454"/>
      <c r="B18" s="455"/>
      <c r="C18" s="455"/>
      <c r="D18" s="694"/>
      <c r="E18" s="694"/>
      <c r="F18" s="694"/>
      <c r="G18" s="694"/>
      <c r="H18" s="694"/>
      <c r="I18" s="694"/>
      <c r="J18" s="456"/>
      <c r="K18" s="457"/>
      <c r="Q18" t="s">
        <v>5129</v>
      </c>
    </row>
    <row r="19" spans="1:18" x14ac:dyDescent="0.25">
      <c r="A19" s="454"/>
      <c r="B19" s="455"/>
      <c r="C19" s="455"/>
      <c r="D19" s="694"/>
      <c r="E19" s="694"/>
      <c r="F19" s="694"/>
      <c r="G19" s="694"/>
      <c r="H19" s="694"/>
      <c r="I19" s="694"/>
      <c r="J19" s="456"/>
      <c r="K19" s="457"/>
    </row>
    <row r="20" spans="1:18" x14ac:dyDescent="0.25">
      <c r="A20" s="454"/>
      <c r="B20" s="455"/>
      <c r="C20" s="455"/>
      <c r="D20" s="694"/>
      <c r="E20" s="694"/>
      <c r="F20" s="694"/>
      <c r="G20" s="694"/>
      <c r="H20" s="694"/>
      <c r="I20" s="694"/>
      <c r="J20" s="456"/>
      <c r="K20" s="457"/>
    </row>
    <row r="21" spans="1:18" x14ac:dyDescent="0.25">
      <c r="A21" s="454"/>
      <c r="B21" s="455"/>
      <c r="C21" s="455"/>
      <c r="D21" s="694"/>
      <c r="E21" s="694"/>
      <c r="F21" s="694"/>
      <c r="G21" s="694"/>
      <c r="H21" s="694"/>
      <c r="I21" s="694"/>
      <c r="J21" s="456"/>
      <c r="K21" s="457"/>
    </row>
    <row r="22" spans="1:18" x14ac:dyDescent="0.25">
      <c r="A22" s="454"/>
      <c r="B22" s="455"/>
      <c r="C22" s="455"/>
      <c r="D22" s="694"/>
      <c r="E22" s="694"/>
      <c r="F22" s="694"/>
      <c r="G22" s="694"/>
      <c r="H22" s="694"/>
      <c r="I22" s="694"/>
      <c r="J22" s="456"/>
      <c r="K22" s="457"/>
    </row>
    <row r="23" spans="1:18" x14ac:dyDescent="0.25">
      <c r="A23" s="454"/>
      <c r="B23" s="455"/>
      <c r="C23" s="455"/>
      <c r="D23" s="694"/>
      <c r="E23" s="694"/>
      <c r="F23" s="694"/>
      <c r="G23" s="694"/>
      <c r="H23" s="694"/>
      <c r="I23" s="694"/>
      <c r="J23" s="456"/>
      <c r="K23" s="457"/>
    </row>
    <row r="24" spans="1:18" x14ac:dyDescent="0.25">
      <c r="A24" s="454"/>
      <c r="B24" s="455"/>
      <c r="C24" s="455"/>
      <c r="D24" s="694"/>
      <c r="E24" s="694"/>
      <c r="F24" s="694"/>
      <c r="G24" s="694"/>
      <c r="H24" s="694"/>
      <c r="I24" s="694"/>
      <c r="J24" s="456"/>
      <c r="K24" s="457"/>
    </row>
    <row r="25" spans="1:18" x14ac:dyDescent="0.25">
      <c r="A25" s="454"/>
      <c r="B25" s="455"/>
      <c r="C25" s="455"/>
      <c r="D25" s="694"/>
      <c r="E25" s="694"/>
      <c r="F25" s="694"/>
      <c r="G25" s="694"/>
      <c r="H25" s="694"/>
      <c r="I25" s="694"/>
      <c r="J25" s="456"/>
      <c r="K25" s="457"/>
    </row>
    <row r="26" spans="1:18" ht="15.75" thickBot="1" x14ac:dyDescent="0.3">
      <c r="A26" s="458"/>
      <c r="B26" s="459"/>
      <c r="C26" s="459"/>
      <c r="D26" s="692"/>
      <c r="E26" s="692"/>
      <c r="F26" s="692"/>
      <c r="G26" s="692"/>
      <c r="H26" s="692"/>
      <c r="I26" s="692"/>
      <c r="J26" s="460"/>
      <c r="K26" s="461"/>
    </row>
    <row r="28" spans="1:18" ht="15.75" thickBot="1" x14ac:dyDescent="0.3">
      <c r="A28" s="462" t="s">
        <v>5130</v>
      </c>
    </row>
    <row r="29" spans="1:18" ht="15.75" thickBot="1" x14ac:dyDescent="0.3">
      <c r="A29" s="687" t="s">
        <v>5131</v>
      </c>
      <c r="B29" s="688"/>
      <c r="C29" s="688"/>
      <c r="D29" s="689"/>
    </row>
    <row r="30" spans="1:18" x14ac:dyDescent="0.25">
      <c r="A30" s="690" t="s">
        <v>4417</v>
      </c>
      <c r="B30" s="691"/>
      <c r="C30" s="691"/>
      <c r="D30" s="475" t="s">
        <v>5073</v>
      </c>
    </row>
    <row r="31" spans="1:18" x14ac:dyDescent="0.25">
      <c r="A31" s="677" t="s">
        <v>4421</v>
      </c>
      <c r="B31" s="678"/>
      <c r="C31" s="430" t="s">
        <v>4422</v>
      </c>
      <c r="D31" s="464">
        <f>Entitled2020_VLI</f>
        <v>303</v>
      </c>
    </row>
    <row r="32" spans="1:18" x14ac:dyDescent="0.25">
      <c r="A32" s="679"/>
      <c r="B32" s="680"/>
      <c r="C32" s="431" t="s">
        <v>4424</v>
      </c>
      <c r="D32" s="464">
        <f>Entitled2020_NDR_VLI</f>
        <v>0</v>
      </c>
    </row>
    <row r="33" spans="1:4" x14ac:dyDescent="0.25">
      <c r="A33" s="677" t="s">
        <v>4426</v>
      </c>
      <c r="B33" s="678"/>
      <c r="C33" s="431" t="s">
        <v>4422</v>
      </c>
      <c r="D33" s="464">
        <f>Entitled2020_LI</f>
        <v>236</v>
      </c>
    </row>
    <row r="34" spans="1:4" x14ac:dyDescent="0.25">
      <c r="A34" s="681"/>
      <c r="B34" s="682"/>
      <c r="C34" s="431" t="s">
        <v>4424</v>
      </c>
      <c r="D34" s="464">
        <f>Entitled2020_NDR_LI</f>
        <v>0</v>
      </c>
    </row>
    <row r="35" spans="1:4" x14ac:dyDescent="0.25">
      <c r="A35" s="677" t="s">
        <v>4429</v>
      </c>
      <c r="B35" s="678"/>
      <c r="C35" s="431" t="s">
        <v>4422</v>
      </c>
      <c r="D35" s="464">
        <f>Entitled2020_Moderate</f>
        <v>5</v>
      </c>
    </row>
    <row r="36" spans="1:4" x14ac:dyDescent="0.25">
      <c r="A36" s="681"/>
      <c r="B36" s="682"/>
      <c r="C36" s="431" t="s">
        <v>4424</v>
      </c>
      <c r="D36" s="464">
        <f>Entitled2020_NDR_Moderate</f>
        <v>0</v>
      </c>
    </row>
    <row r="37" spans="1:4" ht="15.75" thickBot="1" x14ac:dyDescent="0.3">
      <c r="A37" s="683" t="s">
        <v>4432</v>
      </c>
      <c r="B37" s="684"/>
      <c r="C37" s="432"/>
      <c r="D37" s="465">
        <f>Entitled2020_Market</f>
        <v>2353</v>
      </c>
    </row>
    <row r="38" spans="1:4" ht="16.5" thickTop="1" thickBot="1" x14ac:dyDescent="0.3">
      <c r="A38" s="685" t="s">
        <v>4436</v>
      </c>
      <c r="B38" s="686"/>
      <c r="C38" s="433"/>
      <c r="D38" s="466">
        <f>SUM(D31:D37)</f>
        <v>2897</v>
      </c>
    </row>
    <row r="39" spans="1:4" ht="15.75" thickBot="1" x14ac:dyDescent="0.3"/>
    <row r="40" spans="1:4" ht="15.75" thickBot="1" x14ac:dyDescent="0.3">
      <c r="A40" s="687" t="s">
        <v>5072</v>
      </c>
      <c r="B40" s="688"/>
      <c r="C40" s="688"/>
      <c r="D40" s="689"/>
    </row>
    <row r="41" spans="1:4" x14ac:dyDescent="0.25">
      <c r="A41" s="690" t="s">
        <v>4417</v>
      </c>
      <c r="B41" s="691"/>
      <c r="C41" s="691"/>
      <c r="D41" s="475" t="s">
        <v>5073</v>
      </c>
    </row>
    <row r="42" spans="1:4" x14ac:dyDescent="0.25">
      <c r="A42" s="677" t="s">
        <v>4421</v>
      </c>
      <c r="B42" s="678"/>
      <c r="C42" s="430" t="s">
        <v>4422</v>
      </c>
      <c r="D42" s="464">
        <f>PermittedUnits20_VLI</f>
        <v>193</v>
      </c>
    </row>
    <row r="43" spans="1:4" x14ac:dyDescent="0.25">
      <c r="A43" s="679"/>
      <c r="B43" s="680"/>
      <c r="C43" s="431" t="s">
        <v>4424</v>
      </c>
      <c r="D43" s="464">
        <f>PermittedUnits20_NDR_VLI</f>
        <v>0</v>
      </c>
    </row>
    <row r="44" spans="1:4" x14ac:dyDescent="0.25">
      <c r="A44" s="677" t="s">
        <v>4426</v>
      </c>
      <c r="B44" s="678"/>
      <c r="C44" s="431" t="s">
        <v>4422</v>
      </c>
      <c r="D44" s="464">
        <f>PermittedUnits20_LI</f>
        <v>40</v>
      </c>
    </row>
    <row r="45" spans="1:4" x14ac:dyDescent="0.25">
      <c r="A45" s="681"/>
      <c r="B45" s="682"/>
      <c r="C45" s="431" t="s">
        <v>4424</v>
      </c>
      <c r="D45" s="464">
        <f>PermittedUnits20_NDR_LI</f>
        <v>0</v>
      </c>
    </row>
    <row r="46" spans="1:4" x14ac:dyDescent="0.25">
      <c r="A46" s="677" t="s">
        <v>4429</v>
      </c>
      <c r="B46" s="678"/>
      <c r="C46" s="431" t="s">
        <v>4422</v>
      </c>
      <c r="D46" s="464">
        <f>PermittedUnits20_Moderate</f>
        <v>9</v>
      </c>
    </row>
    <row r="47" spans="1:4" x14ac:dyDescent="0.25">
      <c r="A47" s="681"/>
      <c r="B47" s="682"/>
      <c r="C47" s="431" t="s">
        <v>4424</v>
      </c>
      <c r="D47" s="464">
        <f>PermittedUnits20_NDR_Moderate</f>
        <v>0</v>
      </c>
    </row>
    <row r="48" spans="1:4" ht="15.75" thickBot="1" x14ac:dyDescent="0.3">
      <c r="A48" s="683" t="s">
        <v>4432</v>
      </c>
      <c r="B48" s="684"/>
      <c r="C48" s="432"/>
      <c r="D48" s="465">
        <f>PermittedUnits20_Market</f>
        <v>865</v>
      </c>
    </row>
    <row r="49" spans="1:4" ht="16.5" thickTop="1" thickBot="1" x14ac:dyDescent="0.3">
      <c r="A49" s="685" t="s">
        <v>4436</v>
      </c>
      <c r="B49" s="686"/>
      <c r="C49" s="433"/>
      <c r="D49" s="466">
        <f>SUM(D42:D48)</f>
        <v>1107</v>
      </c>
    </row>
    <row r="50" spans="1:4" ht="15.75" thickBot="1" x14ac:dyDescent="0.3"/>
    <row r="51" spans="1:4" ht="15.75" thickBot="1" x14ac:dyDescent="0.3">
      <c r="A51" s="687" t="s">
        <v>5132</v>
      </c>
      <c r="B51" s="688"/>
      <c r="C51" s="688"/>
      <c r="D51" s="689"/>
    </row>
    <row r="52" spans="1:4" x14ac:dyDescent="0.25">
      <c r="A52" s="690" t="s">
        <v>4417</v>
      </c>
      <c r="B52" s="691"/>
      <c r="C52" s="691"/>
      <c r="D52" s="475" t="s">
        <v>5073</v>
      </c>
    </row>
    <row r="53" spans="1:4" x14ac:dyDescent="0.25">
      <c r="A53" s="677" t="s">
        <v>4421</v>
      </c>
      <c r="B53" s="678"/>
      <c r="C53" s="430" t="s">
        <v>4422</v>
      </c>
      <c r="D53" s="464">
        <f>Completed2020_VLI</f>
        <v>163</v>
      </c>
    </row>
    <row r="54" spans="1:4" x14ac:dyDescent="0.25">
      <c r="A54" s="679"/>
      <c r="B54" s="680"/>
      <c r="C54" s="431" t="s">
        <v>4424</v>
      </c>
      <c r="D54" s="464">
        <f>Completed2020_NDR_VLI</f>
        <v>0</v>
      </c>
    </row>
    <row r="55" spans="1:4" x14ac:dyDescent="0.25">
      <c r="A55" s="677" t="s">
        <v>4426</v>
      </c>
      <c r="B55" s="678"/>
      <c r="C55" s="431" t="s">
        <v>4422</v>
      </c>
      <c r="D55" s="464">
        <f>Completed2020_LI</f>
        <v>20</v>
      </c>
    </row>
    <row r="56" spans="1:4" x14ac:dyDescent="0.25">
      <c r="A56" s="681"/>
      <c r="B56" s="682"/>
      <c r="C56" s="431" t="s">
        <v>4424</v>
      </c>
      <c r="D56" s="464">
        <f>Completed2020_NDR_LI</f>
        <v>0</v>
      </c>
    </row>
    <row r="57" spans="1:4" x14ac:dyDescent="0.25">
      <c r="A57" s="677" t="s">
        <v>4429</v>
      </c>
      <c r="B57" s="678"/>
      <c r="C57" s="431" t="s">
        <v>4422</v>
      </c>
      <c r="D57" s="464">
        <f>Completed2020_Moderate</f>
        <v>0</v>
      </c>
    </row>
    <row r="58" spans="1:4" x14ac:dyDescent="0.25">
      <c r="A58" s="681"/>
      <c r="B58" s="682"/>
      <c r="C58" s="431" t="s">
        <v>4424</v>
      </c>
      <c r="D58" s="464">
        <f>Completed2020_NDR_Moderate</f>
        <v>0</v>
      </c>
    </row>
    <row r="59" spans="1:4" ht="15.75" thickBot="1" x14ac:dyDescent="0.3">
      <c r="A59" s="683" t="s">
        <v>4432</v>
      </c>
      <c r="B59" s="684"/>
      <c r="C59" s="432"/>
      <c r="D59" s="465">
        <f>Completed2020_Market</f>
        <v>2885</v>
      </c>
    </row>
    <row r="60" spans="1:4" ht="16.5" thickTop="1" thickBot="1" x14ac:dyDescent="0.3">
      <c r="A60" s="685" t="s">
        <v>4436</v>
      </c>
      <c r="B60" s="686"/>
      <c r="C60" s="433"/>
      <c r="D60" s="466">
        <f>SUM(D53:D59)</f>
        <v>3068</v>
      </c>
    </row>
  </sheetData>
  <mergeCells count="39">
    <mergeCell ref="D14:I14"/>
    <mergeCell ref="A7:K7"/>
    <mergeCell ref="A8:K8"/>
    <mergeCell ref="A9:K9"/>
    <mergeCell ref="A10:K11"/>
    <mergeCell ref="B12:D12"/>
    <mergeCell ref="D26:I26"/>
    <mergeCell ref="D15:I15"/>
    <mergeCell ref="D16:I16"/>
    <mergeCell ref="D17:I17"/>
    <mergeCell ref="D18:I18"/>
    <mergeCell ref="D19:I19"/>
    <mergeCell ref="D20:I20"/>
    <mergeCell ref="D21:I21"/>
    <mergeCell ref="D22:I22"/>
    <mergeCell ref="D23:I23"/>
    <mergeCell ref="D24:I24"/>
    <mergeCell ref="D25:I25"/>
    <mergeCell ref="A46:B47"/>
    <mergeCell ref="A29:D29"/>
    <mergeCell ref="A30:C30"/>
    <mergeCell ref="A31:B32"/>
    <mergeCell ref="A33:B34"/>
    <mergeCell ref="A35:B36"/>
    <mergeCell ref="A37:B37"/>
    <mergeCell ref="A38:B38"/>
    <mergeCell ref="A40:D40"/>
    <mergeCell ref="A41:C41"/>
    <mergeCell ref="A42:B43"/>
    <mergeCell ref="A44:B45"/>
    <mergeCell ref="A57:B58"/>
    <mergeCell ref="A59:B59"/>
    <mergeCell ref="A60:B60"/>
    <mergeCell ref="A48:B48"/>
    <mergeCell ref="A49:B49"/>
    <mergeCell ref="A51:D51"/>
    <mergeCell ref="A52:C52"/>
    <mergeCell ref="A53:B54"/>
    <mergeCell ref="A55:B56"/>
  </mergeCells>
  <dataValidations count="4">
    <dataValidation type="decimal" allowBlank="1" showInputMessage="1" showErrorMessage="1" sqref="B15:B26 C16:C26" xr:uid="{ACA66A2C-6CC0-46B3-8001-7752C7BE8F52}">
      <formula1>1</formula1>
      <formula2>10000000</formula2>
    </dataValidation>
    <dataValidation type="list" allowBlank="1" showInputMessage="1" showErrorMessage="1" sqref="D15:I26" xr:uid="{5334E43E-DE46-4C60-B1B8-3AFF509B1EEB}">
      <formula1>$R$15:$R$17</formula1>
    </dataValidation>
    <dataValidation type="list" allowBlank="1" showInputMessage="1" showErrorMessage="1" sqref="J15:J26" xr:uid="{097B7086-797E-4826-8C95-968F531387D6}">
      <formula1>$Q$14:$Q$18</formula1>
    </dataValidation>
    <dataValidation type="decimal" allowBlank="1" showInputMessage="1" showErrorMessage="1" sqref="C15" xr:uid="{55A1FA76-6A56-4607-9693-022326B2657D}">
      <formula1>0</formula1>
      <formula2>10000000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3220-6725-48BE-8CA9-47C9704C64E5}">
  <sheetPr codeName="Sheet2">
    <tabColor rgb="FF0070C0"/>
    <pageSetUpPr fitToPage="1"/>
  </sheetPr>
  <dimension ref="A1:P34"/>
  <sheetViews>
    <sheetView zoomScaleNormal="100" workbookViewId="0">
      <selection activeCell="B13" sqref="B13:C13"/>
    </sheetView>
  </sheetViews>
  <sheetFormatPr defaultColWidth="0" defaultRowHeight="14.25" customHeight="1" zeroHeight="1" x14ac:dyDescent="0.2"/>
  <cols>
    <col min="1" max="1" width="30.42578125" style="42" customWidth="1"/>
    <col min="2" max="2" width="45.7109375" style="42" customWidth="1"/>
    <col min="3" max="4" width="16" style="42" customWidth="1"/>
    <col min="5" max="5" width="9.7109375" style="42" hidden="1" customWidth="1"/>
    <col min="6" max="6" width="53.42578125" style="42" hidden="1" customWidth="1"/>
    <col min="7" max="7" width="19.7109375" style="42" hidden="1" customWidth="1"/>
    <col min="8" max="8" width="15.42578125" style="42" hidden="1" customWidth="1"/>
    <col min="9" max="9" width="13.42578125" style="42" hidden="1" customWidth="1"/>
    <col min="10" max="10" width="24" style="42" hidden="1" customWidth="1"/>
    <col min="11" max="11" width="8.85546875" style="42" hidden="1" customWidth="1"/>
    <col min="12" max="12" width="19.42578125" style="42" hidden="1" customWidth="1"/>
    <col min="13" max="13" width="28" style="42" hidden="1" customWidth="1"/>
    <col min="14" max="14" width="8.85546875" style="42" hidden="1" customWidth="1"/>
    <col min="15" max="15" width="19.42578125" style="42" hidden="1" customWidth="1"/>
    <col min="16" max="16" width="28" style="42" hidden="1" customWidth="1"/>
    <col min="17" max="16384" width="8.85546875" style="42" hidden="1"/>
  </cols>
  <sheetData>
    <row r="1" spans="1:13" ht="21.75" customHeight="1" thickBot="1" x14ac:dyDescent="0.25">
      <c r="A1" s="547" t="s">
        <v>301</v>
      </c>
      <c r="B1" s="548"/>
      <c r="C1" s="548"/>
      <c r="D1" s="548"/>
      <c r="E1" s="548"/>
      <c r="F1" s="548"/>
      <c r="G1" s="549"/>
      <c r="H1" s="492"/>
      <c r="I1" s="492"/>
      <c r="J1" s="492"/>
      <c r="K1" s="492"/>
      <c r="L1" s="492"/>
      <c r="M1" s="492"/>
    </row>
    <row r="2" spans="1:13" ht="21.75" customHeight="1" thickBot="1" x14ac:dyDescent="0.25">
      <c r="A2" s="492"/>
      <c r="B2" s="492"/>
      <c r="C2" s="492"/>
      <c r="D2" s="492"/>
      <c r="E2" s="94"/>
      <c r="F2" s="492"/>
      <c r="G2" s="492"/>
      <c r="H2" s="492"/>
      <c r="I2" s="492"/>
      <c r="J2" s="492"/>
      <c r="K2" s="492"/>
      <c r="L2" s="492"/>
      <c r="M2" s="492"/>
    </row>
    <row r="3" spans="1:13" ht="22.5" customHeight="1" x14ac:dyDescent="0.25">
      <c r="A3" s="550" t="s">
        <v>302</v>
      </c>
      <c r="B3" s="551"/>
      <c r="C3" s="552"/>
      <c r="D3" s="493"/>
    </row>
    <row r="4" spans="1:13" ht="21.75" customHeight="1" x14ac:dyDescent="0.25">
      <c r="A4" s="494" t="s">
        <v>303</v>
      </c>
      <c r="B4" s="553" t="s">
        <v>304</v>
      </c>
      <c r="C4" s="554"/>
      <c r="D4" s="50"/>
      <c r="E4" s="94" t="s">
        <v>305</v>
      </c>
      <c r="F4" s="555" t="s">
        <v>306</v>
      </c>
      <c r="M4" s="495"/>
    </row>
    <row r="5" spans="1:13" ht="21.75" customHeight="1" thickBot="1" x14ac:dyDescent="0.3">
      <c r="A5" s="496" t="s">
        <v>307</v>
      </c>
      <c r="B5" s="556">
        <v>2020</v>
      </c>
      <c r="C5" s="557"/>
      <c r="D5" s="497"/>
      <c r="E5" s="94" t="s">
        <v>308</v>
      </c>
      <c r="F5" s="555"/>
      <c r="H5" s="495"/>
      <c r="I5" s="495"/>
      <c r="J5" s="495"/>
      <c r="K5" s="495"/>
      <c r="L5" s="495"/>
      <c r="M5" s="495"/>
    </row>
    <row r="6" spans="1:13" ht="21.75" customHeight="1" x14ac:dyDescent="0.25">
      <c r="A6" s="558" t="s">
        <v>309</v>
      </c>
      <c r="B6" s="559"/>
      <c r="C6" s="560"/>
      <c r="D6" s="493"/>
      <c r="E6" s="94"/>
      <c r="F6" s="555"/>
      <c r="H6" s="495"/>
      <c r="I6" s="495"/>
      <c r="J6" s="495"/>
      <c r="K6" s="495"/>
      <c r="L6" s="495"/>
      <c r="M6" s="495"/>
    </row>
    <row r="7" spans="1:13" ht="21.75" customHeight="1" x14ac:dyDescent="0.25">
      <c r="A7" s="498" t="s">
        <v>310</v>
      </c>
      <c r="B7" s="556" t="s">
        <v>311</v>
      </c>
      <c r="C7" s="557"/>
      <c r="D7" s="497"/>
      <c r="E7" s="94" t="s">
        <v>312</v>
      </c>
      <c r="F7" s="555"/>
      <c r="H7" s="495"/>
      <c r="I7" s="495"/>
      <c r="J7" s="495"/>
      <c r="K7" s="495"/>
      <c r="L7" s="495"/>
      <c r="M7" s="495"/>
    </row>
    <row r="8" spans="1:13" ht="21.75" customHeight="1" x14ac:dyDescent="0.25">
      <c r="A8" s="494" t="s">
        <v>313</v>
      </c>
      <c r="B8" s="541" t="s">
        <v>314</v>
      </c>
      <c r="C8" s="542"/>
      <c r="D8" s="497"/>
      <c r="E8" s="94" t="s">
        <v>315</v>
      </c>
      <c r="H8" s="495"/>
      <c r="I8" s="495"/>
      <c r="J8" s="495"/>
      <c r="K8" s="495"/>
      <c r="L8" s="495"/>
      <c r="M8" s="495"/>
    </row>
    <row r="9" spans="1:13" ht="21.75" customHeight="1" x14ac:dyDescent="0.25">
      <c r="A9" s="494" t="s">
        <v>316</v>
      </c>
      <c r="B9" s="541" t="s">
        <v>317</v>
      </c>
      <c r="C9" s="542"/>
      <c r="D9" s="497"/>
      <c r="E9" s="94" t="s">
        <v>318</v>
      </c>
      <c r="H9" s="495"/>
      <c r="I9" s="495"/>
      <c r="J9" s="495"/>
      <c r="K9" s="495"/>
      <c r="L9" s="495"/>
      <c r="M9" s="495"/>
    </row>
    <row r="10" spans="1:13" ht="21.75" customHeight="1" x14ac:dyDescent="0.25">
      <c r="A10" s="494" t="s">
        <v>319</v>
      </c>
      <c r="B10" s="543" t="s">
        <v>320</v>
      </c>
      <c r="C10" s="542"/>
      <c r="D10" s="497"/>
      <c r="E10" s="94" t="s">
        <v>321</v>
      </c>
      <c r="H10" s="495"/>
      <c r="I10" s="495"/>
      <c r="J10" s="495"/>
      <c r="K10" s="495"/>
      <c r="L10" s="495"/>
      <c r="M10" s="495"/>
    </row>
    <row r="11" spans="1:13" ht="21.75" customHeight="1" thickBot="1" x14ac:dyDescent="0.3">
      <c r="A11" s="499" t="s">
        <v>322</v>
      </c>
      <c r="B11" s="541">
        <v>5102383550</v>
      </c>
      <c r="C11" s="542"/>
      <c r="D11" s="500"/>
      <c r="E11" s="94" t="s">
        <v>323</v>
      </c>
      <c r="H11" s="495"/>
      <c r="I11" s="495"/>
      <c r="J11" s="495"/>
      <c r="K11" s="495"/>
      <c r="L11" s="495"/>
      <c r="M11" s="495"/>
    </row>
    <row r="12" spans="1:13" ht="21.75" customHeight="1" x14ac:dyDescent="0.25">
      <c r="A12" s="544" t="s">
        <v>324</v>
      </c>
      <c r="B12" s="545"/>
      <c r="C12" s="546"/>
      <c r="D12" s="501"/>
      <c r="E12" s="94"/>
      <c r="F12" s="502"/>
      <c r="H12" s="495"/>
      <c r="I12" s="495"/>
      <c r="J12" s="495"/>
      <c r="K12" s="495"/>
      <c r="L12" s="495"/>
      <c r="M12" s="495"/>
    </row>
    <row r="13" spans="1:13" ht="21.75" customHeight="1" x14ac:dyDescent="0.25">
      <c r="A13" s="503" t="s">
        <v>325</v>
      </c>
      <c r="B13" s="541" t="s">
        <v>5134</v>
      </c>
      <c r="C13" s="542"/>
      <c r="D13" s="50"/>
      <c r="E13" s="94" t="s">
        <v>326</v>
      </c>
      <c r="H13" s="504"/>
      <c r="I13" s="504"/>
      <c r="J13" s="504"/>
      <c r="K13" s="504"/>
      <c r="L13" s="504"/>
      <c r="M13" s="495"/>
    </row>
    <row r="14" spans="1:13" ht="21.75" customHeight="1" x14ac:dyDescent="0.25">
      <c r="A14" s="505" t="s">
        <v>327</v>
      </c>
      <c r="B14" s="541" t="s">
        <v>304</v>
      </c>
      <c r="C14" s="542"/>
      <c r="D14" s="497"/>
      <c r="E14" s="94" t="s">
        <v>328</v>
      </c>
      <c r="H14" s="495"/>
      <c r="I14" s="495"/>
      <c r="J14" s="495"/>
      <c r="K14" s="495"/>
      <c r="L14" s="495"/>
      <c r="M14" s="495"/>
    </row>
    <row r="15" spans="1:13" ht="21.75" customHeight="1" x14ac:dyDescent="0.25">
      <c r="A15" s="505" t="s">
        <v>329</v>
      </c>
      <c r="B15" s="541">
        <v>94612</v>
      </c>
      <c r="C15" s="542"/>
      <c r="D15" s="506"/>
      <c r="E15" s="94" t="s">
        <v>330</v>
      </c>
      <c r="I15" s="507"/>
      <c r="J15" s="507"/>
      <c r="K15" s="507"/>
      <c r="L15" s="507"/>
      <c r="M15" s="495"/>
    </row>
    <row r="16" spans="1:13" ht="14.65" customHeight="1" x14ac:dyDescent="0.2">
      <c r="E16" s="174"/>
      <c r="F16" s="508" t="s">
        <v>331</v>
      </c>
      <c r="G16" s="174"/>
      <c r="H16" s="174"/>
      <c r="I16" s="174"/>
      <c r="J16" s="174"/>
      <c r="K16" s="174"/>
      <c r="L16" s="174"/>
      <c r="M16" s="174"/>
    </row>
    <row r="17" spans="1:13" ht="18" hidden="1" x14ac:dyDescent="0.25">
      <c r="A17" s="509"/>
      <c r="B17" s="509"/>
      <c r="C17" s="509"/>
      <c r="D17" s="509"/>
      <c r="E17" s="77"/>
      <c r="F17" s="77"/>
      <c r="G17" s="77"/>
      <c r="H17" s="77"/>
      <c r="I17" s="77"/>
      <c r="J17" s="77"/>
      <c r="K17" s="77"/>
      <c r="L17" s="77"/>
      <c r="M17" s="77"/>
    </row>
    <row r="18" spans="1:13" ht="46.5" hidden="1" customHeight="1" x14ac:dyDescent="0.25">
      <c r="A18" s="495"/>
      <c r="B18" s="495"/>
      <c r="C18" s="495"/>
      <c r="D18" s="495"/>
      <c r="E18" s="510"/>
      <c r="F18" s="510"/>
      <c r="G18" s="510"/>
      <c r="H18" s="510"/>
      <c r="I18" s="510"/>
      <c r="J18" s="510"/>
      <c r="K18" s="510"/>
      <c r="L18" s="510"/>
      <c r="M18" s="510"/>
    </row>
    <row r="19" spans="1:13" ht="18" hidden="1" x14ac:dyDescent="0.25">
      <c r="A19" s="495"/>
      <c r="B19" s="495"/>
      <c r="C19" s="495"/>
      <c r="D19" s="495"/>
      <c r="E19" s="77"/>
      <c r="F19" s="77"/>
      <c r="G19" s="77"/>
      <c r="H19" s="77"/>
      <c r="I19" s="77"/>
      <c r="J19" s="77"/>
      <c r="K19" s="77"/>
      <c r="L19" s="77"/>
      <c r="M19" s="77"/>
    </row>
    <row r="20" spans="1:13" ht="32.25" hidden="1" customHeight="1" x14ac:dyDescent="0.45">
      <c r="A20" s="495"/>
      <c r="B20" s="511"/>
      <c r="C20" s="495"/>
      <c r="D20" s="495"/>
      <c r="E20" s="67"/>
      <c r="F20" s="67"/>
      <c r="G20" s="67"/>
      <c r="H20" s="67"/>
      <c r="I20" s="67"/>
      <c r="J20" s="67"/>
      <c r="K20" s="67"/>
      <c r="L20" s="67"/>
      <c r="M20" s="67"/>
    </row>
    <row r="21" spans="1:13" ht="18" hidden="1" x14ac:dyDescent="0.25">
      <c r="A21" s="495"/>
      <c r="B21" s="495"/>
      <c r="C21" s="495"/>
      <c r="D21" s="495"/>
      <c r="E21" s="77"/>
      <c r="F21" s="77"/>
      <c r="G21" s="77"/>
      <c r="H21" s="77"/>
      <c r="I21" s="77"/>
      <c r="J21" s="77"/>
      <c r="K21" s="77"/>
      <c r="L21" s="77"/>
      <c r="M21" s="77"/>
    </row>
    <row r="22" spans="1:13" ht="18" hidden="1" x14ac:dyDescent="0.25">
      <c r="A22" s="495"/>
      <c r="B22" s="495"/>
      <c r="C22" s="495"/>
      <c r="D22" s="495"/>
      <c r="E22" s="510"/>
      <c r="F22" s="510"/>
      <c r="G22" s="510"/>
      <c r="H22" s="510"/>
      <c r="I22" s="510"/>
      <c r="J22" s="510"/>
      <c r="K22" s="510"/>
      <c r="L22" s="510"/>
      <c r="M22" s="510"/>
    </row>
    <row r="23" spans="1:13" ht="15" hidden="1" x14ac:dyDescent="0.2">
      <c r="A23" s="67"/>
      <c r="B23" s="67"/>
      <c r="C23" s="512"/>
      <c r="D23" s="512"/>
      <c r="E23" s="77"/>
      <c r="F23" s="77"/>
      <c r="G23" s="77"/>
      <c r="H23" s="77"/>
      <c r="I23" s="77"/>
      <c r="J23" s="77"/>
      <c r="K23" s="77"/>
      <c r="L23" s="77"/>
      <c r="M23" s="77"/>
    </row>
    <row r="24" spans="1:13" ht="15" hidden="1" x14ac:dyDescent="0.2">
      <c r="A24" s="77"/>
      <c r="B24" s="77"/>
      <c r="C24" s="77"/>
      <c r="D24" s="77"/>
      <c r="E24" s="77"/>
      <c r="F24" s="77"/>
      <c r="G24" s="77"/>
      <c r="H24" s="77"/>
      <c r="I24" s="77"/>
      <c r="J24" s="77"/>
      <c r="K24" s="77"/>
      <c r="L24" s="77"/>
      <c r="M24" s="77"/>
    </row>
    <row r="25" spans="1:13" ht="15" hidden="1" customHeight="1" x14ac:dyDescent="0.2">
      <c r="A25" s="513"/>
      <c r="B25" s="67"/>
      <c r="C25" s="67"/>
      <c r="D25" s="67"/>
      <c r="E25" s="67"/>
      <c r="F25" s="67"/>
      <c r="G25" s="67"/>
      <c r="H25" s="67"/>
      <c r="I25" s="77"/>
      <c r="J25" s="77"/>
      <c r="K25" s="77"/>
      <c r="L25" s="77"/>
      <c r="M25" s="77"/>
    </row>
    <row r="26" spans="1:13" ht="15" hidden="1" customHeight="1" x14ac:dyDescent="0.2">
      <c r="A26" s="513"/>
      <c r="B26" s="67"/>
      <c r="C26" s="67"/>
      <c r="D26" s="67"/>
      <c r="E26" s="67"/>
      <c r="F26" s="67"/>
      <c r="G26" s="67"/>
      <c r="H26" s="67"/>
      <c r="I26" s="77"/>
      <c r="J26" s="77"/>
      <c r="K26" s="77"/>
      <c r="L26" s="77"/>
      <c r="M26" s="77"/>
    </row>
    <row r="27" spans="1:13" ht="15" hidden="1" x14ac:dyDescent="0.2">
      <c r="A27" s="174"/>
      <c r="B27" s="67"/>
      <c r="C27" s="67"/>
      <c r="D27" s="67"/>
      <c r="E27" s="67"/>
      <c r="F27" s="67"/>
      <c r="G27" s="67"/>
      <c r="H27" s="67"/>
      <c r="I27" s="77"/>
      <c r="J27" s="77"/>
      <c r="K27" s="77"/>
      <c r="L27" s="77"/>
      <c r="M27" s="77"/>
    </row>
    <row r="28" spans="1:13" ht="15" hidden="1" customHeight="1" x14ac:dyDescent="0.2">
      <c r="A28" s="174"/>
      <c r="B28" s="67"/>
      <c r="C28" s="67"/>
      <c r="D28" s="67"/>
      <c r="E28" s="67"/>
      <c r="F28" s="67"/>
      <c r="G28" s="67"/>
      <c r="H28" s="67"/>
      <c r="I28" s="77"/>
      <c r="J28" s="77"/>
      <c r="K28" s="77"/>
      <c r="L28" s="77"/>
      <c r="M28" s="77"/>
    </row>
    <row r="29" spans="1:13" ht="15" hidden="1" x14ac:dyDescent="0.2">
      <c r="A29" s="77"/>
      <c r="B29" s="77"/>
      <c r="C29" s="77"/>
      <c r="D29" s="77"/>
      <c r="E29" s="77"/>
      <c r="F29" s="77"/>
      <c r="G29" s="77"/>
      <c r="H29" s="77"/>
      <c r="I29" s="77"/>
      <c r="J29" s="77"/>
      <c r="K29" s="77"/>
      <c r="L29" s="77"/>
      <c r="M29" s="77"/>
    </row>
    <row r="30" spans="1:13" ht="15" hidden="1" x14ac:dyDescent="0.2">
      <c r="A30" s="174"/>
      <c r="B30" s="67"/>
      <c r="C30" s="67"/>
      <c r="D30" s="67"/>
      <c r="E30" s="67"/>
      <c r="F30" s="67"/>
      <c r="G30" s="67"/>
      <c r="H30" s="67"/>
      <c r="I30" s="77"/>
      <c r="J30" s="77"/>
      <c r="K30" s="77"/>
      <c r="L30" s="77"/>
      <c r="M30" s="77"/>
    </row>
    <row r="31" spans="1:13" ht="15" hidden="1" x14ac:dyDescent="0.2">
      <c r="A31" s="77"/>
      <c r="B31" s="77"/>
      <c r="C31" s="77"/>
      <c r="D31" s="77"/>
      <c r="E31" s="77"/>
      <c r="F31" s="77"/>
      <c r="G31" s="77"/>
      <c r="H31" s="77"/>
      <c r="I31" s="77"/>
      <c r="J31" s="77"/>
      <c r="K31" s="77"/>
      <c r="L31" s="77"/>
      <c r="M31" s="77"/>
    </row>
    <row r="32" spans="1:13" ht="15" hidden="1" customHeight="1" x14ac:dyDescent="0.2">
      <c r="A32" s="513"/>
      <c r="B32" s="67"/>
      <c r="C32" s="67"/>
      <c r="D32" s="67"/>
      <c r="E32" s="67"/>
      <c r="F32" s="67"/>
      <c r="G32" s="67"/>
      <c r="H32" s="67"/>
      <c r="I32" s="77"/>
      <c r="J32" s="77"/>
      <c r="K32" s="77"/>
      <c r="L32" s="77"/>
      <c r="M32" s="77"/>
    </row>
    <row r="33" spans="1:13" ht="15" hidden="1" x14ac:dyDescent="0.2">
      <c r="A33" s="174"/>
      <c r="B33" s="67"/>
      <c r="C33" s="67"/>
      <c r="D33" s="67"/>
      <c r="E33" s="67"/>
      <c r="F33" s="67"/>
      <c r="G33" s="67"/>
      <c r="H33" s="67"/>
      <c r="I33" s="77"/>
      <c r="J33" s="77"/>
      <c r="K33" s="77"/>
      <c r="L33" s="77"/>
      <c r="M33" s="77"/>
    </row>
    <row r="34" spans="1:13" ht="15" hidden="1" customHeight="1" x14ac:dyDescent="0.2">
      <c r="A34" s="174"/>
      <c r="B34" s="67"/>
      <c r="C34" s="67"/>
      <c r="D34" s="67"/>
      <c r="E34" s="67"/>
      <c r="F34" s="67"/>
      <c r="G34" s="67"/>
      <c r="H34" s="67"/>
      <c r="I34" s="77"/>
      <c r="J34" s="77"/>
      <c r="K34" s="77"/>
      <c r="L34" s="77"/>
      <c r="M34" s="77"/>
    </row>
  </sheetData>
  <sheetProtection formatCells="0" formatColumns="0" formatRows="0" sort="0"/>
  <mergeCells count="15">
    <mergeCell ref="A1:G1"/>
    <mergeCell ref="A3:C3"/>
    <mergeCell ref="B4:C4"/>
    <mergeCell ref="F4:F7"/>
    <mergeCell ref="B5:C5"/>
    <mergeCell ref="A6:C6"/>
    <mergeCell ref="B7:C7"/>
    <mergeCell ref="B14:C14"/>
    <mergeCell ref="B15:C15"/>
    <mergeCell ref="B8:C8"/>
    <mergeCell ref="B9:C9"/>
    <mergeCell ref="B10:C10"/>
    <mergeCell ref="B11:C11"/>
    <mergeCell ref="A12:C12"/>
    <mergeCell ref="B13:C13"/>
  </mergeCells>
  <conditionalFormatting sqref="B4">
    <cfRule type="expression" dxfId="129" priority="4">
      <formula>ISBLANK(B4)</formula>
    </cfRule>
  </conditionalFormatting>
  <conditionalFormatting sqref="B7:C11">
    <cfRule type="expression" dxfId="128" priority="3">
      <formula>ISBLANK(B7)</formula>
    </cfRule>
  </conditionalFormatting>
  <conditionalFormatting sqref="B13:C15">
    <cfRule type="expression" dxfId="127" priority="2">
      <formula>ISBLANK(B13)</formula>
    </cfRule>
  </conditionalFormatting>
  <conditionalFormatting sqref="B5:C5">
    <cfRule type="expression" dxfId="126" priority="1">
      <formula>ISBLANK(B5)</formula>
    </cfRule>
  </conditionalFormatting>
  <dataValidations count="5">
    <dataValidation allowBlank="1" showInputMessage="1" showErrorMessage="1" error="Please choose from the list" sqref="D4" xr:uid="{0A015022-05D3-4359-9E76-76D9EC4CA405}"/>
    <dataValidation allowBlank="1" showInputMessage="1" showErrorMessage="1" error="Please enter an e-mail address" sqref="B10:C10" xr:uid="{6EF80CDA-30D8-49C9-BD96-67B047C95FC1}"/>
    <dataValidation type="whole" allowBlank="1" showInputMessage="1" showErrorMessage="1" error="Please enter your 10 digit phone number with no spaces, dashes, periods or parentheses" sqref="B11:D11" xr:uid="{08E4C72A-971F-489D-9394-8AB68B7A1D5C}">
      <formula1>1000000000</formula1>
      <formula2>9999999999</formula2>
    </dataValidation>
    <dataValidation type="custom" allowBlank="1" showInputMessage="1" showErrorMessage="1" error="Please enter an e-mail address" sqref="D10" xr:uid="{8E9FC8E9-107F-4C7D-88E2-4886E902C9AB}">
      <formula1>ISNUMBER(MATCH("*@*.???",D10,0))</formula1>
    </dataValidation>
    <dataValidation type="whole" allowBlank="1" showInputMessage="1" showErrorMessage="1" error="Please enter a five-digit zip code. " sqref="B15:D15" xr:uid="{2013E7F5-DBD9-44F6-A9B6-55247DF1F940}">
      <formula1>90000</formula1>
      <formula2>99999</formula2>
    </dataValidation>
  </dataValidations>
  <hyperlinks>
    <hyperlink ref="B10" r:id="rId1" xr:uid="{18318D28-E9A5-43F2-96E2-DC66215C7B25}"/>
  </hyperlinks>
  <pageMargins left="1" right="1" top="1" bottom="1" header="0.3" footer="0.3"/>
  <pageSetup paperSize="5" scale="84" orientation="landscape" r:id="rId2"/>
  <headerFooter>
    <oddFooter>&amp;L&amp;"Arial,Bold"&amp;18&amp;K0070C0Annual Progress Report  &amp;R&amp;12January 2020</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60579-0C40-4A0A-8A29-9E7A7C830CF9}">
  <sheetPr>
    <tabColor theme="7"/>
  </sheetPr>
  <dimension ref="A1:T1012"/>
  <sheetViews>
    <sheetView tabSelected="1" topLeftCell="F1" zoomScale="110" zoomScaleNormal="110" workbookViewId="0">
      <pane ySplit="12" topLeftCell="A13" activePane="bottomLeft" state="frozen"/>
      <selection pane="bottomLeft" activeCell="F13" sqref="F13"/>
    </sheetView>
  </sheetViews>
  <sheetFormatPr defaultColWidth="49.7109375" defaultRowHeight="14.25" zeroHeight="1" x14ac:dyDescent="0.2"/>
  <cols>
    <col min="1" max="1" width="19.28515625" style="136" customWidth="1"/>
    <col min="2" max="2" width="26.28515625" style="151" customWidth="1"/>
    <col min="3" max="3" width="49" style="179" customWidth="1"/>
    <col min="4" max="4" width="24.5703125" style="136" bestFit="1" customWidth="1"/>
    <col min="5" max="5" width="22.42578125" style="136" customWidth="1"/>
    <col min="6" max="6" width="19.7109375" style="136" customWidth="1"/>
    <col min="7" max="7" width="14.42578125" style="136" customWidth="1"/>
    <col min="8" max="8" width="26.85546875" style="137" customWidth="1"/>
    <col min="9" max="14" width="11.140625" style="136" customWidth="1"/>
    <col min="15" max="15" width="11.140625" style="173" customWidth="1"/>
    <col min="16" max="16" width="23.28515625" style="138" customWidth="1"/>
    <col min="17" max="18" width="23" style="136" customWidth="1"/>
    <col min="19" max="19" width="30.140625" style="136" customWidth="1"/>
    <col min="20" max="20" width="49.7109375" style="151"/>
    <col min="21" max="16384" width="49.7109375" style="146"/>
  </cols>
  <sheetData>
    <row r="1" spans="1:20" s="139" customFormat="1" ht="22.9" customHeight="1" x14ac:dyDescent="0.2">
      <c r="A1" s="113" t="s">
        <v>332</v>
      </c>
      <c r="B1" s="201" t="s">
        <v>304</v>
      </c>
      <c r="C1" s="180"/>
      <c r="D1" s="114"/>
      <c r="E1" s="114"/>
      <c r="F1" s="114"/>
      <c r="G1" s="115" t="s">
        <v>333</v>
      </c>
      <c r="H1" s="116"/>
      <c r="I1" s="114"/>
      <c r="J1" s="348"/>
      <c r="K1" s="118"/>
      <c r="L1" s="117" t="s">
        <v>334</v>
      </c>
      <c r="M1" s="118"/>
      <c r="N1" s="118"/>
      <c r="O1" s="166"/>
      <c r="P1" s="114"/>
      <c r="Q1" s="491"/>
      <c r="R1" s="491"/>
      <c r="S1" s="347"/>
      <c r="T1" s="147"/>
    </row>
    <row r="2" spans="1:20" s="139" customFormat="1" ht="22.9" customHeight="1" x14ac:dyDescent="0.2">
      <c r="A2" s="119" t="s">
        <v>335</v>
      </c>
      <c r="B2" s="202">
        <v>2020</v>
      </c>
      <c r="C2" s="181" t="s">
        <v>336</v>
      </c>
      <c r="D2" s="114"/>
      <c r="E2" s="114"/>
      <c r="F2" s="114"/>
      <c r="G2" s="115" t="s">
        <v>337</v>
      </c>
      <c r="H2" s="116"/>
      <c r="I2" s="114"/>
      <c r="J2" s="349"/>
      <c r="K2" s="350"/>
      <c r="L2" s="120" t="s">
        <v>338</v>
      </c>
      <c r="M2" s="121"/>
      <c r="N2" s="121"/>
      <c r="O2" s="167"/>
      <c r="P2" s="114"/>
      <c r="Q2" s="114"/>
      <c r="R2" s="114"/>
      <c r="S2" s="165"/>
      <c r="T2" s="147"/>
    </row>
    <row r="3" spans="1:20" s="139" customFormat="1" ht="22.5" customHeight="1" x14ac:dyDescent="0.2">
      <c r="A3" s="561" t="s">
        <v>339</v>
      </c>
      <c r="B3" s="561"/>
      <c r="C3" s="561"/>
      <c r="D3" s="561"/>
      <c r="E3" s="561"/>
      <c r="F3" s="561"/>
      <c r="G3" s="561"/>
      <c r="H3" s="561"/>
      <c r="I3" s="561"/>
      <c r="J3" s="561"/>
      <c r="K3" s="561"/>
      <c r="L3" s="561"/>
      <c r="M3" s="561"/>
      <c r="N3" s="561"/>
      <c r="O3" s="561"/>
      <c r="P3" s="561"/>
      <c r="Q3" s="561"/>
      <c r="R3" s="561"/>
      <c r="S3" s="561"/>
      <c r="T3" s="561"/>
    </row>
    <row r="4" spans="1:20" s="140" customFormat="1" ht="22.5" hidden="1" customHeight="1" x14ac:dyDescent="0.2">
      <c r="A4" s="122"/>
      <c r="B4" s="148"/>
      <c r="C4" s="175"/>
      <c r="D4" s="122"/>
      <c r="E4" s="122"/>
      <c r="F4" s="122"/>
      <c r="G4" s="122"/>
      <c r="H4" s="123"/>
      <c r="I4" s="122"/>
      <c r="J4" s="122"/>
      <c r="K4" s="122"/>
      <c r="L4" s="124"/>
      <c r="M4" s="124"/>
      <c r="N4" s="124"/>
      <c r="O4" s="168"/>
      <c r="P4" s="122"/>
      <c r="Q4" s="122"/>
      <c r="R4" s="122"/>
      <c r="S4" s="122"/>
      <c r="T4" s="148"/>
    </row>
    <row r="5" spans="1:20" s="140" customFormat="1" ht="22.5" hidden="1" customHeight="1" x14ac:dyDescent="0.2">
      <c r="A5" s="122"/>
      <c r="B5" s="148"/>
      <c r="C5" s="175"/>
      <c r="D5" s="123"/>
      <c r="E5" s="122"/>
      <c r="F5" s="122"/>
      <c r="G5" s="122"/>
      <c r="H5" s="123"/>
      <c r="I5" s="122"/>
      <c r="J5" s="122"/>
      <c r="K5" s="122"/>
      <c r="L5" s="122"/>
      <c r="M5" s="122"/>
      <c r="N5" s="122"/>
      <c r="O5" s="169"/>
      <c r="P5" s="122"/>
      <c r="Q5" s="122"/>
      <c r="R5" s="122"/>
      <c r="S5" s="122"/>
      <c r="T5" s="148"/>
    </row>
    <row r="6" spans="1:20" s="141" customFormat="1" ht="22.5" hidden="1" customHeight="1" x14ac:dyDescent="0.2">
      <c r="A6" s="125" t="s">
        <v>340</v>
      </c>
      <c r="B6" s="149" t="s">
        <v>341</v>
      </c>
      <c r="C6" s="176" t="s">
        <v>342</v>
      </c>
      <c r="D6" s="125" t="s">
        <v>343</v>
      </c>
      <c r="E6" s="125" t="s">
        <v>344</v>
      </c>
      <c r="F6" s="125" t="s">
        <v>345</v>
      </c>
      <c r="G6" s="125" t="s">
        <v>346</v>
      </c>
      <c r="H6" s="126" t="s">
        <v>347</v>
      </c>
      <c r="I6" s="125" t="s">
        <v>348</v>
      </c>
      <c r="J6" s="125" t="s">
        <v>349</v>
      </c>
      <c r="K6" s="125" t="s">
        <v>350</v>
      </c>
      <c r="L6" s="125" t="s">
        <v>351</v>
      </c>
      <c r="M6" s="125" t="s">
        <v>352</v>
      </c>
      <c r="N6" s="125" t="s">
        <v>353</v>
      </c>
      <c r="O6" s="170" t="s">
        <v>354</v>
      </c>
      <c r="P6" s="125" t="s">
        <v>355</v>
      </c>
      <c r="Q6" s="125" t="s">
        <v>356</v>
      </c>
      <c r="R6" s="125" t="s">
        <v>357</v>
      </c>
      <c r="S6" s="125" t="s">
        <v>358</v>
      </c>
      <c r="T6" s="149" t="s">
        <v>359</v>
      </c>
    </row>
    <row r="7" spans="1:20" s="142" customFormat="1" ht="22.5" customHeight="1" x14ac:dyDescent="0.2">
      <c r="A7" s="562" t="s">
        <v>360</v>
      </c>
      <c r="B7" s="562"/>
      <c r="C7" s="562"/>
      <c r="D7" s="562"/>
      <c r="E7" s="562"/>
      <c r="F7" s="562"/>
      <c r="G7" s="562"/>
      <c r="H7" s="562"/>
      <c r="I7" s="562"/>
      <c r="J7" s="562"/>
      <c r="K7" s="562"/>
      <c r="L7" s="562"/>
      <c r="M7" s="562"/>
      <c r="N7" s="562"/>
      <c r="O7" s="562"/>
      <c r="P7" s="562"/>
      <c r="Q7" s="562"/>
      <c r="R7" s="562"/>
      <c r="S7" s="562"/>
      <c r="T7" s="562"/>
    </row>
    <row r="8" spans="1:20" s="142" customFormat="1" ht="24" customHeight="1" x14ac:dyDescent="0.2">
      <c r="A8" s="562" t="s">
        <v>361</v>
      </c>
      <c r="B8" s="562"/>
      <c r="C8" s="562"/>
      <c r="D8" s="562"/>
      <c r="E8" s="562"/>
      <c r="F8" s="562"/>
      <c r="G8" s="562"/>
      <c r="H8" s="562"/>
      <c r="I8" s="562"/>
      <c r="J8" s="562"/>
      <c r="K8" s="562"/>
      <c r="L8" s="562"/>
      <c r="M8" s="562"/>
      <c r="N8" s="562"/>
      <c r="O8" s="562"/>
      <c r="P8" s="562"/>
      <c r="Q8" s="562"/>
      <c r="R8" s="562"/>
      <c r="S8" s="562"/>
      <c r="T8" s="562"/>
    </row>
    <row r="9" spans="1:20" s="143" customFormat="1" ht="63" customHeight="1" x14ac:dyDescent="0.2">
      <c r="A9" s="563" t="s">
        <v>362</v>
      </c>
      <c r="B9" s="563"/>
      <c r="C9" s="563"/>
      <c r="D9" s="563"/>
      <c r="E9" s="563"/>
      <c r="F9" s="563" t="s">
        <v>363</v>
      </c>
      <c r="G9" s="563"/>
      <c r="H9" s="112" t="s">
        <v>364</v>
      </c>
      <c r="I9" s="563" t="s">
        <v>365</v>
      </c>
      <c r="J9" s="563"/>
      <c r="K9" s="563"/>
      <c r="L9" s="563"/>
      <c r="M9" s="563"/>
      <c r="N9" s="563"/>
      <c r="O9" s="563"/>
      <c r="P9" s="563"/>
      <c r="Q9" s="524" t="s">
        <v>366</v>
      </c>
      <c r="R9" s="524" t="s">
        <v>367</v>
      </c>
      <c r="S9" s="524" t="s">
        <v>368</v>
      </c>
      <c r="T9" s="524" t="s">
        <v>369</v>
      </c>
    </row>
    <row r="10" spans="1:20" s="155" customFormat="1" ht="15.75" x14ac:dyDescent="0.2">
      <c r="A10" s="564">
        <v>1</v>
      </c>
      <c r="B10" s="565"/>
      <c r="C10" s="565"/>
      <c r="D10" s="565"/>
      <c r="E10" s="566"/>
      <c r="F10" s="525">
        <v>2</v>
      </c>
      <c r="G10" s="535">
        <v>3</v>
      </c>
      <c r="H10" s="188">
        <v>4</v>
      </c>
      <c r="I10" s="567">
        <v>5</v>
      </c>
      <c r="J10" s="568"/>
      <c r="K10" s="568"/>
      <c r="L10" s="568"/>
      <c r="M10" s="568"/>
      <c r="N10" s="568"/>
      <c r="O10" s="569"/>
      <c r="P10" s="535">
        <v>6</v>
      </c>
      <c r="Q10" s="535">
        <v>7</v>
      </c>
      <c r="R10" s="535">
        <v>8</v>
      </c>
      <c r="S10" s="535">
        <v>9</v>
      </c>
      <c r="T10" s="535">
        <v>10</v>
      </c>
    </row>
    <row r="11" spans="1:20" s="143" customFormat="1" ht="75.75" thickBot="1" x14ac:dyDescent="0.25">
      <c r="A11" s="300" t="s">
        <v>370</v>
      </c>
      <c r="B11" s="300" t="s">
        <v>371</v>
      </c>
      <c r="C11" s="300" t="s">
        <v>325</v>
      </c>
      <c r="D11" s="300" t="s">
        <v>372</v>
      </c>
      <c r="E11" s="300" t="s">
        <v>373</v>
      </c>
      <c r="F11" s="300" t="s">
        <v>374</v>
      </c>
      <c r="G11" s="300" t="s">
        <v>375</v>
      </c>
      <c r="H11" s="478" t="s">
        <v>376</v>
      </c>
      <c r="I11" s="300" t="s">
        <v>377</v>
      </c>
      <c r="J11" s="300" t="s">
        <v>378</v>
      </c>
      <c r="K11" s="300" t="s">
        <v>379</v>
      </c>
      <c r="L11" s="300" t="s">
        <v>380</v>
      </c>
      <c r="M11" s="300" t="s">
        <v>381</v>
      </c>
      <c r="N11" s="300" t="s">
        <v>382</v>
      </c>
      <c r="O11" s="479" t="s">
        <v>383</v>
      </c>
      <c r="P11" s="300" t="s">
        <v>384</v>
      </c>
      <c r="Q11" s="480" t="s">
        <v>385</v>
      </c>
      <c r="R11" s="480" t="s">
        <v>386</v>
      </c>
      <c r="S11" s="300" t="s">
        <v>387</v>
      </c>
      <c r="T11" s="481" t="s">
        <v>388</v>
      </c>
    </row>
    <row r="12" spans="1:20" s="145" customFormat="1" ht="16.5" customHeight="1" thickTop="1" x14ac:dyDescent="0.2">
      <c r="A12" s="127" t="s">
        <v>389</v>
      </c>
      <c r="B12" s="203"/>
      <c r="C12" s="182"/>
      <c r="D12" s="129"/>
      <c r="E12" s="130"/>
      <c r="F12" s="128"/>
      <c r="G12" s="128"/>
      <c r="H12" s="131"/>
      <c r="I12" s="132">
        <f t="shared" ref="I12:R12" si="0">SUM(I13:I991)</f>
        <v>149</v>
      </c>
      <c r="J12" s="132">
        <f t="shared" si="0"/>
        <v>0</v>
      </c>
      <c r="K12" s="132">
        <f t="shared" si="0"/>
        <v>351</v>
      </c>
      <c r="L12" s="132">
        <f t="shared" si="0"/>
        <v>0</v>
      </c>
      <c r="M12" s="132">
        <f>SUM(M13:M991)</f>
        <v>39</v>
      </c>
      <c r="N12" s="132">
        <f t="shared" si="0"/>
        <v>0</v>
      </c>
      <c r="O12" s="132">
        <f t="shared" si="0"/>
        <v>2050</v>
      </c>
      <c r="P12" s="132">
        <f>SUM(P13:P991)</f>
        <v>2589</v>
      </c>
      <c r="Q12" s="132">
        <f>SUM(Q13:Q991)</f>
        <v>1490</v>
      </c>
      <c r="R12" s="132">
        <f t="shared" si="0"/>
        <v>0</v>
      </c>
      <c r="S12" s="133">
        <f>COUNTIF(S13:S434,"Yes-Approved")</f>
        <v>2</v>
      </c>
      <c r="T12" s="156"/>
    </row>
    <row r="13" spans="1:20" s="477" customFormat="1" ht="14.25" customHeight="1" x14ac:dyDescent="0.25">
      <c r="A13" s="134"/>
      <c r="B13" s="150" t="s">
        <v>390</v>
      </c>
      <c r="C13" s="177" t="s">
        <v>391</v>
      </c>
      <c r="D13" s="134"/>
      <c r="E13" s="134" t="s">
        <v>392</v>
      </c>
      <c r="F13" s="134" t="s">
        <v>393</v>
      </c>
      <c r="G13" s="134" t="s">
        <v>394</v>
      </c>
      <c r="H13" s="135">
        <v>44000</v>
      </c>
      <c r="I13" s="134">
        <v>15</v>
      </c>
      <c r="J13" s="134"/>
      <c r="K13" s="134"/>
      <c r="L13" s="134"/>
      <c r="M13" s="134"/>
      <c r="N13" s="134"/>
      <c r="O13" s="171">
        <v>315</v>
      </c>
      <c r="P13" s="153">
        <f>SUM(I13:O13)</f>
        <v>330</v>
      </c>
      <c r="Q13" s="134">
        <v>330</v>
      </c>
      <c r="R13" s="134"/>
      <c r="S13" s="134" t="s">
        <v>395</v>
      </c>
      <c r="T13" s="476" t="s">
        <v>396</v>
      </c>
    </row>
    <row r="14" spans="1:20" s="162" customFormat="1" ht="14.25" customHeight="1" x14ac:dyDescent="0.2">
      <c r="A14" s="152"/>
      <c r="B14" s="205" t="s">
        <v>397</v>
      </c>
      <c r="C14" s="219" t="s">
        <v>398</v>
      </c>
      <c r="D14" s="207"/>
      <c r="E14" s="207" t="s">
        <v>399</v>
      </c>
      <c r="F14" s="152" t="s">
        <v>393</v>
      </c>
      <c r="G14" s="152" t="s">
        <v>394</v>
      </c>
      <c r="H14" s="211">
        <v>44090</v>
      </c>
      <c r="I14" s="152">
        <v>26</v>
      </c>
      <c r="J14" s="152"/>
      <c r="K14" s="152"/>
      <c r="L14" s="152"/>
      <c r="M14" s="152"/>
      <c r="N14" s="152"/>
      <c r="O14" s="172">
        <v>289</v>
      </c>
      <c r="P14" s="153">
        <f>SUM(I14:O14)</f>
        <v>315</v>
      </c>
      <c r="Q14" s="152"/>
      <c r="R14" s="152"/>
      <c r="S14" s="152" t="s">
        <v>395</v>
      </c>
      <c r="T14" s="476" t="s">
        <v>400</v>
      </c>
    </row>
    <row r="15" spans="1:20" s="162" customFormat="1" ht="14.25" customHeight="1" x14ac:dyDescent="0.2">
      <c r="A15" s="207"/>
      <c r="B15" s="205" t="s">
        <v>401</v>
      </c>
      <c r="C15" s="219" t="s">
        <v>402</v>
      </c>
      <c r="D15" s="207"/>
      <c r="E15" s="207" t="s">
        <v>403</v>
      </c>
      <c r="F15" s="207" t="s">
        <v>393</v>
      </c>
      <c r="G15" s="207" t="s">
        <v>394</v>
      </c>
      <c r="H15" s="345">
        <v>44005</v>
      </c>
      <c r="I15" s="207">
        <v>16</v>
      </c>
      <c r="J15" s="207"/>
      <c r="K15" s="207"/>
      <c r="L15" s="207"/>
      <c r="M15" s="207"/>
      <c r="N15" s="711"/>
      <c r="O15" s="209">
        <v>206</v>
      </c>
      <c r="P15" s="153">
        <f>SUM(I15:O15)</f>
        <v>222</v>
      </c>
      <c r="Q15" s="207"/>
      <c r="R15" s="207"/>
      <c r="S15" s="207" t="s">
        <v>395</v>
      </c>
      <c r="T15" s="712" t="s">
        <v>404</v>
      </c>
    </row>
    <row r="16" spans="1:20" s="162" customFormat="1" ht="14.25" customHeight="1" x14ac:dyDescent="0.2">
      <c r="A16" s="134"/>
      <c r="B16" s="323" t="s">
        <v>405</v>
      </c>
      <c r="C16" s="322" t="s">
        <v>406</v>
      </c>
      <c r="D16" s="204"/>
      <c r="E16" s="204" t="s">
        <v>407</v>
      </c>
      <c r="F16" s="134" t="s">
        <v>393</v>
      </c>
      <c r="G16" s="134" t="s">
        <v>394</v>
      </c>
      <c r="H16" s="135">
        <v>43848</v>
      </c>
      <c r="I16" s="134"/>
      <c r="J16" s="134"/>
      <c r="K16" s="134">
        <v>154</v>
      </c>
      <c r="L16" s="134"/>
      <c r="M16" s="134">
        <v>39</v>
      </c>
      <c r="N16" s="134"/>
      <c r="O16" s="171">
        <v>0</v>
      </c>
      <c r="P16" s="153">
        <f>SUM(I16:O16)</f>
        <v>193</v>
      </c>
      <c r="Q16" s="134">
        <v>193</v>
      </c>
      <c r="R16" s="134"/>
      <c r="S16" s="134" t="s">
        <v>5133</v>
      </c>
      <c r="T16" s="476" t="s">
        <v>408</v>
      </c>
    </row>
    <row r="17" spans="1:20" s="162" customFormat="1" ht="14.25" customHeight="1" x14ac:dyDescent="0.2">
      <c r="A17" s="152"/>
      <c r="B17" s="154" t="s">
        <v>409</v>
      </c>
      <c r="C17" s="178" t="s">
        <v>410</v>
      </c>
      <c r="D17" s="152"/>
      <c r="E17" s="152" t="s">
        <v>411</v>
      </c>
      <c r="F17" s="152" t="s">
        <v>393</v>
      </c>
      <c r="G17" s="152" t="s">
        <v>394</v>
      </c>
      <c r="H17" s="211">
        <v>44043</v>
      </c>
      <c r="I17" s="152"/>
      <c r="J17" s="152"/>
      <c r="K17" s="152">
        <v>16</v>
      </c>
      <c r="L17" s="152"/>
      <c r="M17" s="152"/>
      <c r="N17" s="152"/>
      <c r="O17" s="172">
        <v>166</v>
      </c>
      <c r="P17" s="153">
        <f>SUM(I17:O17)</f>
        <v>182</v>
      </c>
      <c r="Q17" s="152">
        <v>182</v>
      </c>
      <c r="R17" s="152"/>
      <c r="S17" s="152" t="s">
        <v>395</v>
      </c>
      <c r="T17" s="476" t="s">
        <v>412</v>
      </c>
    </row>
    <row r="18" spans="1:20" s="162" customFormat="1" ht="14.25" customHeight="1" x14ac:dyDescent="0.2">
      <c r="A18" s="134"/>
      <c r="B18" s="150" t="s">
        <v>413</v>
      </c>
      <c r="C18" s="183" t="s">
        <v>414</v>
      </c>
      <c r="D18" s="134"/>
      <c r="E18" s="134" t="s">
        <v>415</v>
      </c>
      <c r="F18" s="134" t="s">
        <v>393</v>
      </c>
      <c r="G18" s="134" t="s">
        <v>394</v>
      </c>
      <c r="H18" s="135">
        <v>44055</v>
      </c>
      <c r="I18" s="134">
        <v>34</v>
      </c>
      <c r="J18" s="134"/>
      <c r="K18" s="134">
        <v>61</v>
      </c>
      <c r="L18" s="134"/>
      <c r="M18" s="134"/>
      <c r="N18" s="134"/>
      <c r="O18" s="171">
        <v>0</v>
      </c>
      <c r="P18" s="153">
        <f>SUM(I18:O18)</f>
        <v>95</v>
      </c>
      <c r="Q18" s="134">
        <v>95</v>
      </c>
      <c r="R18" s="134"/>
      <c r="S18" s="134" t="s">
        <v>395</v>
      </c>
      <c r="T18" s="476" t="s">
        <v>416</v>
      </c>
    </row>
    <row r="19" spans="1:20" s="162" customFormat="1" ht="14.25" customHeight="1" x14ac:dyDescent="0.2">
      <c r="A19" s="134"/>
      <c r="B19" s="150" t="s">
        <v>417</v>
      </c>
      <c r="C19" s="177" t="s">
        <v>418</v>
      </c>
      <c r="D19" s="134"/>
      <c r="E19" s="134" t="s">
        <v>419</v>
      </c>
      <c r="F19" s="134" t="s">
        <v>393</v>
      </c>
      <c r="G19" s="134" t="s">
        <v>394</v>
      </c>
      <c r="H19" s="135">
        <v>44162</v>
      </c>
      <c r="I19" s="134">
        <v>30</v>
      </c>
      <c r="J19" s="134"/>
      <c r="K19" s="134">
        <v>44</v>
      </c>
      <c r="L19" s="134"/>
      <c r="M19" s="134"/>
      <c r="N19" s="134"/>
      <c r="O19" s="171">
        <v>1</v>
      </c>
      <c r="P19" s="153">
        <f>SUM(I19:O19)</f>
        <v>75</v>
      </c>
      <c r="Q19" s="134">
        <v>75</v>
      </c>
      <c r="R19" s="134"/>
      <c r="S19" s="134" t="s">
        <v>395</v>
      </c>
      <c r="T19" s="476" t="s">
        <v>420</v>
      </c>
    </row>
    <row r="20" spans="1:20" s="162" customFormat="1" ht="14.25" customHeight="1" x14ac:dyDescent="0.2">
      <c r="A20" s="134"/>
      <c r="B20" s="150" t="s">
        <v>421</v>
      </c>
      <c r="C20" s="177" t="s">
        <v>422</v>
      </c>
      <c r="D20" s="134" t="s">
        <v>423</v>
      </c>
      <c r="E20" s="134" t="s">
        <v>424</v>
      </c>
      <c r="F20" s="134" t="s">
        <v>393</v>
      </c>
      <c r="G20" s="134" t="s">
        <v>394</v>
      </c>
      <c r="H20" s="135">
        <v>43897</v>
      </c>
      <c r="I20" s="134"/>
      <c r="J20" s="134"/>
      <c r="K20" s="134"/>
      <c r="L20" s="134"/>
      <c r="M20" s="134"/>
      <c r="N20" s="134"/>
      <c r="O20" s="171">
        <v>74</v>
      </c>
      <c r="P20" s="153">
        <f>SUM(I20:O20)</f>
        <v>74</v>
      </c>
      <c r="Q20" s="134"/>
      <c r="R20" s="134"/>
      <c r="S20" s="134" t="s">
        <v>395</v>
      </c>
      <c r="T20" s="476" t="s">
        <v>425</v>
      </c>
    </row>
    <row r="21" spans="1:20" s="162" customFormat="1" ht="14.25" customHeight="1" x14ac:dyDescent="0.2">
      <c r="A21" s="152"/>
      <c r="B21" s="154" t="s">
        <v>426</v>
      </c>
      <c r="C21" s="178" t="s">
        <v>427</v>
      </c>
      <c r="D21" s="152"/>
      <c r="E21" s="152" t="s">
        <v>428</v>
      </c>
      <c r="F21" s="152" t="s">
        <v>393</v>
      </c>
      <c r="G21" s="152" t="s">
        <v>394</v>
      </c>
      <c r="H21" s="211">
        <v>43979</v>
      </c>
      <c r="I21" s="152"/>
      <c r="J21" s="152"/>
      <c r="K21" s="152"/>
      <c r="L21" s="152"/>
      <c r="M21" s="152"/>
      <c r="N21" s="152"/>
      <c r="O21" s="172">
        <v>61</v>
      </c>
      <c r="P21" s="153">
        <f>SUM(I21:O21)</f>
        <v>61</v>
      </c>
      <c r="Q21" s="152"/>
      <c r="R21" s="152"/>
      <c r="S21" s="152" t="s">
        <v>395</v>
      </c>
      <c r="T21" s="476" t="s">
        <v>429</v>
      </c>
    </row>
    <row r="22" spans="1:20" s="162" customFormat="1" ht="14.25" customHeight="1" x14ac:dyDescent="0.2">
      <c r="A22" s="204"/>
      <c r="B22" s="205" t="s">
        <v>430</v>
      </c>
      <c r="C22" s="206" t="s">
        <v>431</v>
      </c>
      <c r="D22" s="207" t="s">
        <v>432</v>
      </c>
      <c r="E22" s="207" t="s">
        <v>433</v>
      </c>
      <c r="F22" s="207" t="s">
        <v>393</v>
      </c>
      <c r="G22" s="207" t="s">
        <v>394</v>
      </c>
      <c r="H22" s="208">
        <v>44063</v>
      </c>
      <c r="I22" s="207">
        <v>17</v>
      </c>
      <c r="J22" s="207"/>
      <c r="K22" s="207">
        <v>42</v>
      </c>
      <c r="L22" s="207"/>
      <c r="M22" s="207"/>
      <c r="N22" s="207"/>
      <c r="O22" s="209">
        <v>1</v>
      </c>
      <c r="P22" s="153">
        <f>SUM(I22:O22)</f>
        <v>60</v>
      </c>
      <c r="Q22" s="207">
        <v>60</v>
      </c>
      <c r="R22" s="207"/>
      <c r="S22" s="134" t="s">
        <v>5133</v>
      </c>
      <c r="T22" s="476" t="s">
        <v>434</v>
      </c>
    </row>
    <row r="23" spans="1:20" s="162" customFormat="1" ht="15.75" customHeight="1" x14ac:dyDescent="0.2">
      <c r="A23" s="152"/>
      <c r="B23" s="154" t="s">
        <v>435</v>
      </c>
      <c r="C23" s="178" t="s">
        <v>436</v>
      </c>
      <c r="D23" s="152"/>
      <c r="E23" s="152" t="s">
        <v>437</v>
      </c>
      <c r="F23" s="152" t="s">
        <v>393</v>
      </c>
      <c r="G23" s="152" t="s">
        <v>394</v>
      </c>
      <c r="H23" s="211">
        <v>44154</v>
      </c>
      <c r="I23" s="152">
        <v>3</v>
      </c>
      <c r="J23" s="152"/>
      <c r="K23" s="152"/>
      <c r="L23" s="152"/>
      <c r="M23" s="152"/>
      <c r="N23" s="152"/>
      <c r="O23" s="172">
        <v>51</v>
      </c>
      <c r="P23" s="153">
        <f>SUM(I23:O23)</f>
        <v>54</v>
      </c>
      <c r="Q23" s="152"/>
      <c r="R23" s="152"/>
      <c r="S23" s="152" t="s">
        <v>395</v>
      </c>
      <c r="T23" s="476" t="s">
        <v>438</v>
      </c>
    </row>
    <row r="24" spans="1:20" s="162" customFormat="1" x14ac:dyDescent="0.2">
      <c r="A24" s="134"/>
      <c r="B24" s="150" t="s">
        <v>439</v>
      </c>
      <c r="C24" s="177" t="s">
        <v>440</v>
      </c>
      <c r="D24" s="134"/>
      <c r="E24" s="134" t="s">
        <v>441</v>
      </c>
      <c r="F24" s="134" t="s">
        <v>393</v>
      </c>
      <c r="G24" s="134" t="s">
        <v>394</v>
      </c>
      <c r="H24" s="135">
        <v>43978</v>
      </c>
      <c r="I24" s="134">
        <v>5</v>
      </c>
      <c r="J24" s="134"/>
      <c r="K24" s="134"/>
      <c r="L24" s="134"/>
      <c r="M24" s="134"/>
      <c r="N24" s="134"/>
      <c r="O24" s="171">
        <v>42</v>
      </c>
      <c r="P24" s="153">
        <f>SUM(I24:O24)</f>
        <v>47</v>
      </c>
      <c r="Q24" s="134">
        <v>47</v>
      </c>
      <c r="R24" s="134"/>
      <c r="S24" s="134" t="s">
        <v>395</v>
      </c>
      <c r="T24" s="476" t="s">
        <v>442</v>
      </c>
    </row>
    <row r="25" spans="1:20" s="162" customFormat="1" x14ac:dyDescent="0.2">
      <c r="A25" s="134"/>
      <c r="B25" s="150" t="s">
        <v>421</v>
      </c>
      <c r="C25" s="177" t="s">
        <v>422</v>
      </c>
      <c r="D25" s="134" t="s">
        <v>423</v>
      </c>
      <c r="E25" s="134" t="s">
        <v>443</v>
      </c>
      <c r="F25" s="134" t="s">
        <v>393</v>
      </c>
      <c r="G25" s="134" t="s">
        <v>394</v>
      </c>
      <c r="H25" s="135">
        <v>43897</v>
      </c>
      <c r="I25" s="134"/>
      <c r="J25" s="134"/>
      <c r="K25" s="134"/>
      <c r="L25" s="134"/>
      <c r="M25" s="134"/>
      <c r="N25" s="134"/>
      <c r="O25" s="171">
        <v>38</v>
      </c>
      <c r="P25" s="153">
        <f>SUM(I25:O25)</f>
        <v>38</v>
      </c>
      <c r="Q25" s="134"/>
      <c r="R25" s="134"/>
      <c r="S25" s="134" t="s">
        <v>395</v>
      </c>
      <c r="T25" s="476" t="s">
        <v>444</v>
      </c>
    </row>
    <row r="26" spans="1:20" s="162" customFormat="1" x14ac:dyDescent="0.2">
      <c r="A26" s="134"/>
      <c r="B26" s="150" t="s">
        <v>445</v>
      </c>
      <c r="C26" s="177" t="s">
        <v>446</v>
      </c>
      <c r="D26" s="134"/>
      <c r="E26" s="134" t="s">
        <v>447</v>
      </c>
      <c r="F26" s="134" t="s">
        <v>393</v>
      </c>
      <c r="G26" s="134" t="s">
        <v>394</v>
      </c>
      <c r="H26" s="135">
        <v>43960</v>
      </c>
      <c r="I26" s="134">
        <v>3</v>
      </c>
      <c r="J26" s="134"/>
      <c r="K26" s="134"/>
      <c r="L26" s="134"/>
      <c r="M26" s="134"/>
      <c r="N26" s="134"/>
      <c r="O26" s="171">
        <v>35</v>
      </c>
      <c r="P26" s="153">
        <f>SUM(I26:O26)</f>
        <v>38</v>
      </c>
      <c r="Q26" s="134">
        <v>38</v>
      </c>
      <c r="R26" s="134"/>
      <c r="S26" s="134" t="s">
        <v>395</v>
      </c>
      <c r="T26" s="476" t="s">
        <v>448</v>
      </c>
    </row>
    <row r="27" spans="1:20" s="162" customFormat="1" x14ac:dyDescent="0.2">
      <c r="A27" s="134"/>
      <c r="B27" s="150" t="s">
        <v>449</v>
      </c>
      <c r="C27" s="177" t="s">
        <v>422</v>
      </c>
      <c r="D27" s="134" t="s">
        <v>423</v>
      </c>
      <c r="E27" s="134" t="s">
        <v>450</v>
      </c>
      <c r="F27" s="134" t="s">
        <v>393</v>
      </c>
      <c r="G27" s="134" t="s">
        <v>394</v>
      </c>
      <c r="H27" s="135">
        <v>43915</v>
      </c>
      <c r="I27" s="134"/>
      <c r="J27" s="134"/>
      <c r="K27" s="134"/>
      <c r="L27" s="134"/>
      <c r="M27" s="134"/>
      <c r="N27" s="134"/>
      <c r="O27" s="171">
        <v>35</v>
      </c>
      <c r="P27" s="153">
        <f>SUM(I27:O27)</f>
        <v>35</v>
      </c>
      <c r="Q27" s="134"/>
      <c r="R27" s="134"/>
      <c r="S27" s="134" t="s">
        <v>395</v>
      </c>
      <c r="T27" s="476" t="s">
        <v>451</v>
      </c>
    </row>
    <row r="28" spans="1:20" s="162" customFormat="1" x14ac:dyDescent="0.2">
      <c r="A28" s="134"/>
      <c r="B28" s="150" t="s">
        <v>421</v>
      </c>
      <c r="C28" s="177" t="s">
        <v>422</v>
      </c>
      <c r="D28" s="134" t="s">
        <v>423</v>
      </c>
      <c r="E28" s="134" t="s">
        <v>452</v>
      </c>
      <c r="F28" s="134" t="s">
        <v>393</v>
      </c>
      <c r="G28" s="134" t="s">
        <v>394</v>
      </c>
      <c r="H28" s="135">
        <v>44119</v>
      </c>
      <c r="I28" s="134"/>
      <c r="J28" s="134"/>
      <c r="K28" s="134"/>
      <c r="L28" s="134"/>
      <c r="M28" s="134"/>
      <c r="N28" s="134"/>
      <c r="O28" s="171">
        <v>31</v>
      </c>
      <c r="P28" s="153">
        <f>SUM(I28:O28)</f>
        <v>31</v>
      </c>
      <c r="Q28" s="134"/>
      <c r="R28" s="134"/>
      <c r="S28" s="134" t="s">
        <v>395</v>
      </c>
      <c r="T28" s="476" t="s">
        <v>453</v>
      </c>
    </row>
    <row r="29" spans="1:20" s="162" customFormat="1" x14ac:dyDescent="0.2">
      <c r="A29" s="134"/>
      <c r="B29" s="150" t="s">
        <v>454</v>
      </c>
      <c r="C29" s="177" t="s">
        <v>455</v>
      </c>
      <c r="D29" s="134"/>
      <c r="E29" s="134" t="s">
        <v>456</v>
      </c>
      <c r="F29" s="134" t="s">
        <v>393</v>
      </c>
      <c r="G29" s="134" t="s">
        <v>394</v>
      </c>
      <c r="H29" s="135">
        <v>43996</v>
      </c>
      <c r="I29" s="134"/>
      <c r="J29" s="134"/>
      <c r="K29" s="134">
        <v>5</v>
      </c>
      <c r="L29" s="134"/>
      <c r="M29" s="134"/>
      <c r="N29" s="134"/>
      <c r="O29" s="171">
        <v>23</v>
      </c>
      <c r="P29" s="153">
        <f>SUM(I29:O29)</f>
        <v>28</v>
      </c>
      <c r="Q29" s="134"/>
      <c r="R29" s="134"/>
      <c r="S29" s="134" t="s">
        <v>395</v>
      </c>
      <c r="T29" s="476" t="s">
        <v>457</v>
      </c>
    </row>
    <row r="30" spans="1:20" s="162" customFormat="1" x14ac:dyDescent="0.2">
      <c r="A30" s="134"/>
      <c r="B30" s="150" t="s">
        <v>421</v>
      </c>
      <c r="C30" s="177" t="s">
        <v>422</v>
      </c>
      <c r="D30" s="134" t="s">
        <v>423</v>
      </c>
      <c r="E30" s="134" t="s">
        <v>458</v>
      </c>
      <c r="F30" s="134" t="s">
        <v>393</v>
      </c>
      <c r="G30" s="134" t="s">
        <v>394</v>
      </c>
      <c r="H30" s="135">
        <v>44119</v>
      </c>
      <c r="I30" s="134"/>
      <c r="J30" s="134"/>
      <c r="K30" s="134"/>
      <c r="L30" s="134"/>
      <c r="M30" s="134"/>
      <c r="N30" s="134"/>
      <c r="O30" s="171">
        <v>26</v>
      </c>
      <c r="P30" s="153">
        <f>SUM(I30:O30)</f>
        <v>26</v>
      </c>
      <c r="Q30" s="134"/>
      <c r="R30" s="134"/>
      <c r="S30" s="134" t="s">
        <v>395</v>
      </c>
      <c r="T30" s="476" t="s">
        <v>459</v>
      </c>
    </row>
    <row r="31" spans="1:20" s="162" customFormat="1" x14ac:dyDescent="0.2">
      <c r="A31" s="134"/>
      <c r="B31" s="150" t="s">
        <v>421</v>
      </c>
      <c r="C31" s="177" t="s">
        <v>422</v>
      </c>
      <c r="D31" s="134" t="s">
        <v>423</v>
      </c>
      <c r="E31" s="134" t="s">
        <v>460</v>
      </c>
      <c r="F31" s="134" t="s">
        <v>393</v>
      </c>
      <c r="G31" s="134" t="s">
        <v>394</v>
      </c>
      <c r="H31" s="135">
        <v>43915</v>
      </c>
      <c r="I31" s="134"/>
      <c r="J31" s="134"/>
      <c r="K31" s="134"/>
      <c r="L31" s="134"/>
      <c r="M31" s="134"/>
      <c r="N31" s="134"/>
      <c r="O31" s="171">
        <v>23</v>
      </c>
      <c r="P31" s="153">
        <f>SUM(I31:O31)</f>
        <v>23</v>
      </c>
      <c r="Q31" s="134"/>
      <c r="R31" s="134"/>
      <c r="S31" s="134" t="s">
        <v>395</v>
      </c>
      <c r="T31" s="476" t="s">
        <v>461</v>
      </c>
    </row>
    <row r="32" spans="1:20" s="162" customFormat="1" x14ac:dyDescent="0.2">
      <c r="A32" s="134"/>
      <c r="B32" s="154" t="s">
        <v>462</v>
      </c>
      <c r="C32" s="178" t="s">
        <v>463</v>
      </c>
      <c r="D32" s="207" t="s">
        <v>464</v>
      </c>
      <c r="E32" s="152" t="s">
        <v>465</v>
      </c>
      <c r="F32" s="152" t="s">
        <v>393</v>
      </c>
      <c r="G32" s="152" t="s">
        <v>394</v>
      </c>
      <c r="H32" s="135">
        <v>44101</v>
      </c>
      <c r="I32" s="152"/>
      <c r="J32" s="152"/>
      <c r="K32" s="152">
        <v>23</v>
      </c>
      <c r="L32" s="152"/>
      <c r="M32" s="152"/>
      <c r="N32" s="152"/>
      <c r="O32" s="172">
        <v>0</v>
      </c>
      <c r="P32" s="153">
        <f>SUM(I32:O32)</f>
        <v>23</v>
      </c>
      <c r="Q32" s="152">
        <v>23</v>
      </c>
      <c r="R32" s="152"/>
      <c r="S32" s="152" t="s">
        <v>395</v>
      </c>
      <c r="T32" s="476" t="s">
        <v>466</v>
      </c>
    </row>
    <row r="33" spans="1:20" s="162" customFormat="1" x14ac:dyDescent="0.2">
      <c r="A33" s="134"/>
      <c r="B33" s="150" t="s">
        <v>421</v>
      </c>
      <c r="C33" s="177" t="s">
        <v>422</v>
      </c>
      <c r="D33" s="134" t="s">
        <v>423</v>
      </c>
      <c r="E33" s="134" t="s">
        <v>467</v>
      </c>
      <c r="F33" s="134" t="s">
        <v>393</v>
      </c>
      <c r="G33" s="134" t="s">
        <v>394</v>
      </c>
      <c r="H33" s="135">
        <v>43901</v>
      </c>
      <c r="I33" s="134"/>
      <c r="J33" s="134"/>
      <c r="K33" s="134"/>
      <c r="L33" s="134"/>
      <c r="M33" s="134"/>
      <c r="N33" s="134"/>
      <c r="O33" s="171">
        <v>22</v>
      </c>
      <c r="P33" s="153">
        <f>SUM(I33:O33)</f>
        <v>22</v>
      </c>
      <c r="Q33" s="134"/>
      <c r="R33" s="134"/>
      <c r="S33" s="134" t="s">
        <v>395</v>
      </c>
      <c r="T33" s="476" t="s">
        <v>468</v>
      </c>
    </row>
    <row r="34" spans="1:20" s="162" customFormat="1" x14ac:dyDescent="0.2">
      <c r="A34" s="152"/>
      <c r="B34" s="154" t="s">
        <v>469</v>
      </c>
      <c r="C34" s="178" t="s">
        <v>470</v>
      </c>
      <c r="D34" s="152"/>
      <c r="E34" s="152" t="s">
        <v>471</v>
      </c>
      <c r="F34" s="152" t="s">
        <v>393</v>
      </c>
      <c r="G34" s="152" t="s">
        <v>394</v>
      </c>
      <c r="H34" s="211">
        <v>43932</v>
      </c>
      <c r="I34" s="152"/>
      <c r="J34" s="152"/>
      <c r="K34" s="152"/>
      <c r="L34" s="152"/>
      <c r="M34" s="152"/>
      <c r="N34" s="152"/>
      <c r="O34" s="172">
        <v>21</v>
      </c>
      <c r="P34" s="153">
        <f>SUM(I34:O34)</f>
        <v>21</v>
      </c>
      <c r="Q34" s="152"/>
      <c r="R34" s="152"/>
      <c r="S34" s="152" t="s">
        <v>395</v>
      </c>
      <c r="T34" s="476" t="s">
        <v>472</v>
      </c>
    </row>
    <row r="35" spans="1:20" s="162" customFormat="1" x14ac:dyDescent="0.2">
      <c r="A35" s="134"/>
      <c r="B35" s="150" t="s">
        <v>473</v>
      </c>
      <c r="C35" s="177" t="s">
        <v>474</v>
      </c>
      <c r="D35" s="134"/>
      <c r="E35" s="134" t="s">
        <v>475</v>
      </c>
      <c r="F35" s="134" t="s">
        <v>393</v>
      </c>
      <c r="G35" s="134" t="s">
        <v>394</v>
      </c>
      <c r="H35" s="135">
        <v>44084</v>
      </c>
      <c r="I35" s="134"/>
      <c r="J35" s="134"/>
      <c r="K35" s="134">
        <v>3</v>
      </c>
      <c r="L35" s="134"/>
      <c r="M35" s="134"/>
      <c r="N35" s="134"/>
      <c r="O35" s="171">
        <v>18</v>
      </c>
      <c r="P35" s="153">
        <f>SUM(I35:O35)</f>
        <v>21</v>
      </c>
      <c r="Q35" s="134"/>
      <c r="R35" s="134"/>
      <c r="S35" s="134" t="s">
        <v>395</v>
      </c>
      <c r="T35" s="476" t="s">
        <v>476</v>
      </c>
    </row>
    <row r="36" spans="1:20" s="162" customFormat="1" x14ac:dyDescent="0.2">
      <c r="A36" s="207"/>
      <c r="B36" s="205" t="s">
        <v>477</v>
      </c>
      <c r="C36" s="219" t="s">
        <v>478</v>
      </c>
      <c r="D36" s="207"/>
      <c r="E36" s="207" t="s">
        <v>479</v>
      </c>
      <c r="F36" s="207" t="s">
        <v>393</v>
      </c>
      <c r="G36" s="207" t="s">
        <v>394</v>
      </c>
      <c r="H36" s="345">
        <v>44181</v>
      </c>
      <c r="I36" s="207"/>
      <c r="J36" s="207"/>
      <c r="K36" s="207"/>
      <c r="L36" s="207"/>
      <c r="M36" s="207"/>
      <c r="N36" s="207"/>
      <c r="O36" s="209">
        <v>19</v>
      </c>
      <c r="P36" s="153">
        <f>SUM(I36:O36)</f>
        <v>19</v>
      </c>
      <c r="Q36" s="207"/>
      <c r="R36" s="207"/>
      <c r="S36" s="207" t="s">
        <v>395</v>
      </c>
      <c r="T36" s="476" t="s">
        <v>480</v>
      </c>
    </row>
    <row r="37" spans="1:20" s="162" customFormat="1" x14ac:dyDescent="0.2">
      <c r="A37" s="134"/>
      <c r="B37" s="150" t="s">
        <v>421</v>
      </c>
      <c r="C37" s="177" t="s">
        <v>422</v>
      </c>
      <c r="D37" s="134" t="s">
        <v>423</v>
      </c>
      <c r="E37" s="134" t="s">
        <v>481</v>
      </c>
      <c r="F37" s="134" t="s">
        <v>393</v>
      </c>
      <c r="G37" s="134" t="s">
        <v>394</v>
      </c>
      <c r="H37" s="135">
        <v>43901</v>
      </c>
      <c r="I37" s="134"/>
      <c r="J37" s="134"/>
      <c r="K37" s="134"/>
      <c r="L37" s="134"/>
      <c r="M37" s="134"/>
      <c r="N37" s="134"/>
      <c r="O37" s="171">
        <v>18</v>
      </c>
      <c r="P37" s="153">
        <f>SUM(I37:O37)</f>
        <v>18</v>
      </c>
      <c r="Q37" s="134"/>
      <c r="R37" s="134"/>
      <c r="S37" s="134" t="s">
        <v>395</v>
      </c>
      <c r="T37" s="476" t="s">
        <v>482</v>
      </c>
    </row>
    <row r="38" spans="1:20" s="162" customFormat="1" x14ac:dyDescent="0.2">
      <c r="A38" s="152"/>
      <c r="B38" s="154" t="s">
        <v>483</v>
      </c>
      <c r="C38" s="178" t="s">
        <v>484</v>
      </c>
      <c r="D38" s="152"/>
      <c r="E38" s="152" t="s">
        <v>485</v>
      </c>
      <c r="F38" s="152" t="s">
        <v>393</v>
      </c>
      <c r="G38" s="152" t="s">
        <v>394</v>
      </c>
      <c r="H38" s="211">
        <v>44154</v>
      </c>
      <c r="I38" s="152"/>
      <c r="J38" s="152"/>
      <c r="K38" s="152"/>
      <c r="L38" s="152"/>
      <c r="M38" s="152"/>
      <c r="N38" s="152"/>
      <c r="O38" s="172">
        <v>18</v>
      </c>
      <c r="P38" s="153">
        <f>SUM(I38:O38)</f>
        <v>18</v>
      </c>
      <c r="Q38" s="152"/>
      <c r="R38" s="152"/>
      <c r="S38" s="152" t="s">
        <v>395</v>
      </c>
      <c r="T38" s="476" t="s">
        <v>486</v>
      </c>
    </row>
    <row r="39" spans="1:20" s="162" customFormat="1" x14ac:dyDescent="0.2">
      <c r="A39" s="134"/>
      <c r="B39" s="150" t="s">
        <v>487</v>
      </c>
      <c r="C39" s="177" t="s">
        <v>488</v>
      </c>
      <c r="D39" s="134"/>
      <c r="E39" s="134" t="s">
        <v>489</v>
      </c>
      <c r="F39" s="134" t="s">
        <v>393</v>
      </c>
      <c r="G39" s="134" t="s">
        <v>394</v>
      </c>
      <c r="H39" s="135">
        <v>43888</v>
      </c>
      <c r="I39" s="134"/>
      <c r="J39" s="134"/>
      <c r="K39" s="134"/>
      <c r="L39" s="134"/>
      <c r="M39" s="134"/>
      <c r="N39" s="134"/>
      <c r="O39" s="171">
        <v>15</v>
      </c>
      <c r="P39" s="153">
        <f>SUM(I39:O39)</f>
        <v>15</v>
      </c>
      <c r="Q39" s="134">
        <v>15</v>
      </c>
      <c r="R39" s="134"/>
      <c r="S39" s="134" t="s">
        <v>395</v>
      </c>
      <c r="T39" s="476" t="s">
        <v>490</v>
      </c>
    </row>
    <row r="40" spans="1:20" s="162" customFormat="1" x14ac:dyDescent="0.2">
      <c r="A40" s="152"/>
      <c r="B40" s="154" t="s">
        <v>491</v>
      </c>
      <c r="C40" s="178" t="s">
        <v>492</v>
      </c>
      <c r="D40" s="152"/>
      <c r="E40" s="152" t="s">
        <v>493</v>
      </c>
      <c r="F40" s="152" t="s">
        <v>393</v>
      </c>
      <c r="G40" s="152" t="s">
        <v>394</v>
      </c>
      <c r="H40" s="211">
        <v>43868</v>
      </c>
      <c r="I40" s="152"/>
      <c r="J40" s="152"/>
      <c r="K40" s="152"/>
      <c r="L40" s="152"/>
      <c r="M40" s="152"/>
      <c r="N40" s="152"/>
      <c r="O40" s="172">
        <v>15</v>
      </c>
      <c r="P40" s="153">
        <f>SUM(I40:O40)</f>
        <v>15</v>
      </c>
      <c r="Q40" s="152"/>
      <c r="R40" s="152"/>
      <c r="S40" s="152" t="s">
        <v>395</v>
      </c>
      <c r="T40" s="476" t="s">
        <v>494</v>
      </c>
    </row>
    <row r="41" spans="1:20" s="162" customFormat="1" x14ac:dyDescent="0.2">
      <c r="A41" s="152"/>
      <c r="B41" s="154" t="s">
        <v>495</v>
      </c>
      <c r="C41" s="178" t="s">
        <v>496</v>
      </c>
      <c r="D41" s="152"/>
      <c r="E41" s="152" t="s">
        <v>497</v>
      </c>
      <c r="F41" s="152" t="s">
        <v>393</v>
      </c>
      <c r="G41" s="152" t="s">
        <v>394</v>
      </c>
      <c r="H41" s="211">
        <v>43882</v>
      </c>
      <c r="I41" s="152"/>
      <c r="J41" s="152"/>
      <c r="K41" s="152"/>
      <c r="L41" s="152"/>
      <c r="M41" s="152"/>
      <c r="N41" s="152"/>
      <c r="O41" s="172">
        <v>13</v>
      </c>
      <c r="P41" s="153">
        <f>SUM(I41:O41)</f>
        <v>13</v>
      </c>
      <c r="Q41" s="152">
        <v>13</v>
      </c>
      <c r="R41" s="152"/>
      <c r="S41" s="152" t="s">
        <v>395</v>
      </c>
      <c r="T41" s="476" t="s">
        <v>498</v>
      </c>
    </row>
    <row r="42" spans="1:20" s="162" customFormat="1" x14ac:dyDescent="0.2">
      <c r="A42" s="152"/>
      <c r="B42" s="154" t="s">
        <v>499</v>
      </c>
      <c r="C42" s="178" t="s">
        <v>500</v>
      </c>
      <c r="D42" s="152"/>
      <c r="E42" s="152" t="s">
        <v>501</v>
      </c>
      <c r="F42" s="152" t="s">
        <v>393</v>
      </c>
      <c r="G42" s="152" t="s">
        <v>394</v>
      </c>
      <c r="H42" s="211">
        <v>44188</v>
      </c>
      <c r="I42" s="152"/>
      <c r="J42" s="152"/>
      <c r="K42" s="152"/>
      <c r="L42" s="152"/>
      <c r="M42" s="152"/>
      <c r="N42" s="152"/>
      <c r="O42" s="172">
        <v>10</v>
      </c>
      <c r="P42" s="153">
        <f>SUM(I42:O42)</f>
        <v>10</v>
      </c>
      <c r="Q42" s="152"/>
      <c r="R42" s="152"/>
      <c r="S42" s="152" t="s">
        <v>395</v>
      </c>
      <c r="T42" s="476" t="s">
        <v>502</v>
      </c>
    </row>
    <row r="43" spans="1:20" s="162" customFormat="1" x14ac:dyDescent="0.2">
      <c r="A43" s="134"/>
      <c r="B43" s="150" t="s">
        <v>503</v>
      </c>
      <c r="C43" s="177" t="s">
        <v>504</v>
      </c>
      <c r="D43" s="134"/>
      <c r="E43" s="134" t="s">
        <v>505</v>
      </c>
      <c r="F43" s="134" t="s">
        <v>393</v>
      </c>
      <c r="G43" s="134" t="s">
        <v>394</v>
      </c>
      <c r="H43" s="135">
        <v>44178</v>
      </c>
      <c r="I43" s="134"/>
      <c r="J43" s="134"/>
      <c r="K43" s="134"/>
      <c r="L43" s="134"/>
      <c r="M43" s="134"/>
      <c r="N43" s="134"/>
      <c r="O43" s="171">
        <v>9</v>
      </c>
      <c r="P43" s="153">
        <f>SUM(I43:O43)</f>
        <v>9</v>
      </c>
      <c r="Q43" s="134"/>
      <c r="R43" s="134"/>
      <c r="S43" s="134" t="s">
        <v>395</v>
      </c>
      <c r="T43" s="476" t="s">
        <v>506</v>
      </c>
    </row>
    <row r="44" spans="1:20" s="162" customFormat="1" x14ac:dyDescent="0.2">
      <c r="A44" s="152"/>
      <c r="B44" s="154" t="s">
        <v>511</v>
      </c>
      <c r="C44" s="154" t="s">
        <v>512</v>
      </c>
      <c r="D44" s="152"/>
      <c r="E44" s="152" t="s">
        <v>513</v>
      </c>
      <c r="F44" s="152" t="s">
        <v>393</v>
      </c>
      <c r="G44" s="152" t="s">
        <v>394</v>
      </c>
      <c r="H44" s="211">
        <v>44053</v>
      </c>
      <c r="I44" s="152"/>
      <c r="J44" s="152"/>
      <c r="K44" s="152"/>
      <c r="L44" s="152"/>
      <c r="M44" s="152"/>
      <c r="N44" s="152"/>
      <c r="O44" s="152">
        <v>5</v>
      </c>
      <c r="P44" s="153">
        <f>SUM(I44:O44)</f>
        <v>5</v>
      </c>
      <c r="Q44" s="152">
        <v>5</v>
      </c>
      <c r="R44" s="152"/>
      <c r="S44" s="152" t="s">
        <v>395</v>
      </c>
      <c r="T44" s="476" t="s">
        <v>514</v>
      </c>
    </row>
    <row r="45" spans="1:20" s="163" customFormat="1" x14ac:dyDescent="0.2">
      <c r="A45" s="152"/>
      <c r="B45" s="154" t="s">
        <v>515</v>
      </c>
      <c r="C45" s="154" t="s">
        <v>516</v>
      </c>
      <c r="D45" s="152"/>
      <c r="E45" s="152" t="s">
        <v>517</v>
      </c>
      <c r="F45" s="152" t="s">
        <v>510</v>
      </c>
      <c r="G45" s="152" t="s">
        <v>394</v>
      </c>
      <c r="H45" s="211">
        <v>43901</v>
      </c>
      <c r="I45" s="152"/>
      <c r="J45" s="152"/>
      <c r="K45" s="152"/>
      <c r="L45" s="152"/>
      <c r="M45" s="152"/>
      <c r="N45" s="152"/>
      <c r="O45" s="152">
        <v>5</v>
      </c>
      <c r="P45" s="153">
        <f>SUM(I45:O45)</f>
        <v>5</v>
      </c>
      <c r="Q45" s="152">
        <v>5</v>
      </c>
      <c r="R45" s="152"/>
      <c r="S45" s="152" t="s">
        <v>395</v>
      </c>
      <c r="T45" s="476" t="s">
        <v>518</v>
      </c>
    </row>
    <row r="46" spans="1:20" s="163" customFormat="1" x14ac:dyDescent="0.2">
      <c r="A46" s="152"/>
      <c r="B46" s="154" t="s">
        <v>519</v>
      </c>
      <c r="C46" s="154" t="s">
        <v>520</v>
      </c>
      <c r="D46" s="152"/>
      <c r="E46" s="152" t="s">
        <v>521</v>
      </c>
      <c r="F46" s="152" t="s">
        <v>510</v>
      </c>
      <c r="G46" s="152" t="s">
        <v>394</v>
      </c>
      <c r="H46" s="211">
        <v>44069</v>
      </c>
      <c r="I46" s="152"/>
      <c r="J46" s="152"/>
      <c r="K46" s="152"/>
      <c r="L46" s="152"/>
      <c r="M46" s="152"/>
      <c r="N46" s="152"/>
      <c r="O46" s="152">
        <v>5</v>
      </c>
      <c r="P46" s="153">
        <f>SUM(I46:O46)</f>
        <v>5</v>
      </c>
      <c r="Q46" s="152">
        <v>5</v>
      </c>
      <c r="R46" s="152"/>
      <c r="S46" s="152" t="s">
        <v>395</v>
      </c>
      <c r="T46" s="476" t="s">
        <v>522</v>
      </c>
    </row>
    <row r="47" spans="1:20" s="163" customFormat="1" x14ac:dyDescent="0.2">
      <c r="A47" s="152"/>
      <c r="B47" s="154" t="s">
        <v>523</v>
      </c>
      <c r="C47" s="154" t="s">
        <v>524</v>
      </c>
      <c r="D47" s="152"/>
      <c r="E47" s="152" t="s">
        <v>525</v>
      </c>
      <c r="F47" s="152" t="s">
        <v>510</v>
      </c>
      <c r="G47" s="152" t="s">
        <v>394</v>
      </c>
      <c r="H47" s="211">
        <v>43983</v>
      </c>
      <c r="I47" s="152"/>
      <c r="J47" s="152"/>
      <c r="K47" s="152"/>
      <c r="L47" s="152"/>
      <c r="M47" s="152"/>
      <c r="N47" s="152"/>
      <c r="O47" s="152">
        <v>5</v>
      </c>
      <c r="P47" s="153">
        <f>SUM(I47:O47)</f>
        <v>5</v>
      </c>
      <c r="Q47" s="152">
        <v>5</v>
      </c>
      <c r="R47" s="152"/>
      <c r="S47" s="152" t="s">
        <v>395</v>
      </c>
      <c r="T47" s="476" t="s">
        <v>526</v>
      </c>
    </row>
    <row r="48" spans="1:20" s="163" customFormat="1" x14ac:dyDescent="0.2">
      <c r="A48" s="134"/>
      <c r="B48" s="150" t="s">
        <v>527</v>
      </c>
      <c r="C48" s="177" t="s">
        <v>528</v>
      </c>
      <c r="D48" s="134"/>
      <c r="E48" s="134" t="s">
        <v>529</v>
      </c>
      <c r="F48" s="134" t="s">
        <v>393</v>
      </c>
      <c r="G48" s="134" t="s">
        <v>394</v>
      </c>
      <c r="H48" s="135">
        <v>43840</v>
      </c>
      <c r="I48" s="134"/>
      <c r="J48" s="134"/>
      <c r="K48" s="134">
        <v>1</v>
      </c>
      <c r="L48" s="134"/>
      <c r="M48" s="134"/>
      <c r="N48" s="134"/>
      <c r="O48" s="171">
        <v>4</v>
      </c>
      <c r="P48" s="153">
        <f>SUM(I48:O48)</f>
        <v>5</v>
      </c>
      <c r="Q48" s="134">
        <v>5</v>
      </c>
      <c r="R48" s="134"/>
      <c r="S48" s="134" t="s">
        <v>395</v>
      </c>
      <c r="T48" s="476" t="s">
        <v>530</v>
      </c>
    </row>
    <row r="49" spans="1:20" s="163" customFormat="1" x14ac:dyDescent="0.2">
      <c r="A49" s="152"/>
      <c r="B49" s="154" t="s">
        <v>531</v>
      </c>
      <c r="C49" s="154" t="s">
        <v>532</v>
      </c>
      <c r="D49" s="152"/>
      <c r="E49" s="152" t="s">
        <v>533</v>
      </c>
      <c r="F49" s="152" t="s">
        <v>510</v>
      </c>
      <c r="G49" s="152" t="s">
        <v>394</v>
      </c>
      <c r="H49" s="211">
        <v>44127</v>
      </c>
      <c r="I49" s="152"/>
      <c r="J49" s="152"/>
      <c r="K49" s="152"/>
      <c r="L49" s="152"/>
      <c r="M49" s="152"/>
      <c r="N49" s="152"/>
      <c r="O49" s="152">
        <v>4</v>
      </c>
      <c r="P49" s="153">
        <f>SUM(I49:O49)</f>
        <v>4</v>
      </c>
      <c r="Q49" s="152">
        <v>4</v>
      </c>
      <c r="R49" s="152"/>
      <c r="S49" s="152" t="s">
        <v>395</v>
      </c>
      <c r="T49" s="476" t="s">
        <v>534</v>
      </c>
    </row>
    <row r="50" spans="1:20" s="164" customFormat="1" ht="15" x14ac:dyDescent="0.25">
      <c r="A50" s="134"/>
      <c r="B50" s="150" t="s">
        <v>535</v>
      </c>
      <c r="C50" s="177" t="s">
        <v>536</v>
      </c>
      <c r="D50" s="134"/>
      <c r="E50" s="134" t="s">
        <v>537</v>
      </c>
      <c r="F50" s="134" t="s">
        <v>538</v>
      </c>
      <c r="G50" s="134" t="s">
        <v>394</v>
      </c>
      <c r="H50" s="135">
        <v>43894</v>
      </c>
      <c r="I50" s="134"/>
      <c r="J50" s="134"/>
      <c r="K50" s="134"/>
      <c r="L50" s="134"/>
      <c r="M50" s="134"/>
      <c r="N50" s="134"/>
      <c r="O50" s="171">
        <v>3</v>
      </c>
      <c r="P50" s="153">
        <f>SUM(I50:O50)</f>
        <v>3</v>
      </c>
      <c r="Q50" s="134">
        <v>3</v>
      </c>
      <c r="R50" s="134"/>
      <c r="S50" s="134" t="s">
        <v>395</v>
      </c>
      <c r="T50" s="476" t="s">
        <v>539</v>
      </c>
    </row>
    <row r="51" spans="1:20" s="163" customFormat="1" x14ac:dyDescent="0.2">
      <c r="A51" s="152"/>
      <c r="B51" s="154" t="s">
        <v>540</v>
      </c>
      <c r="C51" s="154" t="s">
        <v>541</v>
      </c>
      <c r="D51" s="152"/>
      <c r="E51" s="152" t="s">
        <v>542</v>
      </c>
      <c r="F51" s="152" t="s">
        <v>510</v>
      </c>
      <c r="G51" s="152" t="s">
        <v>394</v>
      </c>
      <c r="H51" s="211">
        <v>44182</v>
      </c>
      <c r="I51" s="152"/>
      <c r="J51" s="152"/>
      <c r="K51" s="152"/>
      <c r="L51" s="152"/>
      <c r="M51" s="152"/>
      <c r="N51" s="152"/>
      <c r="O51" s="152">
        <v>3</v>
      </c>
      <c r="P51" s="153">
        <f>SUM(I51:O51)</f>
        <v>3</v>
      </c>
      <c r="Q51" s="152">
        <v>3</v>
      </c>
      <c r="R51" s="152"/>
      <c r="S51" s="152" t="s">
        <v>395</v>
      </c>
      <c r="T51" s="476" t="s">
        <v>543</v>
      </c>
    </row>
    <row r="52" spans="1:20" s="163" customFormat="1" x14ac:dyDescent="0.2">
      <c r="A52" s="207"/>
      <c r="B52" s="205" t="s">
        <v>544</v>
      </c>
      <c r="C52" s="219" t="s">
        <v>545</v>
      </c>
      <c r="D52" s="207"/>
      <c r="E52" s="207" t="s">
        <v>546</v>
      </c>
      <c r="F52" s="207" t="s">
        <v>538</v>
      </c>
      <c r="G52" s="207" t="s">
        <v>394</v>
      </c>
      <c r="H52" s="345">
        <v>44022</v>
      </c>
      <c r="I52" s="207"/>
      <c r="J52" s="207"/>
      <c r="K52" s="207"/>
      <c r="L52" s="207"/>
      <c r="M52" s="207"/>
      <c r="N52" s="207"/>
      <c r="O52" s="209">
        <v>3</v>
      </c>
      <c r="P52" s="153">
        <f>SUM(I52:O52)</f>
        <v>3</v>
      </c>
      <c r="Q52" s="207"/>
      <c r="R52" s="207"/>
      <c r="S52" s="207" t="s">
        <v>395</v>
      </c>
      <c r="T52" s="476" t="s">
        <v>547</v>
      </c>
    </row>
    <row r="53" spans="1:20" s="163" customFormat="1" x14ac:dyDescent="0.2">
      <c r="A53" s="152"/>
      <c r="B53" s="154" t="s">
        <v>548</v>
      </c>
      <c r="C53" s="154" t="s">
        <v>549</v>
      </c>
      <c r="D53" s="152"/>
      <c r="E53" s="152" t="s">
        <v>550</v>
      </c>
      <c r="F53" s="152" t="s">
        <v>538</v>
      </c>
      <c r="G53" s="152" t="s">
        <v>394</v>
      </c>
      <c r="H53" s="211">
        <v>43871</v>
      </c>
      <c r="I53" s="152"/>
      <c r="J53" s="152"/>
      <c r="K53" s="152"/>
      <c r="L53" s="152"/>
      <c r="M53" s="152"/>
      <c r="N53" s="152"/>
      <c r="O53" s="152">
        <v>3</v>
      </c>
      <c r="P53" s="153">
        <f>SUM(I53:O53)</f>
        <v>3</v>
      </c>
      <c r="Q53" s="152">
        <v>3</v>
      </c>
      <c r="R53" s="152"/>
      <c r="S53" s="152" t="s">
        <v>395</v>
      </c>
      <c r="T53" s="476" t="s">
        <v>551</v>
      </c>
    </row>
    <row r="54" spans="1:20" s="163" customFormat="1" x14ac:dyDescent="0.2">
      <c r="A54" s="134"/>
      <c r="B54" s="150" t="s">
        <v>552</v>
      </c>
      <c r="C54" s="177" t="s">
        <v>553</v>
      </c>
      <c r="D54" s="134"/>
      <c r="E54" s="134" t="s">
        <v>554</v>
      </c>
      <c r="F54" s="134" t="s">
        <v>538</v>
      </c>
      <c r="G54" s="134" t="s">
        <v>394</v>
      </c>
      <c r="H54" s="135">
        <v>43867</v>
      </c>
      <c r="I54" s="134"/>
      <c r="J54" s="134"/>
      <c r="K54" s="134"/>
      <c r="L54" s="134"/>
      <c r="M54" s="134"/>
      <c r="N54" s="134"/>
      <c r="O54" s="171">
        <v>3</v>
      </c>
      <c r="P54" s="153">
        <f>SUM(I54:O54)</f>
        <v>3</v>
      </c>
      <c r="Q54" s="134">
        <v>4</v>
      </c>
      <c r="R54" s="134"/>
      <c r="S54" s="134" t="s">
        <v>395</v>
      </c>
      <c r="T54" s="476" t="s">
        <v>555</v>
      </c>
    </row>
    <row r="55" spans="1:20" x14ac:dyDescent="0.2">
      <c r="A55" s="152"/>
      <c r="B55" s="154" t="s">
        <v>556</v>
      </c>
      <c r="C55" s="154" t="s">
        <v>557</v>
      </c>
      <c r="D55" s="152"/>
      <c r="E55" s="152" t="s">
        <v>558</v>
      </c>
      <c r="F55" s="152" t="s">
        <v>538</v>
      </c>
      <c r="G55" s="152" t="s">
        <v>394</v>
      </c>
      <c r="H55" s="211">
        <v>43860</v>
      </c>
      <c r="I55" s="152"/>
      <c r="J55" s="152"/>
      <c r="K55" s="152"/>
      <c r="L55" s="152"/>
      <c r="M55" s="152"/>
      <c r="N55" s="152"/>
      <c r="O55" s="152">
        <v>3</v>
      </c>
      <c r="P55" s="153">
        <f>SUM(I55:O55)</f>
        <v>3</v>
      </c>
      <c r="Q55" s="152">
        <v>3</v>
      </c>
      <c r="R55" s="152"/>
      <c r="S55" s="152" t="s">
        <v>395</v>
      </c>
      <c r="T55" s="476" t="s">
        <v>559</v>
      </c>
    </row>
    <row r="56" spans="1:20" x14ac:dyDescent="0.2">
      <c r="A56" s="134"/>
      <c r="B56" s="150" t="s">
        <v>560</v>
      </c>
      <c r="C56" s="177" t="s">
        <v>561</v>
      </c>
      <c r="D56" s="134"/>
      <c r="E56" s="134" t="s">
        <v>562</v>
      </c>
      <c r="F56" s="134" t="s">
        <v>538</v>
      </c>
      <c r="G56" s="134" t="s">
        <v>394</v>
      </c>
      <c r="H56" s="135">
        <v>44100</v>
      </c>
      <c r="I56" s="134"/>
      <c r="J56" s="134"/>
      <c r="K56" s="134"/>
      <c r="L56" s="134"/>
      <c r="M56" s="134"/>
      <c r="N56" s="134"/>
      <c r="O56" s="171">
        <v>3</v>
      </c>
      <c r="P56" s="153">
        <f>SUM(I56:O56)</f>
        <v>3</v>
      </c>
      <c r="Q56" s="134"/>
      <c r="R56" s="134"/>
      <c r="S56" s="134" t="s">
        <v>395</v>
      </c>
      <c r="T56" s="476" t="s">
        <v>563</v>
      </c>
    </row>
    <row r="57" spans="1:20" x14ac:dyDescent="0.2">
      <c r="A57" s="152"/>
      <c r="B57" s="154" t="s">
        <v>564</v>
      </c>
      <c r="C57" s="154" t="s">
        <v>565</v>
      </c>
      <c r="D57" s="152"/>
      <c r="E57" s="152" t="s">
        <v>566</v>
      </c>
      <c r="F57" s="152" t="s">
        <v>510</v>
      </c>
      <c r="G57" s="152" t="s">
        <v>394</v>
      </c>
      <c r="H57" s="211">
        <v>44141</v>
      </c>
      <c r="I57" s="152"/>
      <c r="J57" s="152"/>
      <c r="K57" s="152"/>
      <c r="L57" s="152"/>
      <c r="M57" s="152"/>
      <c r="N57" s="152"/>
      <c r="O57" s="152">
        <v>3</v>
      </c>
      <c r="P57" s="153">
        <f>SUM(I57:O57)</f>
        <v>3</v>
      </c>
      <c r="Q57" s="152">
        <v>3</v>
      </c>
      <c r="R57" s="152"/>
      <c r="S57" s="152" t="s">
        <v>395</v>
      </c>
      <c r="T57" s="476" t="s">
        <v>567</v>
      </c>
    </row>
    <row r="58" spans="1:20" x14ac:dyDescent="0.2">
      <c r="A58" s="152"/>
      <c r="B58" s="154" t="s">
        <v>568</v>
      </c>
      <c r="C58" s="154" t="s">
        <v>569</v>
      </c>
      <c r="D58" s="152"/>
      <c r="E58" s="152" t="s">
        <v>570</v>
      </c>
      <c r="F58" s="152" t="s">
        <v>510</v>
      </c>
      <c r="G58" s="152" t="s">
        <v>394</v>
      </c>
      <c r="H58" s="211">
        <v>44084</v>
      </c>
      <c r="I58" s="152"/>
      <c r="J58" s="152"/>
      <c r="K58" s="152"/>
      <c r="L58" s="152"/>
      <c r="M58" s="152"/>
      <c r="N58" s="152"/>
      <c r="O58" s="152">
        <v>3</v>
      </c>
      <c r="P58" s="153">
        <f>SUM(I58:O58)</f>
        <v>3</v>
      </c>
      <c r="Q58" s="152">
        <v>3</v>
      </c>
      <c r="R58" s="152"/>
      <c r="S58" s="152" t="s">
        <v>395</v>
      </c>
      <c r="T58" s="476" t="s">
        <v>571</v>
      </c>
    </row>
    <row r="59" spans="1:20" x14ac:dyDescent="0.2">
      <c r="A59" s="152"/>
      <c r="B59" s="154" t="s">
        <v>572</v>
      </c>
      <c r="C59" s="178" t="s">
        <v>573</v>
      </c>
      <c r="D59" s="152"/>
      <c r="E59" s="152" t="s">
        <v>574</v>
      </c>
      <c r="F59" s="152" t="s">
        <v>538</v>
      </c>
      <c r="G59" s="152" t="s">
        <v>394</v>
      </c>
      <c r="H59" s="211">
        <v>44175</v>
      </c>
      <c r="I59" s="152"/>
      <c r="J59" s="152"/>
      <c r="K59" s="152"/>
      <c r="L59" s="152"/>
      <c r="M59" s="152"/>
      <c r="N59" s="152"/>
      <c r="O59" s="172">
        <v>2</v>
      </c>
      <c r="P59" s="153">
        <f>SUM(I59:O59)</f>
        <v>2</v>
      </c>
      <c r="Q59" s="152"/>
      <c r="R59" s="152"/>
      <c r="S59" s="152" t="s">
        <v>395</v>
      </c>
      <c r="T59" s="476" t="s">
        <v>575</v>
      </c>
    </row>
    <row r="60" spans="1:20" x14ac:dyDescent="0.2">
      <c r="A60" s="134"/>
      <c r="B60" s="150" t="s">
        <v>576</v>
      </c>
      <c r="C60" s="177" t="s">
        <v>577</v>
      </c>
      <c r="D60" s="134"/>
      <c r="E60" s="134" t="s">
        <v>578</v>
      </c>
      <c r="F60" s="134" t="s">
        <v>538</v>
      </c>
      <c r="G60" s="134" t="s">
        <v>394</v>
      </c>
      <c r="H60" s="135">
        <v>43876</v>
      </c>
      <c r="I60" s="134"/>
      <c r="J60" s="134"/>
      <c r="K60" s="134"/>
      <c r="L60" s="134"/>
      <c r="M60" s="134"/>
      <c r="N60" s="134"/>
      <c r="O60" s="171">
        <v>2</v>
      </c>
      <c r="P60" s="153">
        <f>SUM(I60:O60)</f>
        <v>2</v>
      </c>
      <c r="Q60" s="134">
        <v>2</v>
      </c>
      <c r="R60" s="134"/>
      <c r="S60" s="134" t="s">
        <v>395</v>
      </c>
      <c r="T60" s="476" t="s">
        <v>579</v>
      </c>
    </row>
    <row r="61" spans="1:20" x14ac:dyDescent="0.2">
      <c r="A61" s="152"/>
      <c r="B61" s="154" t="s">
        <v>580</v>
      </c>
      <c r="C61" s="178" t="s">
        <v>581</v>
      </c>
      <c r="D61" s="152"/>
      <c r="E61" s="152" t="s">
        <v>582</v>
      </c>
      <c r="F61" s="152" t="s">
        <v>538</v>
      </c>
      <c r="G61" s="152" t="s">
        <v>394</v>
      </c>
      <c r="H61" s="211">
        <v>44183</v>
      </c>
      <c r="I61" s="152"/>
      <c r="J61" s="152"/>
      <c r="K61" s="152"/>
      <c r="L61" s="152"/>
      <c r="M61" s="152"/>
      <c r="N61" s="152"/>
      <c r="O61" s="172">
        <v>2</v>
      </c>
      <c r="P61" s="153">
        <f>SUM(I61:O61)</f>
        <v>2</v>
      </c>
      <c r="Q61" s="152"/>
      <c r="R61" s="152"/>
      <c r="S61" s="152" t="s">
        <v>395</v>
      </c>
      <c r="T61" s="476" t="s">
        <v>583</v>
      </c>
    </row>
    <row r="62" spans="1:20" x14ac:dyDescent="0.2">
      <c r="A62" s="152"/>
      <c r="B62" s="154" t="s">
        <v>584</v>
      </c>
      <c r="C62" s="178" t="s">
        <v>585</v>
      </c>
      <c r="D62" s="152"/>
      <c r="E62" s="152" t="s">
        <v>586</v>
      </c>
      <c r="F62" s="152" t="s">
        <v>538</v>
      </c>
      <c r="G62" s="152" t="s">
        <v>394</v>
      </c>
      <c r="H62" s="211">
        <v>44183</v>
      </c>
      <c r="I62" s="152"/>
      <c r="J62" s="152"/>
      <c r="K62" s="152"/>
      <c r="L62" s="152"/>
      <c r="M62" s="152"/>
      <c r="N62" s="152"/>
      <c r="O62" s="172">
        <v>2</v>
      </c>
      <c r="P62" s="153">
        <f>SUM(I62:O62)</f>
        <v>2</v>
      </c>
      <c r="Q62" s="152"/>
      <c r="R62" s="152"/>
      <c r="S62" s="152" t="s">
        <v>395</v>
      </c>
      <c r="T62" s="476" t="s">
        <v>587</v>
      </c>
    </row>
    <row r="63" spans="1:20" x14ac:dyDescent="0.2">
      <c r="A63" s="152"/>
      <c r="B63" s="154" t="s">
        <v>588</v>
      </c>
      <c r="C63" s="178" t="s">
        <v>589</v>
      </c>
      <c r="D63" s="152"/>
      <c r="E63" s="216" t="s">
        <v>590</v>
      </c>
      <c r="F63" s="152" t="s">
        <v>538</v>
      </c>
      <c r="G63" s="152" t="s">
        <v>394</v>
      </c>
      <c r="H63" s="211">
        <v>44078</v>
      </c>
      <c r="I63" s="152"/>
      <c r="J63" s="152"/>
      <c r="K63" s="152"/>
      <c r="L63" s="152"/>
      <c r="M63" s="152"/>
      <c r="N63" s="152"/>
      <c r="O63" s="172">
        <v>2</v>
      </c>
      <c r="P63" s="153">
        <f>SUM(I63:O63)</f>
        <v>2</v>
      </c>
      <c r="Q63" s="152">
        <v>2</v>
      </c>
      <c r="R63" s="152"/>
      <c r="S63" s="152" t="s">
        <v>395</v>
      </c>
      <c r="T63" s="476" t="s">
        <v>591</v>
      </c>
    </row>
    <row r="64" spans="1:20" x14ac:dyDescent="0.2">
      <c r="A64" s="152"/>
      <c r="B64" s="154" t="s">
        <v>592</v>
      </c>
      <c r="C64" s="154" t="s">
        <v>593</v>
      </c>
      <c r="D64" s="152"/>
      <c r="E64" s="152" t="s">
        <v>594</v>
      </c>
      <c r="F64" s="152" t="s">
        <v>538</v>
      </c>
      <c r="G64" s="152" t="s">
        <v>394</v>
      </c>
      <c r="H64" s="211">
        <v>44152</v>
      </c>
      <c r="I64" s="152"/>
      <c r="J64" s="152"/>
      <c r="K64" s="152"/>
      <c r="L64" s="152"/>
      <c r="M64" s="152"/>
      <c r="N64" s="152"/>
      <c r="O64" s="152">
        <v>2</v>
      </c>
      <c r="P64" s="153">
        <f>SUM(I64:O64)</f>
        <v>2</v>
      </c>
      <c r="Q64" s="152">
        <v>2</v>
      </c>
      <c r="R64" s="152"/>
      <c r="S64" s="152" t="s">
        <v>395</v>
      </c>
      <c r="T64" s="476" t="s">
        <v>595</v>
      </c>
    </row>
    <row r="65" spans="1:20" x14ac:dyDescent="0.2">
      <c r="A65" s="152"/>
      <c r="B65" s="154" t="s">
        <v>596</v>
      </c>
      <c r="C65" s="178" t="s">
        <v>597</v>
      </c>
      <c r="D65" s="152"/>
      <c r="E65" s="152" t="s">
        <v>598</v>
      </c>
      <c r="F65" s="152" t="s">
        <v>538</v>
      </c>
      <c r="G65" s="152" t="s">
        <v>394</v>
      </c>
      <c r="H65" s="211">
        <v>44133</v>
      </c>
      <c r="I65" s="152"/>
      <c r="J65" s="152"/>
      <c r="K65" s="152"/>
      <c r="L65" s="152"/>
      <c r="M65" s="152"/>
      <c r="N65" s="152"/>
      <c r="O65" s="172">
        <v>2</v>
      </c>
      <c r="P65" s="153">
        <f>SUM(I65:O65)</f>
        <v>2</v>
      </c>
      <c r="Q65" s="152"/>
      <c r="R65" s="152"/>
      <c r="S65" s="152" t="s">
        <v>395</v>
      </c>
      <c r="T65" s="476" t="s">
        <v>599</v>
      </c>
    </row>
    <row r="66" spans="1:20" x14ac:dyDescent="0.2">
      <c r="A66" s="152"/>
      <c r="B66" s="154" t="s">
        <v>515</v>
      </c>
      <c r="C66" s="154" t="s">
        <v>516</v>
      </c>
      <c r="D66" s="152"/>
      <c r="E66" s="152" t="s">
        <v>600</v>
      </c>
      <c r="F66" s="152" t="s">
        <v>510</v>
      </c>
      <c r="G66" s="152" t="s">
        <v>394</v>
      </c>
      <c r="H66" s="211">
        <v>43896</v>
      </c>
      <c r="I66" s="152"/>
      <c r="J66" s="152"/>
      <c r="K66" s="152"/>
      <c r="L66" s="152"/>
      <c r="M66" s="152"/>
      <c r="N66" s="152"/>
      <c r="O66" s="152">
        <v>2</v>
      </c>
      <c r="P66" s="153">
        <f>SUM(I66:O66)</f>
        <v>2</v>
      </c>
      <c r="Q66" s="152">
        <v>2</v>
      </c>
      <c r="R66" s="152"/>
      <c r="S66" s="152" t="s">
        <v>395</v>
      </c>
      <c r="T66" s="476" t="s">
        <v>601</v>
      </c>
    </row>
    <row r="67" spans="1:20" x14ac:dyDescent="0.2">
      <c r="A67" s="152"/>
      <c r="B67" s="154" t="s">
        <v>602</v>
      </c>
      <c r="C67" s="154" t="s">
        <v>603</v>
      </c>
      <c r="D67" s="152"/>
      <c r="E67" s="152" t="s">
        <v>604</v>
      </c>
      <c r="F67" s="152" t="s">
        <v>510</v>
      </c>
      <c r="G67" s="152" t="s">
        <v>394</v>
      </c>
      <c r="H67" s="211">
        <v>44025</v>
      </c>
      <c r="I67" s="152"/>
      <c r="J67" s="152"/>
      <c r="K67" s="152"/>
      <c r="L67" s="152"/>
      <c r="M67" s="152"/>
      <c r="N67" s="152"/>
      <c r="O67" s="152">
        <v>2</v>
      </c>
      <c r="P67" s="153">
        <f>SUM(I67:O67)</f>
        <v>2</v>
      </c>
      <c r="Q67" s="152">
        <v>2</v>
      </c>
      <c r="R67" s="152"/>
      <c r="S67" s="152" t="s">
        <v>395</v>
      </c>
      <c r="T67" s="476" t="s">
        <v>605</v>
      </c>
    </row>
    <row r="68" spans="1:20" x14ac:dyDescent="0.2">
      <c r="A68" s="152"/>
      <c r="B68" s="154" t="s">
        <v>606</v>
      </c>
      <c r="C68" s="154" t="s">
        <v>607</v>
      </c>
      <c r="D68" s="152"/>
      <c r="E68" s="152" t="s">
        <v>608</v>
      </c>
      <c r="F68" s="152" t="s">
        <v>510</v>
      </c>
      <c r="G68" s="152" t="s">
        <v>394</v>
      </c>
      <c r="H68" s="211">
        <v>43837</v>
      </c>
      <c r="I68" s="152"/>
      <c r="J68" s="152"/>
      <c r="K68" s="152"/>
      <c r="L68" s="152"/>
      <c r="M68" s="152"/>
      <c r="N68" s="152"/>
      <c r="O68" s="152">
        <v>2</v>
      </c>
      <c r="P68" s="153">
        <f>SUM(I68:O68)</f>
        <v>2</v>
      </c>
      <c r="Q68" s="152">
        <v>2</v>
      </c>
      <c r="R68" s="152"/>
      <c r="S68" s="152" t="s">
        <v>395</v>
      </c>
      <c r="T68" s="476" t="s">
        <v>609</v>
      </c>
    </row>
    <row r="69" spans="1:20" s="212" customFormat="1" x14ac:dyDescent="0.2">
      <c r="A69" s="152"/>
      <c r="B69" s="154" t="s">
        <v>610</v>
      </c>
      <c r="C69" s="154" t="s">
        <v>611</v>
      </c>
      <c r="D69" s="152"/>
      <c r="E69" s="152" t="s">
        <v>612</v>
      </c>
      <c r="F69" s="152" t="s">
        <v>510</v>
      </c>
      <c r="G69" s="152" t="s">
        <v>394</v>
      </c>
      <c r="H69" s="211">
        <v>44082</v>
      </c>
      <c r="I69" s="152"/>
      <c r="J69" s="152"/>
      <c r="K69" s="152"/>
      <c r="L69" s="152"/>
      <c r="M69" s="152"/>
      <c r="N69" s="152"/>
      <c r="O69" s="152">
        <v>2</v>
      </c>
      <c r="P69" s="153">
        <f>SUM(I69:O69)</f>
        <v>2</v>
      </c>
      <c r="Q69" s="152">
        <v>2</v>
      </c>
      <c r="R69" s="152"/>
      <c r="S69" s="152" t="s">
        <v>395</v>
      </c>
      <c r="T69" s="476" t="s">
        <v>613</v>
      </c>
    </row>
    <row r="70" spans="1:20" s="212" customFormat="1" x14ac:dyDescent="0.2">
      <c r="A70" s="152"/>
      <c r="B70" s="154" t="s">
        <v>614</v>
      </c>
      <c r="C70" s="154" t="s">
        <v>615</v>
      </c>
      <c r="D70" s="152"/>
      <c r="E70" s="152" t="s">
        <v>616</v>
      </c>
      <c r="F70" s="152" t="s">
        <v>510</v>
      </c>
      <c r="G70" s="152" t="s">
        <v>394</v>
      </c>
      <c r="H70" s="211">
        <v>43886</v>
      </c>
      <c r="I70" s="152"/>
      <c r="J70" s="152"/>
      <c r="K70" s="152"/>
      <c r="L70" s="152"/>
      <c r="M70" s="152"/>
      <c r="N70" s="152"/>
      <c r="O70" s="152">
        <v>2</v>
      </c>
      <c r="P70" s="153">
        <f>SUM(I70:O70)</f>
        <v>2</v>
      </c>
      <c r="Q70" s="152">
        <v>2</v>
      </c>
      <c r="R70" s="152"/>
      <c r="S70" s="152" t="s">
        <v>395</v>
      </c>
      <c r="T70" s="476" t="s">
        <v>617</v>
      </c>
    </row>
    <row r="71" spans="1:20" s="212" customFormat="1" x14ac:dyDescent="0.2">
      <c r="A71" s="152"/>
      <c r="B71" s="154" t="s">
        <v>618</v>
      </c>
      <c r="C71" s="154" t="s">
        <v>619</v>
      </c>
      <c r="D71" s="152"/>
      <c r="E71" s="152" t="s">
        <v>620</v>
      </c>
      <c r="F71" s="152" t="s">
        <v>510</v>
      </c>
      <c r="G71" s="152" t="s">
        <v>394</v>
      </c>
      <c r="H71" s="211">
        <v>43875</v>
      </c>
      <c r="I71" s="152"/>
      <c r="J71" s="152"/>
      <c r="K71" s="152"/>
      <c r="L71" s="152"/>
      <c r="M71" s="152"/>
      <c r="N71" s="152"/>
      <c r="O71" s="152">
        <v>2</v>
      </c>
      <c r="P71" s="153">
        <f>SUM(I71:O71)</f>
        <v>2</v>
      </c>
      <c r="Q71" s="152">
        <v>2</v>
      </c>
      <c r="R71" s="152"/>
      <c r="S71" s="152" t="s">
        <v>395</v>
      </c>
      <c r="T71" s="476" t="s">
        <v>621</v>
      </c>
    </row>
    <row r="72" spans="1:20" s="212" customFormat="1" x14ac:dyDescent="0.2">
      <c r="A72" s="152"/>
      <c r="B72" s="154" t="s">
        <v>622</v>
      </c>
      <c r="C72" s="154" t="s">
        <v>623</v>
      </c>
      <c r="D72" s="152"/>
      <c r="E72" s="152" t="s">
        <v>624</v>
      </c>
      <c r="F72" s="152" t="s">
        <v>510</v>
      </c>
      <c r="G72" s="152" t="s">
        <v>394</v>
      </c>
      <c r="H72" s="211">
        <v>43889</v>
      </c>
      <c r="I72" s="152"/>
      <c r="J72" s="152"/>
      <c r="K72" s="152"/>
      <c r="L72" s="152"/>
      <c r="M72" s="152"/>
      <c r="N72" s="152"/>
      <c r="O72" s="152">
        <v>2</v>
      </c>
      <c r="P72" s="153">
        <f>SUM(I72:O72)</f>
        <v>2</v>
      </c>
      <c r="Q72" s="152">
        <v>2</v>
      </c>
      <c r="R72" s="152"/>
      <c r="S72" s="152" t="s">
        <v>395</v>
      </c>
      <c r="T72" s="476" t="s">
        <v>625</v>
      </c>
    </row>
    <row r="73" spans="1:20" s="212" customFormat="1" x14ac:dyDescent="0.2">
      <c r="A73" s="152"/>
      <c r="B73" s="154" t="s">
        <v>626</v>
      </c>
      <c r="C73" s="154" t="s">
        <v>627</v>
      </c>
      <c r="D73" s="152"/>
      <c r="E73" s="152" t="s">
        <v>628</v>
      </c>
      <c r="F73" s="152" t="s">
        <v>510</v>
      </c>
      <c r="G73" s="152" t="s">
        <v>394</v>
      </c>
      <c r="H73" s="211">
        <v>43875</v>
      </c>
      <c r="I73" s="152"/>
      <c r="J73" s="152"/>
      <c r="K73" s="152"/>
      <c r="L73" s="152"/>
      <c r="M73" s="152"/>
      <c r="N73" s="152"/>
      <c r="O73" s="152">
        <v>2</v>
      </c>
      <c r="P73" s="153">
        <f>SUM(I73:O73)</f>
        <v>2</v>
      </c>
      <c r="Q73" s="152">
        <v>2</v>
      </c>
      <c r="R73" s="152"/>
      <c r="S73" s="152" t="s">
        <v>395</v>
      </c>
      <c r="T73" s="476" t="s">
        <v>629</v>
      </c>
    </row>
    <row r="74" spans="1:20" s="212" customFormat="1" x14ac:dyDescent="0.2">
      <c r="A74" s="152"/>
      <c r="B74" s="154" t="s">
        <v>630</v>
      </c>
      <c r="C74" s="154" t="s">
        <v>631</v>
      </c>
      <c r="D74" s="152"/>
      <c r="E74" s="152" t="s">
        <v>632</v>
      </c>
      <c r="F74" s="152" t="s">
        <v>510</v>
      </c>
      <c r="G74" s="152" t="s">
        <v>394</v>
      </c>
      <c r="H74" s="211">
        <v>44014</v>
      </c>
      <c r="I74" s="152"/>
      <c r="J74" s="152"/>
      <c r="K74" s="152"/>
      <c r="L74" s="152"/>
      <c r="M74" s="152"/>
      <c r="N74" s="152"/>
      <c r="O74" s="152">
        <v>2</v>
      </c>
      <c r="P74" s="153">
        <f>SUM(I74:O74)</f>
        <v>2</v>
      </c>
      <c r="Q74" s="152">
        <v>2</v>
      </c>
      <c r="R74" s="152"/>
      <c r="S74" s="152" t="s">
        <v>395</v>
      </c>
      <c r="T74" s="476" t="s">
        <v>633</v>
      </c>
    </row>
    <row r="75" spans="1:20" s="212" customFormat="1" x14ac:dyDescent="0.2">
      <c r="A75" s="152"/>
      <c r="B75" s="154" t="s">
        <v>634</v>
      </c>
      <c r="C75" s="178" t="s">
        <v>635</v>
      </c>
      <c r="D75" s="152"/>
      <c r="E75" s="216" t="s">
        <v>636</v>
      </c>
      <c r="F75" s="152" t="s">
        <v>510</v>
      </c>
      <c r="G75" s="152" t="s">
        <v>394</v>
      </c>
      <c r="H75" s="211">
        <v>44110</v>
      </c>
      <c r="I75" s="152"/>
      <c r="J75" s="152"/>
      <c r="K75" s="152"/>
      <c r="L75" s="152"/>
      <c r="M75" s="152"/>
      <c r="N75" s="152"/>
      <c r="O75" s="172">
        <v>2</v>
      </c>
      <c r="P75" s="153">
        <f>SUM(I75:O75)</f>
        <v>2</v>
      </c>
      <c r="Q75" s="152"/>
      <c r="R75" s="152"/>
      <c r="S75" s="152" t="s">
        <v>395</v>
      </c>
      <c r="T75" s="476" t="s">
        <v>637</v>
      </c>
    </row>
    <row r="76" spans="1:20" s="212" customFormat="1" x14ac:dyDescent="0.2">
      <c r="A76" s="152"/>
      <c r="B76" s="154" t="s">
        <v>638</v>
      </c>
      <c r="C76" s="154" t="s">
        <v>639</v>
      </c>
      <c r="D76" s="152"/>
      <c r="E76" s="152" t="s">
        <v>640</v>
      </c>
      <c r="F76" s="152" t="s">
        <v>510</v>
      </c>
      <c r="G76" s="152" t="s">
        <v>394</v>
      </c>
      <c r="H76" s="211">
        <v>44102</v>
      </c>
      <c r="I76" s="152"/>
      <c r="J76" s="152"/>
      <c r="K76" s="152"/>
      <c r="L76" s="152"/>
      <c r="M76" s="152"/>
      <c r="N76" s="152"/>
      <c r="O76" s="152">
        <v>2</v>
      </c>
      <c r="P76" s="153">
        <f>SUM(I76:O76)</f>
        <v>2</v>
      </c>
      <c r="Q76" s="152">
        <v>2</v>
      </c>
      <c r="R76" s="152"/>
      <c r="S76" s="152" t="s">
        <v>395</v>
      </c>
      <c r="T76" s="476" t="s">
        <v>641</v>
      </c>
    </row>
    <row r="77" spans="1:20" s="212" customFormat="1" x14ac:dyDescent="0.2">
      <c r="A77" s="152"/>
      <c r="B77" s="154" t="s">
        <v>642</v>
      </c>
      <c r="C77" s="154" t="s">
        <v>643</v>
      </c>
      <c r="D77" s="152"/>
      <c r="E77" s="152" t="s">
        <v>644</v>
      </c>
      <c r="F77" s="152" t="s">
        <v>510</v>
      </c>
      <c r="G77" s="152" t="s">
        <v>394</v>
      </c>
      <c r="H77" s="211">
        <v>44026</v>
      </c>
      <c r="I77" s="152"/>
      <c r="J77" s="152"/>
      <c r="K77" s="152"/>
      <c r="L77" s="152"/>
      <c r="M77" s="152"/>
      <c r="N77" s="152"/>
      <c r="O77" s="152">
        <v>2</v>
      </c>
      <c r="P77" s="153">
        <f>SUM(I77:O77)</f>
        <v>2</v>
      </c>
      <c r="Q77" s="152">
        <v>2</v>
      </c>
      <c r="R77" s="152"/>
      <c r="S77" s="152" t="s">
        <v>395</v>
      </c>
      <c r="T77" s="476" t="s">
        <v>645</v>
      </c>
    </row>
    <row r="78" spans="1:20" s="212" customFormat="1" x14ac:dyDescent="0.2">
      <c r="A78" s="152"/>
      <c r="B78" s="154" t="s">
        <v>646</v>
      </c>
      <c r="C78" s="154" t="s">
        <v>647</v>
      </c>
      <c r="D78" s="152"/>
      <c r="E78" s="152" t="s">
        <v>648</v>
      </c>
      <c r="F78" s="152" t="s">
        <v>510</v>
      </c>
      <c r="G78" s="152" t="s">
        <v>394</v>
      </c>
      <c r="H78" s="211">
        <v>44026</v>
      </c>
      <c r="I78" s="152"/>
      <c r="J78" s="152"/>
      <c r="K78" s="152"/>
      <c r="L78" s="152"/>
      <c r="M78" s="152"/>
      <c r="N78" s="152"/>
      <c r="O78" s="152">
        <v>2</v>
      </c>
      <c r="P78" s="153">
        <f>SUM(I78:O78)</f>
        <v>2</v>
      </c>
      <c r="Q78" s="152">
        <v>2</v>
      </c>
      <c r="R78" s="152"/>
      <c r="S78" s="152" t="s">
        <v>395</v>
      </c>
      <c r="T78" s="476" t="s">
        <v>649</v>
      </c>
    </row>
    <row r="79" spans="1:20" s="212" customFormat="1" x14ac:dyDescent="0.2">
      <c r="A79" s="152"/>
      <c r="B79" s="154" t="s">
        <v>650</v>
      </c>
      <c r="C79" s="154" t="s">
        <v>651</v>
      </c>
      <c r="D79" s="152"/>
      <c r="E79" s="152" t="s">
        <v>652</v>
      </c>
      <c r="F79" s="152" t="s">
        <v>510</v>
      </c>
      <c r="G79" s="152" t="s">
        <v>394</v>
      </c>
      <c r="H79" s="211">
        <v>43955</v>
      </c>
      <c r="I79" s="152"/>
      <c r="J79" s="152"/>
      <c r="K79" s="152"/>
      <c r="L79" s="152"/>
      <c r="M79" s="152"/>
      <c r="N79" s="152"/>
      <c r="O79" s="152">
        <v>2</v>
      </c>
      <c r="P79" s="153">
        <f>SUM(I79:O79)</f>
        <v>2</v>
      </c>
      <c r="Q79" s="152">
        <v>2</v>
      </c>
      <c r="R79" s="152"/>
      <c r="S79" s="152" t="s">
        <v>395</v>
      </c>
      <c r="T79" s="476" t="s">
        <v>653</v>
      </c>
    </row>
    <row r="80" spans="1:20" s="212" customFormat="1" x14ac:dyDescent="0.2">
      <c r="A80" s="152"/>
      <c r="B80" s="154" t="s">
        <v>654</v>
      </c>
      <c r="C80" s="154" t="s">
        <v>655</v>
      </c>
      <c r="D80" s="152"/>
      <c r="E80" s="152" t="s">
        <v>656</v>
      </c>
      <c r="F80" s="152" t="s">
        <v>510</v>
      </c>
      <c r="G80" s="152" t="s">
        <v>394</v>
      </c>
      <c r="H80" s="211">
        <v>44074</v>
      </c>
      <c r="I80" s="152"/>
      <c r="J80" s="152"/>
      <c r="K80" s="152"/>
      <c r="L80" s="152"/>
      <c r="M80" s="152"/>
      <c r="N80" s="152"/>
      <c r="O80" s="152">
        <v>2</v>
      </c>
      <c r="P80" s="153">
        <f>SUM(I80:O80)</f>
        <v>2</v>
      </c>
      <c r="Q80" s="152">
        <v>2</v>
      </c>
      <c r="R80" s="152"/>
      <c r="S80" s="152" t="s">
        <v>395</v>
      </c>
      <c r="T80" s="476" t="s">
        <v>657</v>
      </c>
    </row>
    <row r="81" spans="1:20" s="212" customFormat="1" x14ac:dyDescent="0.2">
      <c r="A81" s="152"/>
      <c r="B81" s="154" t="s">
        <v>658</v>
      </c>
      <c r="C81" s="154" t="s">
        <v>659</v>
      </c>
      <c r="D81" s="152"/>
      <c r="E81" s="152" t="s">
        <v>660</v>
      </c>
      <c r="F81" s="152" t="s">
        <v>510</v>
      </c>
      <c r="G81" s="152" t="s">
        <v>394</v>
      </c>
      <c r="H81" s="211">
        <v>44061</v>
      </c>
      <c r="I81" s="152"/>
      <c r="J81" s="152"/>
      <c r="K81" s="152"/>
      <c r="L81" s="152"/>
      <c r="M81" s="152"/>
      <c r="N81" s="152"/>
      <c r="O81" s="152">
        <v>2</v>
      </c>
      <c r="P81" s="153">
        <f>SUM(I81:O81)</f>
        <v>2</v>
      </c>
      <c r="Q81" s="152">
        <v>2</v>
      </c>
      <c r="R81" s="152"/>
      <c r="S81" s="152" t="s">
        <v>395</v>
      </c>
      <c r="T81" s="476" t="s">
        <v>661</v>
      </c>
    </row>
    <row r="82" spans="1:20" s="212" customFormat="1" x14ac:dyDescent="0.2">
      <c r="A82" s="152"/>
      <c r="B82" s="154" t="s">
        <v>662</v>
      </c>
      <c r="C82" s="154" t="s">
        <v>663</v>
      </c>
      <c r="D82" s="152"/>
      <c r="E82" s="152" t="s">
        <v>664</v>
      </c>
      <c r="F82" s="152" t="s">
        <v>510</v>
      </c>
      <c r="G82" s="152" t="s">
        <v>394</v>
      </c>
      <c r="H82" s="211">
        <v>44018</v>
      </c>
      <c r="I82" s="152"/>
      <c r="J82" s="152"/>
      <c r="K82" s="152"/>
      <c r="L82" s="152"/>
      <c r="M82" s="152"/>
      <c r="N82" s="152"/>
      <c r="O82" s="152">
        <v>2</v>
      </c>
      <c r="P82" s="153">
        <f>SUM(I82:O82)</f>
        <v>2</v>
      </c>
      <c r="Q82" s="152">
        <v>2</v>
      </c>
      <c r="R82" s="152"/>
      <c r="S82" s="152" t="s">
        <v>395</v>
      </c>
      <c r="T82" s="476" t="s">
        <v>665</v>
      </c>
    </row>
    <row r="83" spans="1:20" s="212" customFormat="1" x14ac:dyDescent="0.2">
      <c r="A83" s="152"/>
      <c r="B83" s="154" t="s">
        <v>666</v>
      </c>
      <c r="C83" s="154" t="s">
        <v>667</v>
      </c>
      <c r="D83" s="152"/>
      <c r="E83" s="152" t="s">
        <v>668</v>
      </c>
      <c r="F83" s="152" t="s">
        <v>510</v>
      </c>
      <c r="G83" s="152" t="s">
        <v>394</v>
      </c>
      <c r="H83" s="211">
        <v>44158</v>
      </c>
      <c r="I83" s="152"/>
      <c r="J83" s="152"/>
      <c r="K83" s="152"/>
      <c r="L83" s="152"/>
      <c r="M83" s="152"/>
      <c r="N83" s="152"/>
      <c r="O83" s="152">
        <v>2</v>
      </c>
      <c r="P83" s="153">
        <f>SUM(I83:O83)</f>
        <v>2</v>
      </c>
      <c r="Q83" s="152">
        <v>2</v>
      </c>
      <c r="R83" s="152"/>
      <c r="S83" s="152" t="s">
        <v>395</v>
      </c>
      <c r="T83" s="476" t="s">
        <v>669</v>
      </c>
    </row>
    <row r="84" spans="1:20" s="213" customFormat="1" x14ac:dyDescent="0.2">
      <c r="A84" s="152"/>
      <c r="B84" s="154" t="s">
        <v>670</v>
      </c>
      <c r="C84" s="154" t="s">
        <v>671</v>
      </c>
      <c r="D84" s="152"/>
      <c r="E84" s="152" t="s">
        <v>672</v>
      </c>
      <c r="F84" s="152" t="s">
        <v>510</v>
      </c>
      <c r="G84" s="152" t="s">
        <v>394</v>
      </c>
      <c r="H84" s="211">
        <v>43865</v>
      </c>
      <c r="I84" s="152"/>
      <c r="J84" s="152"/>
      <c r="K84" s="152"/>
      <c r="L84" s="152"/>
      <c r="M84" s="152"/>
      <c r="N84" s="152"/>
      <c r="O84" s="152">
        <v>2</v>
      </c>
      <c r="P84" s="153">
        <f>SUM(I84:O84)</f>
        <v>2</v>
      </c>
      <c r="Q84" s="152">
        <v>2</v>
      </c>
      <c r="R84" s="152"/>
      <c r="S84" s="152" t="s">
        <v>395</v>
      </c>
      <c r="T84" s="476" t="s">
        <v>673</v>
      </c>
    </row>
    <row r="85" spans="1:20" s="212" customFormat="1" x14ac:dyDescent="0.2">
      <c r="A85" s="207"/>
      <c r="B85" s="205" t="s">
        <v>507</v>
      </c>
      <c r="C85" s="205" t="s">
        <v>508</v>
      </c>
      <c r="D85" s="207"/>
      <c r="E85" s="207" t="s">
        <v>509</v>
      </c>
      <c r="F85" s="207" t="s">
        <v>510</v>
      </c>
      <c r="G85" s="207" t="s">
        <v>394</v>
      </c>
      <c r="H85" s="345">
        <v>44027</v>
      </c>
      <c r="I85" s="711"/>
      <c r="J85" s="207"/>
      <c r="K85" s="207"/>
      <c r="L85" s="207"/>
      <c r="M85" s="207"/>
      <c r="N85" s="207"/>
      <c r="O85" s="207">
        <v>1</v>
      </c>
      <c r="P85" s="153">
        <f>SUM(I85:O85)</f>
        <v>1</v>
      </c>
      <c r="Q85" s="207">
        <v>1</v>
      </c>
      <c r="R85" s="207"/>
      <c r="S85" s="207" t="s">
        <v>395</v>
      </c>
      <c r="T85" s="713" t="s">
        <v>5136</v>
      </c>
    </row>
    <row r="86" spans="1:20" s="212" customFormat="1" x14ac:dyDescent="0.2">
      <c r="A86" s="152"/>
      <c r="B86" s="154" t="s">
        <v>674</v>
      </c>
      <c r="C86" s="154" t="s">
        <v>675</v>
      </c>
      <c r="D86" s="152"/>
      <c r="E86" s="152" t="s">
        <v>676</v>
      </c>
      <c r="F86" s="152" t="s">
        <v>677</v>
      </c>
      <c r="G86" s="152" t="s">
        <v>394</v>
      </c>
      <c r="H86" s="211">
        <v>43903</v>
      </c>
      <c r="I86" s="152"/>
      <c r="J86" s="152"/>
      <c r="K86" s="152"/>
      <c r="L86" s="152"/>
      <c r="M86" s="152"/>
      <c r="N86" s="152"/>
      <c r="O86" s="152">
        <v>1</v>
      </c>
      <c r="P86" s="153">
        <f>SUM(I86:O86)</f>
        <v>1</v>
      </c>
      <c r="Q86" s="152">
        <v>1</v>
      </c>
      <c r="R86" s="152"/>
      <c r="S86" s="152" t="s">
        <v>395</v>
      </c>
      <c r="T86" s="476" t="s">
        <v>678</v>
      </c>
    </row>
    <row r="87" spans="1:20" s="212" customFormat="1" x14ac:dyDescent="0.2">
      <c r="A87" s="152"/>
      <c r="B87" s="154" t="s">
        <v>679</v>
      </c>
      <c r="C87" s="154" t="s">
        <v>680</v>
      </c>
      <c r="D87" s="152"/>
      <c r="E87" s="152" t="s">
        <v>681</v>
      </c>
      <c r="F87" s="152" t="s">
        <v>677</v>
      </c>
      <c r="G87" s="152" t="s">
        <v>394</v>
      </c>
      <c r="H87" s="211">
        <v>44165</v>
      </c>
      <c r="I87" s="152"/>
      <c r="J87" s="152"/>
      <c r="K87" s="152"/>
      <c r="L87" s="152"/>
      <c r="M87" s="152"/>
      <c r="N87" s="152"/>
      <c r="O87" s="152">
        <v>1</v>
      </c>
      <c r="P87" s="153">
        <f>SUM(I87:O87)</f>
        <v>1</v>
      </c>
      <c r="Q87" s="152">
        <v>1</v>
      </c>
      <c r="R87" s="152"/>
      <c r="S87" s="152" t="s">
        <v>395</v>
      </c>
      <c r="T87" s="476" t="s">
        <v>682</v>
      </c>
    </row>
    <row r="88" spans="1:20" s="212" customFormat="1" x14ac:dyDescent="0.2">
      <c r="A88" s="152"/>
      <c r="B88" s="154" t="s">
        <v>683</v>
      </c>
      <c r="C88" s="154" t="s">
        <v>684</v>
      </c>
      <c r="D88" s="152"/>
      <c r="E88" s="152" t="s">
        <v>685</v>
      </c>
      <c r="F88" s="152" t="s">
        <v>510</v>
      </c>
      <c r="G88" s="152" t="s">
        <v>394</v>
      </c>
      <c r="H88" s="211">
        <v>43882</v>
      </c>
      <c r="I88" s="152"/>
      <c r="J88" s="152"/>
      <c r="K88" s="152"/>
      <c r="L88" s="152"/>
      <c r="M88" s="152"/>
      <c r="N88" s="152"/>
      <c r="O88" s="152">
        <v>1</v>
      </c>
      <c r="P88" s="153">
        <f>SUM(I88:O88)</f>
        <v>1</v>
      </c>
      <c r="Q88" s="152">
        <v>1</v>
      </c>
      <c r="R88" s="152"/>
      <c r="S88" s="152" t="s">
        <v>395</v>
      </c>
      <c r="T88" s="476" t="s">
        <v>686</v>
      </c>
    </row>
    <row r="89" spans="1:20" s="212" customFormat="1" x14ac:dyDescent="0.2">
      <c r="A89" s="152"/>
      <c r="B89" s="154" t="s">
        <v>687</v>
      </c>
      <c r="C89" s="178" t="s">
        <v>688</v>
      </c>
      <c r="D89" s="152"/>
      <c r="E89" s="152" t="s">
        <v>689</v>
      </c>
      <c r="F89" s="152" t="s">
        <v>690</v>
      </c>
      <c r="G89" s="152" t="s">
        <v>691</v>
      </c>
      <c r="H89" s="211">
        <v>44167</v>
      </c>
      <c r="I89" s="152"/>
      <c r="J89" s="152"/>
      <c r="K89" s="152"/>
      <c r="L89" s="152"/>
      <c r="M89" s="152"/>
      <c r="N89" s="152"/>
      <c r="O89" s="172">
        <v>1</v>
      </c>
      <c r="P89" s="153">
        <f>SUM(I89:O89)</f>
        <v>1</v>
      </c>
      <c r="Q89" s="152"/>
      <c r="R89" s="152"/>
      <c r="S89" s="152" t="s">
        <v>395</v>
      </c>
      <c r="T89" s="476" t="s">
        <v>692</v>
      </c>
    </row>
    <row r="90" spans="1:20" s="212" customFormat="1" x14ac:dyDescent="0.2">
      <c r="A90" s="152"/>
      <c r="B90" s="154" t="s">
        <v>693</v>
      </c>
      <c r="C90" s="178" t="s">
        <v>694</v>
      </c>
      <c r="D90" s="152"/>
      <c r="E90" s="152" t="s">
        <v>695</v>
      </c>
      <c r="F90" s="152" t="s">
        <v>690</v>
      </c>
      <c r="G90" s="152" t="s">
        <v>691</v>
      </c>
      <c r="H90" s="211">
        <v>44188</v>
      </c>
      <c r="I90" s="152"/>
      <c r="J90" s="152"/>
      <c r="K90" s="152"/>
      <c r="L90" s="152"/>
      <c r="M90" s="152"/>
      <c r="N90" s="152"/>
      <c r="O90" s="172">
        <v>1</v>
      </c>
      <c r="P90" s="153">
        <f>SUM(I90:O90)</f>
        <v>1</v>
      </c>
      <c r="Q90" s="152"/>
      <c r="R90" s="152"/>
      <c r="S90" s="152" t="s">
        <v>395</v>
      </c>
      <c r="T90" s="476" t="s">
        <v>696</v>
      </c>
    </row>
    <row r="91" spans="1:20" s="212" customFormat="1" x14ac:dyDescent="0.2">
      <c r="A91" s="152"/>
      <c r="B91" s="154" t="s">
        <v>697</v>
      </c>
      <c r="C91" s="154" t="s">
        <v>698</v>
      </c>
      <c r="D91" s="152"/>
      <c r="E91" s="152" t="s">
        <v>699</v>
      </c>
      <c r="F91" s="152" t="s">
        <v>510</v>
      </c>
      <c r="G91" s="152" t="s">
        <v>394</v>
      </c>
      <c r="H91" s="211">
        <v>43906</v>
      </c>
      <c r="I91" s="152"/>
      <c r="J91" s="152"/>
      <c r="K91" s="152"/>
      <c r="L91" s="152"/>
      <c r="M91" s="152"/>
      <c r="N91" s="152"/>
      <c r="O91" s="152">
        <v>1</v>
      </c>
      <c r="P91" s="153">
        <f>SUM(I91:O91)</f>
        <v>1</v>
      </c>
      <c r="Q91" s="152">
        <v>1</v>
      </c>
      <c r="R91" s="152"/>
      <c r="S91" s="152" t="s">
        <v>395</v>
      </c>
      <c r="T91" s="476" t="s">
        <v>700</v>
      </c>
    </row>
    <row r="92" spans="1:20" s="212" customFormat="1" x14ac:dyDescent="0.2">
      <c r="A92" s="134"/>
      <c r="B92" s="150" t="s">
        <v>701</v>
      </c>
      <c r="C92" s="177" t="s">
        <v>702</v>
      </c>
      <c r="D92" s="134"/>
      <c r="E92" s="134" t="s">
        <v>703</v>
      </c>
      <c r="F92" s="134" t="s">
        <v>690</v>
      </c>
      <c r="G92" s="134" t="s">
        <v>691</v>
      </c>
      <c r="H92" s="135">
        <v>43848</v>
      </c>
      <c r="I92" s="134"/>
      <c r="J92" s="134"/>
      <c r="K92" s="134"/>
      <c r="L92" s="134"/>
      <c r="M92" s="134"/>
      <c r="N92" s="134"/>
      <c r="O92" s="171">
        <v>1</v>
      </c>
      <c r="P92" s="153">
        <f>SUM(I92:O92)</f>
        <v>1</v>
      </c>
      <c r="Q92" s="134">
        <v>1</v>
      </c>
      <c r="R92" s="134"/>
      <c r="S92" s="134" t="s">
        <v>395</v>
      </c>
      <c r="T92" s="476" t="s">
        <v>704</v>
      </c>
    </row>
    <row r="93" spans="1:20" s="212" customFormat="1" x14ac:dyDescent="0.2">
      <c r="A93" s="134"/>
      <c r="B93" s="150" t="s">
        <v>705</v>
      </c>
      <c r="C93" s="177" t="s">
        <v>706</v>
      </c>
      <c r="D93" s="134"/>
      <c r="E93" s="134" t="s">
        <v>707</v>
      </c>
      <c r="F93" s="134" t="s">
        <v>690</v>
      </c>
      <c r="G93" s="134" t="s">
        <v>691</v>
      </c>
      <c r="H93" s="135">
        <v>43839</v>
      </c>
      <c r="I93" s="134"/>
      <c r="J93" s="134"/>
      <c r="K93" s="134"/>
      <c r="L93" s="134"/>
      <c r="M93" s="134"/>
      <c r="N93" s="134"/>
      <c r="O93" s="171">
        <v>1</v>
      </c>
      <c r="P93" s="153">
        <f>SUM(I93:O93)</f>
        <v>1</v>
      </c>
      <c r="Q93" s="134"/>
      <c r="R93" s="134"/>
      <c r="S93" s="134" t="s">
        <v>395</v>
      </c>
      <c r="T93" s="476" t="s">
        <v>708</v>
      </c>
    </row>
    <row r="94" spans="1:20" s="477" customFormat="1" ht="15" x14ac:dyDescent="0.25">
      <c r="A94" s="134"/>
      <c r="B94" s="150" t="s">
        <v>709</v>
      </c>
      <c r="C94" s="177" t="s">
        <v>710</v>
      </c>
      <c r="D94" s="134"/>
      <c r="E94" s="134" t="s">
        <v>711</v>
      </c>
      <c r="F94" s="134" t="s">
        <v>690</v>
      </c>
      <c r="G94" s="134" t="s">
        <v>691</v>
      </c>
      <c r="H94" s="135">
        <v>43832</v>
      </c>
      <c r="I94" s="134"/>
      <c r="J94" s="134"/>
      <c r="K94" s="134"/>
      <c r="L94" s="134"/>
      <c r="M94" s="134"/>
      <c r="N94" s="134"/>
      <c r="O94" s="171">
        <v>1</v>
      </c>
      <c r="P94" s="153">
        <f>SUM(I94:O94)</f>
        <v>1</v>
      </c>
      <c r="Q94" s="134">
        <v>1</v>
      </c>
      <c r="R94" s="134"/>
      <c r="S94" s="134" t="s">
        <v>395</v>
      </c>
      <c r="T94" s="476" t="s">
        <v>712</v>
      </c>
    </row>
    <row r="95" spans="1:20" s="212" customFormat="1" x14ac:dyDescent="0.2">
      <c r="A95" s="152"/>
      <c r="B95" s="154" t="s">
        <v>713</v>
      </c>
      <c r="C95" s="178" t="s">
        <v>714</v>
      </c>
      <c r="D95" s="152"/>
      <c r="E95" s="152" t="s">
        <v>715</v>
      </c>
      <c r="F95" s="152" t="s">
        <v>690</v>
      </c>
      <c r="G95" s="152" t="s">
        <v>691</v>
      </c>
      <c r="H95" s="211">
        <v>43923</v>
      </c>
      <c r="I95" s="152"/>
      <c r="J95" s="152"/>
      <c r="K95" s="152"/>
      <c r="L95" s="152"/>
      <c r="M95" s="152"/>
      <c r="N95" s="152"/>
      <c r="O95" s="172">
        <v>1</v>
      </c>
      <c r="P95" s="153">
        <f>SUM(I95:O95)</f>
        <v>1</v>
      </c>
      <c r="Q95" s="152"/>
      <c r="R95" s="152"/>
      <c r="S95" s="152" t="s">
        <v>395</v>
      </c>
      <c r="T95" s="476" t="s">
        <v>716</v>
      </c>
    </row>
    <row r="96" spans="1:20" s="212" customFormat="1" x14ac:dyDescent="0.2">
      <c r="A96" s="152"/>
      <c r="B96" s="154" t="s">
        <v>717</v>
      </c>
      <c r="C96" s="154" t="s">
        <v>718</v>
      </c>
      <c r="D96" s="152"/>
      <c r="E96" s="152" t="s">
        <v>719</v>
      </c>
      <c r="F96" s="152" t="s">
        <v>510</v>
      </c>
      <c r="G96" s="152" t="s">
        <v>394</v>
      </c>
      <c r="H96" s="211">
        <v>43892</v>
      </c>
      <c r="I96" s="152"/>
      <c r="J96" s="152"/>
      <c r="K96" s="152"/>
      <c r="L96" s="152"/>
      <c r="M96" s="152"/>
      <c r="N96" s="152"/>
      <c r="O96" s="152">
        <v>1</v>
      </c>
      <c r="P96" s="153">
        <f>SUM(I96:O96)</f>
        <v>1</v>
      </c>
      <c r="Q96" s="152">
        <v>1</v>
      </c>
      <c r="R96" s="152"/>
      <c r="S96" s="152" t="s">
        <v>395</v>
      </c>
      <c r="T96" s="476" t="s">
        <v>720</v>
      </c>
    </row>
    <row r="97" spans="1:20" s="212" customFormat="1" x14ac:dyDescent="0.2">
      <c r="A97" s="134"/>
      <c r="B97" s="150" t="s">
        <v>721</v>
      </c>
      <c r="C97" s="177" t="s">
        <v>722</v>
      </c>
      <c r="D97" s="134"/>
      <c r="E97" s="134" t="s">
        <v>723</v>
      </c>
      <c r="F97" s="134" t="s">
        <v>690</v>
      </c>
      <c r="G97" s="134" t="s">
        <v>691</v>
      </c>
      <c r="H97" s="135">
        <v>43841</v>
      </c>
      <c r="I97" s="134"/>
      <c r="J97" s="134"/>
      <c r="K97" s="134"/>
      <c r="L97" s="134"/>
      <c r="M97" s="134"/>
      <c r="N97" s="134"/>
      <c r="O97" s="171">
        <v>1</v>
      </c>
      <c r="P97" s="153">
        <f>SUM(I97:O97)</f>
        <v>1</v>
      </c>
      <c r="Q97" s="134">
        <v>1</v>
      </c>
      <c r="R97" s="134"/>
      <c r="S97" s="134" t="s">
        <v>395</v>
      </c>
      <c r="T97" s="476" t="s">
        <v>724</v>
      </c>
    </row>
    <row r="98" spans="1:20" s="212" customFormat="1" x14ac:dyDescent="0.2">
      <c r="A98" s="134"/>
      <c r="B98" s="150" t="s">
        <v>725</v>
      </c>
      <c r="C98" s="177" t="s">
        <v>726</v>
      </c>
      <c r="D98" s="134"/>
      <c r="E98" s="134" t="s">
        <v>727</v>
      </c>
      <c r="F98" s="134" t="s">
        <v>690</v>
      </c>
      <c r="G98" s="134" t="s">
        <v>691</v>
      </c>
      <c r="H98" s="135">
        <v>44028</v>
      </c>
      <c r="I98" s="134"/>
      <c r="J98" s="134"/>
      <c r="K98" s="134"/>
      <c r="L98" s="134"/>
      <c r="M98" s="134"/>
      <c r="N98" s="134"/>
      <c r="O98" s="171">
        <v>1</v>
      </c>
      <c r="P98" s="153">
        <f>SUM(I98:O98)</f>
        <v>1</v>
      </c>
      <c r="Q98" s="134">
        <v>1</v>
      </c>
      <c r="R98" s="134"/>
      <c r="S98" s="134" t="s">
        <v>395</v>
      </c>
      <c r="T98" s="476" t="s">
        <v>728</v>
      </c>
    </row>
    <row r="99" spans="1:20" s="212" customFormat="1" x14ac:dyDescent="0.2">
      <c r="A99" s="134"/>
      <c r="B99" s="150" t="s">
        <v>729</v>
      </c>
      <c r="C99" s="177" t="s">
        <v>730</v>
      </c>
      <c r="D99" s="134"/>
      <c r="E99" s="134" t="s">
        <v>731</v>
      </c>
      <c r="F99" s="134" t="s">
        <v>690</v>
      </c>
      <c r="G99" s="134" t="s">
        <v>691</v>
      </c>
      <c r="H99" s="135">
        <v>43895</v>
      </c>
      <c r="I99" s="134"/>
      <c r="J99" s="134"/>
      <c r="K99" s="134"/>
      <c r="L99" s="134"/>
      <c r="M99" s="134"/>
      <c r="N99" s="134"/>
      <c r="O99" s="171">
        <v>1</v>
      </c>
      <c r="P99" s="153">
        <f>SUM(I99:O99)</f>
        <v>1</v>
      </c>
      <c r="Q99" s="134">
        <v>1</v>
      </c>
      <c r="R99" s="134"/>
      <c r="S99" s="134" t="s">
        <v>395</v>
      </c>
      <c r="T99" s="476" t="s">
        <v>732</v>
      </c>
    </row>
    <row r="100" spans="1:20" s="212" customFormat="1" x14ac:dyDescent="0.2">
      <c r="A100" s="152"/>
      <c r="B100" s="154" t="s">
        <v>733</v>
      </c>
      <c r="C100" s="154" t="s">
        <v>734</v>
      </c>
      <c r="D100" s="152"/>
      <c r="E100" s="152" t="s">
        <v>735</v>
      </c>
      <c r="F100" s="152" t="s">
        <v>510</v>
      </c>
      <c r="G100" s="152" t="s">
        <v>394</v>
      </c>
      <c r="H100" s="211">
        <v>43922</v>
      </c>
      <c r="I100" s="152"/>
      <c r="J100" s="152"/>
      <c r="K100" s="152"/>
      <c r="L100" s="152"/>
      <c r="M100" s="152"/>
      <c r="N100" s="152"/>
      <c r="O100" s="152">
        <v>1</v>
      </c>
      <c r="P100" s="153">
        <f>SUM(I100:O100)</f>
        <v>1</v>
      </c>
      <c r="Q100" s="152">
        <v>1</v>
      </c>
      <c r="R100" s="152"/>
      <c r="S100" s="152" t="s">
        <v>395</v>
      </c>
      <c r="T100" s="476" t="s">
        <v>736</v>
      </c>
    </row>
    <row r="101" spans="1:20" s="214" customFormat="1" x14ac:dyDescent="0.2">
      <c r="A101" s="134"/>
      <c r="B101" s="150" t="s">
        <v>737</v>
      </c>
      <c r="C101" s="177" t="s">
        <v>738</v>
      </c>
      <c r="D101" s="134"/>
      <c r="E101" s="134" t="s">
        <v>739</v>
      </c>
      <c r="F101" s="134" t="s">
        <v>690</v>
      </c>
      <c r="G101" s="134" t="s">
        <v>691</v>
      </c>
      <c r="H101" s="135">
        <v>43930</v>
      </c>
      <c r="I101" s="134"/>
      <c r="J101" s="134"/>
      <c r="K101" s="134"/>
      <c r="L101" s="134"/>
      <c r="M101" s="134"/>
      <c r="N101" s="134"/>
      <c r="O101" s="171">
        <v>1</v>
      </c>
      <c r="P101" s="153">
        <f>SUM(I101:O101)</f>
        <v>1</v>
      </c>
      <c r="Q101" s="134">
        <v>1</v>
      </c>
      <c r="R101" s="134"/>
      <c r="S101" s="134" t="s">
        <v>395</v>
      </c>
      <c r="T101" s="476" t="s">
        <v>740</v>
      </c>
    </row>
    <row r="102" spans="1:20" s="214" customFormat="1" x14ac:dyDescent="0.2">
      <c r="A102" s="152"/>
      <c r="B102" s="154" t="s">
        <v>741</v>
      </c>
      <c r="C102" s="178" t="s">
        <v>730</v>
      </c>
      <c r="D102" s="152"/>
      <c r="E102" s="152" t="s">
        <v>742</v>
      </c>
      <c r="F102" s="152" t="s">
        <v>690</v>
      </c>
      <c r="G102" s="152" t="s">
        <v>691</v>
      </c>
      <c r="H102" s="211">
        <v>44162</v>
      </c>
      <c r="I102" s="152"/>
      <c r="J102" s="152"/>
      <c r="K102" s="152"/>
      <c r="L102" s="152"/>
      <c r="M102" s="152"/>
      <c r="N102" s="152"/>
      <c r="O102" s="172">
        <v>1</v>
      </c>
      <c r="P102" s="153">
        <f>SUM(I102:O102)</f>
        <v>1</v>
      </c>
      <c r="Q102" s="152"/>
      <c r="R102" s="152"/>
      <c r="S102" s="152" t="s">
        <v>395</v>
      </c>
      <c r="T102" s="476" t="s">
        <v>743</v>
      </c>
    </row>
    <row r="103" spans="1:20" s="214" customFormat="1" x14ac:dyDescent="0.2">
      <c r="A103" s="152"/>
      <c r="B103" s="154" t="s">
        <v>744</v>
      </c>
      <c r="C103" s="178" t="s">
        <v>745</v>
      </c>
      <c r="D103" s="152"/>
      <c r="E103" s="152" t="s">
        <v>746</v>
      </c>
      <c r="F103" s="152" t="s">
        <v>690</v>
      </c>
      <c r="G103" s="152" t="s">
        <v>691</v>
      </c>
      <c r="H103" s="211">
        <v>44185</v>
      </c>
      <c r="I103" s="152"/>
      <c r="J103" s="152"/>
      <c r="K103" s="152"/>
      <c r="L103" s="152"/>
      <c r="M103" s="152"/>
      <c r="N103" s="152"/>
      <c r="O103" s="172">
        <v>1</v>
      </c>
      <c r="P103" s="153">
        <f>SUM(I103:O103)</f>
        <v>1</v>
      </c>
      <c r="Q103" s="152"/>
      <c r="R103" s="152"/>
      <c r="S103" s="152" t="s">
        <v>395</v>
      </c>
      <c r="T103" s="476" t="s">
        <v>747</v>
      </c>
    </row>
    <row r="104" spans="1:20" s="214" customFormat="1" x14ac:dyDescent="0.2">
      <c r="A104" s="134"/>
      <c r="B104" s="150" t="s">
        <v>748</v>
      </c>
      <c r="C104" s="177" t="s">
        <v>749</v>
      </c>
      <c r="D104" s="134"/>
      <c r="E104" s="134" t="s">
        <v>750</v>
      </c>
      <c r="F104" s="134" t="s">
        <v>690</v>
      </c>
      <c r="G104" s="134" t="s">
        <v>691</v>
      </c>
      <c r="H104" s="135">
        <v>43916</v>
      </c>
      <c r="I104" s="134"/>
      <c r="J104" s="134"/>
      <c r="K104" s="134"/>
      <c r="L104" s="134"/>
      <c r="M104" s="134"/>
      <c r="N104" s="134"/>
      <c r="O104" s="171">
        <v>1</v>
      </c>
      <c r="P104" s="153">
        <f>SUM(I104:O104)</f>
        <v>1</v>
      </c>
      <c r="Q104" s="134">
        <v>1</v>
      </c>
      <c r="R104" s="134"/>
      <c r="S104" s="134" t="s">
        <v>395</v>
      </c>
      <c r="T104" s="476" t="s">
        <v>751</v>
      </c>
    </row>
    <row r="105" spans="1:20" s="214" customFormat="1" x14ac:dyDescent="0.2">
      <c r="A105" s="152"/>
      <c r="B105" s="154" t="s">
        <v>752</v>
      </c>
      <c r="C105" s="178" t="s">
        <v>753</v>
      </c>
      <c r="D105" s="152"/>
      <c r="E105" s="216" t="s">
        <v>754</v>
      </c>
      <c r="F105" s="152" t="s">
        <v>510</v>
      </c>
      <c r="G105" s="152" t="s">
        <v>394</v>
      </c>
      <c r="H105" s="211">
        <v>44183</v>
      </c>
      <c r="I105" s="152"/>
      <c r="J105" s="152"/>
      <c r="K105" s="152"/>
      <c r="L105" s="152"/>
      <c r="M105" s="152"/>
      <c r="N105" s="152"/>
      <c r="O105" s="172">
        <v>1</v>
      </c>
      <c r="P105" s="153">
        <f>SUM(I105:O105)</f>
        <v>1</v>
      </c>
      <c r="Q105" s="152"/>
      <c r="R105" s="152"/>
      <c r="S105" s="152" t="s">
        <v>395</v>
      </c>
      <c r="T105" s="476" t="s">
        <v>755</v>
      </c>
    </row>
    <row r="106" spans="1:20" s="214" customFormat="1" x14ac:dyDescent="0.2">
      <c r="A106" s="152"/>
      <c r="B106" s="154" t="s">
        <v>756</v>
      </c>
      <c r="C106" s="178" t="s">
        <v>757</v>
      </c>
      <c r="D106" s="152"/>
      <c r="E106" s="216" t="s">
        <v>758</v>
      </c>
      <c r="F106" s="152" t="s">
        <v>510</v>
      </c>
      <c r="G106" s="152" t="s">
        <v>394</v>
      </c>
      <c r="H106" s="211">
        <v>43959</v>
      </c>
      <c r="I106" s="152"/>
      <c r="J106" s="152"/>
      <c r="K106" s="152"/>
      <c r="L106" s="152"/>
      <c r="M106" s="152"/>
      <c r="N106" s="152"/>
      <c r="O106" s="172">
        <v>1</v>
      </c>
      <c r="P106" s="153">
        <f>SUM(I106:O106)</f>
        <v>1</v>
      </c>
      <c r="Q106" s="152"/>
      <c r="R106" s="152"/>
      <c r="S106" s="152" t="s">
        <v>395</v>
      </c>
      <c r="T106" s="476" t="s">
        <v>759</v>
      </c>
    </row>
    <row r="107" spans="1:20" s="214" customFormat="1" x14ac:dyDescent="0.2">
      <c r="A107" s="152"/>
      <c r="B107" s="154" t="s">
        <v>760</v>
      </c>
      <c r="C107" s="154" t="s">
        <v>761</v>
      </c>
      <c r="D107" s="152"/>
      <c r="E107" s="152" t="s">
        <v>762</v>
      </c>
      <c r="F107" s="152" t="s">
        <v>510</v>
      </c>
      <c r="G107" s="152" t="s">
        <v>394</v>
      </c>
      <c r="H107" s="211">
        <v>43872</v>
      </c>
      <c r="I107" s="152"/>
      <c r="J107" s="152"/>
      <c r="K107" s="152"/>
      <c r="L107" s="152"/>
      <c r="M107" s="152"/>
      <c r="N107" s="152"/>
      <c r="O107" s="152">
        <v>1</v>
      </c>
      <c r="P107" s="153">
        <f>SUM(I107:O107)</f>
        <v>1</v>
      </c>
      <c r="Q107" s="152">
        <v>1</v>
      </c>
      <c r="R107" s="152"/>
      <c r="S107" s="152" t="s">
        <v>395</v>
      </c>
      <c r="T107" s="476" t="s">
        <v>763</v>
      </c>
    </row>
    <row r="108" spans="1:20" s="214" customFormat="1" x14ac:dyDescent="0.2">
      <c r="A108" s="152"/>
      <c r="B108" s="154" t="s">
        <v>764</v>
      </c>
      <c r="C108" s="154" t="s">
        <v>765</v>
      </c>
      <c r="D108" s="152"/>
      <c r="E108" s="152" t="s">
        <v>766</v>
      </c>
      <c r="F108" s="152" t="s">
        <v>510</v>
      </c>
      <c r="G108" s="152" t="s">
        <v>394</v>
      </c>
      <c r="H108" s="211">
        <v>44085</v>
      </c>
      <c r="I108" s="152"/>
      <c r="J108" s="152"/>
      <c r="K108" s="152"/>
      <c r="L108" s="152"/>
      <c r="M108" s="152"/>
      <c r="N108" s="152"/>
      <c r="O108" s="152">
        <v>1</v>
      </c>
      <c r="P108" s="153">
        <f>SUM(I108:O108)</f>
        <v>1</v>
      </c>
      <c r="Q108" s="152">
        <v>1</v>
      </c>
      <c r="R108" s="152"/>
      <c r="S108" s="152" t="s">
        <v>395</v>
      </c>
      <c r="T108" s="476" t="s">
        <v>767</v>
      </c>
    </row>
    <row r="109" spans="1:20" s="212" customFormat="1" x14ac:dyDescent="0.2">
      <c r="A109" s="152"/>
      <c r="B109" s="154" t="s">
        <v>768</v>
      </c>
      <c r="C109" s="154" t="s">
        <v>769</v>
      </c>
      <c r="D109" s="152"/>
      <c r="E109" s="152" t="s">
        <v>770</v>
      </c>
      <c r="F109" s="152" t="s">
        <v>510</v>
      </c>
      <c r="G109" s="152" t="s">
        <v>394</v>
      </c>
      <c r="H109" s="211">
        <v>43854</v>
      </c>
      <c r="I109" s="152"/>
      <c r="J109" s="152"/>
      <c r="K109" s="152"/>
      <c r="L109" s="152"/>
      <c r="M109" s="152"/>
      <c r="N109" s="152"/>
      <c r="O109" s="152">
        <v>1</v>
      </c>
      <c r="P109" s="153">
        <f>SUM(I109:O109)</f>
        <v>1</v>
      </c>
      <c r="Q109" s="152">
        <v>1</v>
      </c>
      <c r="R109" s="152"/>
      <c r="S109" s="152" t="s">
        <v>395</v>
      </c>
      <c r="T109" s="476" t="s">
        <v>771</v>
      </c>
    </row>
    <row r="110" spans="1:20" s="212" customFormat="1" x14ac:dyDescent="0.2">
      <c r="A110" s="152"/>
      <c r="B110" s="154" t="s">
        <v>772</v>
      </c>
      <c r="C110" s="154" t="s">
        <v>773</v>
      </c>
      <c r="D110" s="152"/>
      <c r="E110" s="152" t="s">
        <v>774</v>
      </c>
      <c r="F110" s="152" t="s">
        <v>510</v>
      </c>
      <c r="G110" s="152" t="s">
        <v>394</v>
      </c>
      <c r="H110" s="211">
        <v>44127</v>
      </c>
      <c r="I110" s="152"/>
      <c r="J110" s="152"/>
      <c r="K110" s="152"/>
      <c r="L110" s="152"/>
      <c r="M110" s="152"/>
      <c r="N110" s="152"/>
      <c r="O110" s="152">
        <v>1</v>
      </c>
      <c r="P110" s="153">
        <f>SUM(I110:O110)</f>
        <v>1</v>
      </c>
      <c r="Q110" s="152">
        <v>1</v>
      </c>
      <c r="R110" s="152"/>
      <c r="S110" s="152" t="s">
        <v>395</v>
      </c>
      <c r="T110" s="476" t="s">
        <v>775</v>
      </c>
    </row>
    <row r="111" spans="1:20" s="212" customFormat="1" x14ac:dyDescent="0.2">
      <c r="A111" s="152"/>
      <c r="B111" s="154" t="s">
        <v>776</v>
      </c>
      <c r="C111" s="154" t="s">
        <v>777</v>
      </c>
      <c r="D111" s="152"/>
      <c r="E111" s="152" t="s">
        <v>778</v>
      </c>
      <c r="F111" s="152" t="s">
        <v>510</v>
      </c>
      <c r="G111" s="152" t="s">
        <v>394</v>
      </c>
      <c r="H111" s="211">
        <v>43893</v>
      </c>
      <c r="I111" s="152"/>
      <c r="J111" s="152"/>
      <c r="K111" s="152"/>
      <c r="L111" s="152"/>
      <c r="M111" s="152"/>
      <c r="N111" s="152"/>
      <c r="O111" s="152">
        <v>1</v>
      </c>
      <c r="P111" s="153">
        <f>SUM(I111:O111)</f>
        <v>1</v>
      </c>
      <c r="Q111" s="152">
        <v>1</v>
      </c>
      <c r="R111" s="152"/>
      <c r="S111" s="152" t="s">
        <v>395</v>
      </c>
      <c r="T111" s="476" t="s">
        <v>779</v>
      </c>
    </row>
    <row r="112" spans="1:20" s="212" customFormat="1" x14ac:dyDescent="0.2">
      <c r="A112" s="152"/>
      <c r="B112" s="154" t="s">
        <v>780</v>
      </c>
      <c r="C112" s="154" t="s">
        <v>781</v>
      </c>
      <c r="D112" s="152"/>
      <c r="E112" s="152" t="s">
        <v>782</v>
      </c>
      <c r="F112" s="152" t="s">
        <v>510</v>
      </c>
      <c r="G112" s="152" t="s">
        <v>394</v>
      </c>
      <c r="H112" s="211">
        <v>43871</v>
      </c>
      <c r="I112" s="152"/>
      <c r="J112" s="152"/>
      <c r="K112" s="152"/>
      <c r="L112" s="152"/>
      <c r="M112" s="152"/>
      <c r="N112" s="152"/>
      <c r="O112" s="152">
        <v>1</v>
      </c>
      <c r="P112" s="153">
        <f>SUM(I112:O112)</f>
        <v>1</v>
      </c>
      <c r="Q112" s="152">
        <v>1</v>
      </c>
      <c r="R112" s="152"/>
      <c r="S112" s="152" t="s">
        <v>395</v>
      </c>
      <c r="T112" s="476" t="s">
        <v>783</v>
      </c>
    </row>
    <row r="113" spans="1:20" s="212" customFormat="1" x14ac:dyDescent="0.2">
      <c r="A113" s="152"/>
      <c r="B113" s="154" t="s">
        <v>784</v>
      </c>
      <c r="C113" s="154" t="s">
        <v>785</v>
      </c>
      <c r="D113" s="152"/>
      <c r="E113" s="152" t="s">
        <v>786</v>
      </c>
      <c r="F113" s="152" t="s">
        <v>510</v>
      </c>
      <c r="G113" s="152" t="s">
        <v>394</v>
      </c>
      <c r="H113" s="211">
        <v>44137</v>
      </c>
      <c r="I113" s="152"/>
      <c r="J113" s="152"/>
      <c r="K113" s="152"/>
      <c r="L113" s="152"/>
      <c r="M113" s="152"/>
      <c r="N113" s="152"/>
      <c r="O113" s="152">
        <v>1</v>
      </c>
      <c r="P113" s="153">
        <f>SUM(I113:O113)</f>
        <v>1</v>
      </c>
      <c r="Q113" s="152">
        <v>1</v>
      </c>
      <c r="R113" s="152"/>
      <c r="S113" s="152" t="s">
        <v>395</v>
      </c>
      <c r="T113" s="476" t="s">
        <v>787</v>
      </c>
    </row>
    <row r="114" spans="1:20" s="212" customFormat="1" x14ac:dyDescent="0.2">
      <c r="A114" s="152"/>
      <c r="B114" s="154" t="s">
        <v>788</v>
      </c>
      <c r="C114" s="154" t="s">
        <v>789</v>
      </c>
      <c r="D114" s="152"/>
      <c r="E114" s="152" t="s">
        <v>790</v>
      </c>
      <c r="F114" s="152" t="s">
        <v>510</v>
      </c>
      <c r="G114" s="152" t="s">
        <v>394</v>
      </c>
      <c r="H114" s="211">
        <v>44195</v>
      </c>
      <c r="I114" s="152"/>
      <c r="J114" s="152"/>
      <c r="K114" s="152"/>
      <c r="L114" s="152"/>
      <c r="M114" s="152"/>
      <c r="N114" s="152"/>
      <c r="O114" s="152">
        <v>1</v>
      </c>
      <c r="P114" s="153">
        <f>SUM(I114:O114)</f>
        <v>1</v>
      </c>
      <c r="Q114" s="152">
        <v>1</v>
      </c>
      <c r="R114" s="152"/>
      <c r="S114" s="152" t="s">
        <v>395</v>
      </c>
      <c r="T114" s="476" t="s">
        <v>791</v>
      </c>
    </row>
    <row r="115" spans="1:20" s="212" customFormat="1" x14ac:dyDescent="0.2">
      <c r="A115" s="152"/>
      <c r="B115" s="154" t="s">
        <v>792</v>
      </c>
      <c r="C115" s="154" t="s">
        <v>793</v>
      </c>
      <c r="D115" s="152"/>
      <c r="E115" s="152" t="s">
        <v>794</v>
      </c>
      <c r="F115" s="152" t="s">
        <v>510</v>
      </c>
      <c r="G115" s="152" t="s">
        <v>394</v>
      </c>
      <c r="H115" s="211">
        <v>44082</v>
      </c>
      <c r="I115" s="152"/>
      <c r="J115" s="152"/>
      <c r="K115" s="152"/>
      <c r="L115" s="152"/>
      <c r="M115" s="152"/>
      <c r="N115" s="152"/>
      <c r="O115" s="152">
        <v>1</v>
      </c>
      <c r="P115" s="153">
        <f>SUM(I115:O115)</f>
        <v>1</v>
      </c>
      <c r="Q115" s="152">
        <v>1</v>
      </c>
      <c r="R115" s="152"/>
      <c r="S115" s="152" t="s">
        <v>395</v>
      </c>
      <c r="T115" s="476" t="s">
        <v>795</v>
      </c>
    </row>
    <row r="116" spans="1:20" s="212" customFormat="1" x14ac:dyDescent="0.2">
      <c r="A116" s="152"/>
      <c r="B116" s="154" t="s">
        <v>796</v>
      </c>
      <c r="C116" s="178" t="s">
        <v>797</v>
      </c>
      <c r="D116" s="152"/>
      <c r="E116" s="152" t="s">
        <v>798</v>
      </c>
      <c r="F116" s="152" t="s">
        <v>690</v>
      </c>
      <c r="G116" s="152" t="s">
        <v>691</v>
      </c>
      <c r="H116" s="211">
        <v>43895</v>
      </c>
      <c r="I116" s="152"/>
      <c r="J116" s="152"/>
      <c r="K116" s="152"/>
      <c r="L116" s="152"/>
      <c r="M116" s="152"/>
      <c r="N116" s="152"/>
      <c r="O116" s="172">
        <v>1</v>
      </c>
      <c r="P116" s="153">
        <f>SUM(I116:O116)</f>
        <v>1</v>
      </c>
      <c r="Q116" s="152">
        <v>1</v>
      </c>
      <c r="R116" s="152"/>
      <c r="S116" s="152" t="s">
        <v>395</v>
      </c>
      <c r="T116" s="476" t="s">
        <v>799</v>
      </c>
    </row>
    <row r="117" spans="1:20" s="212" customFormat="1" x14ac:dyDescent="0.2">
      <c r="A117" s="134"/>
      <c r="B117" s="150" t="s">
        <v>800</v>
      </c>
      <c r="C117" s="177" t="s">
        <v>801</v>
      </c>
      <c r="D117" s="134"/>
      <c r="E117" s="134" t="s">
        <v>802</v>
      </c>
      <c r="F117" s="134" t="s">
        <v>690</v>
      </c>
      <c r="G117" s="134" t="s">
        <v>691</v>
      </c>
      <c r="H117" s="135">
        <v>43905</v>
      </c>
      <c r="I117" s="134"/>
      <c r="J117" s="134"/>
      <c r="K117" s="134"/>
      <c r="L117" s="134"/>
      <c r="M117" s="134"/>
      <c r="N117" s="134"/>
      <c r="O117" s="171">
        <v>1</v>
      </c>
      <c r="P117" s="153">
        <f>SUM(I117:O117)</f>
        <v>1</v>
      </c>
      <c r="Q117" s="134">
        <v>1</v>
      </c>
      <c r="R117" s="134"/>
      <c r="S117" s="134" t="s">
        <v>395</v>
      </c>
      <c r="T117" s="476" t="s">
        <v>803</v>
      </c>
    </row>
    <row r="118" spans="1:20" s="212" customFormat="1" x14ac:dyDescent="0.2">
      <c r="A118" s="152"/>
      <c r="B118" s="154" t="s">
        <v>804</v>
      </c>
      <c r="C118" s="178" t="s">
        <v>805</v>
      </c>
      <c r="D118" s="152"/>
      <c r="E118" s="152" t="s">
        <v>806</v>
      </c>
      <c r="F118" s="152" t="s">
        <v>690</v>
      </c>
      <c r="G118" s="152" t="s">
        <v>691</v>
      </c>
      <c r="H118" s="211">
        <v>44119</v>
      </c>
      <c r="I118" s="152"/>
      <c r="J118" s="152"/>
      <c r="K118" s="152"/>
      <c r="L118" s="152"/>
      <c r="M118" s="152"/>
      <c r="N118" s="152"/>
      <c r="O118" s="172">
        <v>1</v>
      </c>
      <c r="P118" s="153">
        <f>SUM(I118:O118)</f>
        <v>1</v>
      </c>
      <c r="Q118" s="152"/>
      <c r="R118" s="152"/>
      <c r="S118" s="152" t="s">
        <v>395</v>
      </c>
      <c r="T118" s="476" t="s">
        <v>807</v>
      </c>
    </row>
    <row r="119" spans="1:20" s="212" customFormat="1" x14ac:dyDescent="0.2">
      <c r="A119" s="152"/>
      <c r="B119" s="154" t="s">
        <v>808</v>
      </c>
      <c r="C119" s="178" t="s">
        <v>809</v>
      </c>
      <c r="D119" s="152"/>
      <c r="E119" s="152" t="s">
        <v>810</v>
      </c>
      <c r="F119" s="152" t="s">
        <v>690</v>
      </c>
      <c r="G119" s="152" t="s">
        <v>691</v>
      </c>
      <c r="H119" s="211">
        <v>44037</v>
      </c>
      <c r="I119" s="152"/>
      <c r="J119" s="152"/>
      <c r="K119" s="152"/>
      <c r="L119" s="152"/>
      <c r="M119" s="152"/>
      <c r="N119" s="152"/>
      <c r="O119" s="172">
        <v>1</v>
      </c>
      <c r="P119" s="153">
        <f>SUM(I119:O119)</f>
        <v>1</v>
      </c>
      <c r="Q119" s="152"/>
      <c r="R119" s="152"/>
      <c r="S119" s="152" t="s">
        <v>395</v>
      </c>
      <c r="T119" s="476" t="s">
        <v>811</v>
      </c>
    </row>
    <row r="120" spans="1:20" s="212" customFormat="1" x14ac:dyDescent="0.2">
      <c r="A120" s="134"/>
      <c r="B120" s="150" t="s">
        <v>812</v>
      </c>
      <c r="C120" s="177" t="s">
        <v>813</v>
      </c>
      <c r="D120" s="134"/>
      <c r="E120" s="134" t="s">
        <v>814</v>
      </c>
      <c r="F120" s="134" t="s">
        <v>690</v>
      </c>
      <c r="G120" s="134" t="s">
        <v>691</v>
      </c>
      <c r="H120" s="135">
        <v>43845</v>
      </c>
      <c r="I120" s="134"/>
      <c r="J120" s="134"/>
      <c r="K120" s="134"/>
      <c r="L120" s="134"/>
      <c r="M120" s="134"/>
      <c r="N120" s="134"/>
      <c r="O120" s="171">
        <v>1</v>
      </c>
      <c r="P120" s="153">
        <f>SUM(I120:O120)</f>
        <v>1</v>
      </c>
      <c r="Q120" s="134">
        <v>1</v>
      </c>
      <c r="R120" s="134"/>
      <c r="S120" s="134" t="s">
        <v>395</v>
      </c>
      <c r="T120" s="476" t="s">
        <v>815</v>
      </c>
    </row>
    <row r="121" spans="1:20" s="212" customFormat="1" x14ac:dyDescent="0.2">
      <c r="A121" s="134"/>
      <c r="B121" s="150" t="s">
        <v>816</v>
      </c>
      <c r="C121" s="177" t="s">
        <v>817</v>
      </c>
      <c r="D121" s="134"/>
      <c r="E121" s="134" t="s">
        <v>818</v>
      </c>
      <c r="F121" s="134" t="s">
        <v>690</v>
      </c>
      <c r="G121" s="134" t="s">
        <v>691</v>
      </c>
      <c r="H121" s="135">
        <v>44002</v>
      </c>
      <c r="I121" s="134"/>
      <c r="J121" s="134"/>
      <c r="K121" s="134"/>
      <c r="L121" s="134"/>
      <c r="M121" s="134"/>
      <c r="N121" s="134"/>
      <c r="O121" s="171">
        <v>1</v>
      </c>
      <c r="P121" s="153">
        <f>SUM(I121:O121)</f>
        <v>1</v>
      </c>
      <c r="Q121" s="134">
        <v>1</v>
      </c>
      <c r="R121" s="134"/>
      <c r="S121" s="134" t="s">
        <v>395</v>
      </c>
      <c r="T121" s="476" t="s">
        <v>819</v>
      </c>
    </row>
    <row r="122" spans="1:20" s="212" customFormat="1" x14ac:dyDescent="0.2">
      <c r="A122" s="134"/>
      <c r="B122" s="150" t="s">
        <v>820</v>
      </c>
      <c r="C122" s="177" t="s">
        <v>821</v>
      </c>
      <c r="D122" s="134"/>
      <c r="E122" s="134" t="s">
        <v>822</v>
      </c>
      <c r="F122" s="134" t="s">
        <v>690</v>
      </c>
      <c r="G122" s="134" t="s">
        <v>691</v>
      </c>
      <c r="H122" s="135">
        <v>43922</v>
      </c>
      <c r="I122" s="134"/>
      <c r="J122" s="134"/>
      <c r="K122" s="134"/>
      <c r="L122" s="134"/>
      <c r="M122" s="134"/>
      <c r="N122" s="134"/>
      <c r="O122" s="171">
        <v>1</v>
      </c>
      <c r="P122" s="153">
        <f>SUM(I122:O122)</f>
        <v>1</v>
      </c>
      <c r="Q122" s="134">
        <v>1</v>
      </c>
      <c r="R122" s="134"/>
      <c r="S122" s="134" t="s">
        <v>395</v>
      </c>
      <c r="T122" s="476" t="s">
        <v>823</v>
      </c>
    </row>
    <row r="123" spans="1:20" s="212" customFormat="1" x14ac:dyDescent="0.2">
      <c r="A123" s="152"/>
      <c r="B123" s="154" t="s">
        <v>824</v>
      </c>
      <c r="C123" s="178" t="s">
        <v>825</v>
      </c>
      <c r="D123" s="152"/>
      <c r="E123" s="152" t="s">
        <v>826</v>
      </c>
      <c r="F123" s="152" t="s">
        <v>690</v>
      </c>
      <c r="G123" s="152" t="s">
        <v>691</v>
      </c>
      <c r="H123" s="211">
        <v>43887</v>
      </c>
      <c r="I123" s="152"/>
      <c r="J123" s="152"/>
      <c r="K123" s="152"/>
      <c r="L123" s="152"/>
      <c r="M123" s="152"/>
      <c r="N123" s="152"/>
      <c r="O123" s="172">
        <v>1</v>
      </c>
      <c r="P123" s="153">
        <f>SUM(I123:O123)</f>
        <v>1</v>
      </c>
      <c r="Q123" s="152"/>
      <c r="R123" s="152"/>
      <c r="S123" s="152" t="s">
        <v>395</v>
      </c>
      <c r="T123" s="476" t="s">
        <v>827</v>
      </c>
    </row>
    <row r="124" spans="1:20" s="212" customFormat="1" x14ac:dyDescent="0.2">
      <c r="A124" s="134"/>
      <c r="B124" s="150" t="s">
        <v>828</v>
      </c>
      <c r="C124" s="177" t="s">
        <v>829</v>
      </c>
      <c r="D124" s="134"/>
      <c r="E124" s="134" t="s">
        <v>830</v>
      </c>
      <c r="F124" s="134" t="s">
        <v>510</v>
      </c>
      <c r="G124" s="134" t="s">
        <v>394</v>
      </c>
      <c r="H124" s="135">
        <v>43993</v>
      </c>
      <c r="I124" s="134"/>
      <c r="J124" s="134"/>
      <c r="K124" s="134"/>
      <c r="L124" s="134"/>
      <c r="M124" s="134"/>
      <c r="N124" s="134"/>
      <c r="O124" s="171">
        <v>1</v>
      </c>
      <c r="P124" s="153">
        <f>SUM(I124:O124)</f>
        <v>1</v>
      </c>
      <c r="Q124" s="134">
        <v>1</v>
      </c>
      <c r="R124" s="134"/>
      <c r="S124" s="134" t="s">
        <v>395</v>
      </c>
      <c r="T124" s="476" t="s">
        <v>831</v>
      </c>
    </row>
    <row r="125" spans="1:20" s="212" customFormat="1" x14ac:dyDescent="0.2">
      <c r="A125" s="134"/>
      <c r="B125" s="150" t="s">
        <v>832</v>
      </c>
      <c r="C125" s="177" t="s">
        <v>833</v>
      </c>
      <c r="D125" s="134"/>
      <c r="E125" s="134" t="s">
        <v>834</v>
      </c>
      <c r="F125" s="134" t="s">
        <v>690</v>
      </c>
      <c r="G125" s="134" t="s">
        <v>691</v>
      </c>
      <c r="H125" s="135">
        <v>43964</v>
      </c>
      <c r="I125" s="134"/>
      <c r="J125" s="134"/>
      <c r="K125" s="134"/>
      <c r="L125" s="134"/>
      <c r="M125" s="134"/>
      <c r="N125" s="134"/>
      <c r="O125" s="171">
        <v>1</v>
      </c>
      <c r="P125" s="153">
        <f>SUM(I125:O125)</f>
        <v>1</v>
      </c>
      <c r="Q125" s="134">
        <v>1</v>
      </c>
      <c r="R125" s="134"/>
      <c r="S125" s="134" t="s">
        <v>395</v>
      </c>
      <c r="T125" s="476" t="s">
        <v>835</v>
      </c>
    </row>
    <row r="126" spans="1:20" s="212" customFormat="1" x14ac:dyDescent="0.2">
      <c r="A126" s="152"/>
      <c r="B126" s="154" t="s">
        <v>836</v>
      </c>
      <c r="C126" s="178" t="s">
        <v>837</v>
      </c>
      <c r="D126" s="152"/>
      <c r="E126" s="152" t="s">
        <v>838</v>
      </c>
      <c r="F126" s="152" t="s">
        <v>690</v>
      </c>
      <c r="G126" s="152" t="s">
        <v>691</v>
      </c>
      <c r="H126" s="211">
        <v>44132</v>
      </c>
      <c r="I126" s="152"/>
      <c r="J126" s="152"/>
      <c r="K126" s="152"/>
      <c r="L126" s="152"/>
      <c r="M126" s="152"/>
      <c r="N126" s="152"/>
      <c r="O126" s="172">
        <v>1</v>
      </c>
      <c r="P126" s="153">
        <f>SUM(I126:O126)</f>
        <v>1</v>
      </c>
      <c r="Q126" s="152"/>
      <c r="R126" s="152"/>
      <c r="S126" s="152" t="s">
        <v>395</v>
      </c>
      <c r="T126" s="476" t="s">
        <v>839</v>
      </c>
    </row>
    <row r="127" spans="1:20" s="212" customFormat="1" x14ac:dyDescent="0.2">
      <c r="A127" s="134"/>
      <c r="B127" s="150" t="s">
        <v>840</v>
      </c>
      <c r="C127" s="177" t="s">
        <v>841</v>
      </c>
      <c r="D127" s="134"/>
      <c r="E127" s="134" t="s">
        <v>842</v>
      </c>
      <c r="F127" s="134" t="s">
        <v>690</v>
      </c>
      <c r="G127" s="134" t="s">
        <v>691</v>
      </c>
      <c r="H127" s="135">
        <v>44022</v>
      </c>
      <c r="I127" s="134"/>
      <c r="J127" s="134"/>
      <c r="K127" s="134"/>
      <c r="L127" s="134"/>
      <c r="M127" s="134"/>
      <c r="N127" s="134"/>
      <c r="O127" s="171">
        <v>1</v>
      </c>
      <c r="P127" s="153">
        <f>SUM(I127:O127)</f>
        <v>1</v>
      </c>
      <c r="Q127" s="134">
        <v>1</v>
      </c>
      <c r="R127" s="134"/>
      <c r="S127" s="134" t="s">
        <v>395</v>
      </c>
      <c r="T127" s="476" t="s">
        <v>843</v>
      </c>
    </row>
    <row r="128" spans="1:20" s="212" customFormat="1" x14ac:dyDescent="0.2">
      <c r="A128" s="134"/>
      <c r="B128" s="150" t="s">
        <v>844</v>
      </c>
      <c r="C128" s="177" t="s">
        <v>845</v>
      </c>
      <c r="D128" s="134"/>
      <c r="E128" s="134" t="s">
        <v>846</v>
      </c>
      <c r="F128" s="134" t="s">
        <v>690</v>
      </c>
      <c r="G128" s="134" t="s">
        <v>691</v>
      </c>
      <c r="H128" s="135">
        <v>44013</v>
      </c>
      <c r="I128" s="134"/>
      <c r="J128" s="134"/>
      <c r="K128" s="134"/>
      <c r="L128" s="134"/>
      <c r="M128" s="134"/>
      <c r="N128" s="134"/>
      <c r="O128" s="171">
        <v>1</v>
      </c>
      <c r="P128" s="153">
        <f>SUM(I128:O128)</f>
        <v>1</v>
      </c>
      <c r="Q128" s="134">
        <v>1</v>
      </c>
      <c r="R128" s="134"/>
      <c r="S128" s="134" t="s">
        <v>395</v>
      </c>
      <c r="T128" s="476" t="s">
        <v>847</v>
      </c>
    </row>
    <row r="129" spans="1:20" s="212" customFormat="1" x14ac:dyDescent="0.2">
      <c r="A129" s="134"/>
      <c r="B129" s="150" t="s">
        <v>848</v>
      </c>
      <c r="C129" s="177" t="s">
        <v>849</v>
      </c>
      <c r="D129" s="134"/>
      <c r="E129" s="134" t="s">
        <v>850</v>
      </c>
      <c r="F129" s="134" t="s">
        <v>690</v>
      </c>
      <c r="G129" s="134" t="s">
        <v>691</v>
      </c>
      <c r="H129" s="135">
        <v>43833</v>
      </c>
      <c r="I129" s="134"/>
      <c r="J129" s="134"/>
      <c r="K129" s="134"/>
      <c r="L129" s="134"/>
      <c r="M129" s="134"/>
      <c r="N129" s="134"/>
      <c r="O129" s="171">
        <v>1</v>
      </c>
      <c r="P129" s="153">
        <f>SUM(I129:O129)</f>
        <v>1</v>
      </c>
      <c r="Q129" s="134">
        <v>1</v>
      </c>
      <c r="R129" s="134"/>
      <c r="S129" s="134" t="s">
        <v>395</v>
      </c>
      <c r="T129" s="476" t="s">
        <v>851</v>
      </c>
    </row>
    <row r="130" spans="1:20" s="212" customFormat="1" x14ac:dyDescent="0.2">
      <c r="A130" s="152"/>
      <c r="B130" s="154" t="s">
        <v>852</v>
      </c>
      <c r="C130" s="178" t="s">
        <v>853</v>
      </c>
      <c r="D130" s="152"/>
      <c r="E130" s="152" t="s">
        <v>854</v>
      </c>
      <c r="F130" s="152" t="s">
        <v>690</v>
      </c>
      <c r="G130" s="152" t="s">
        <v>691</v>
      </c>
      <c r="H130" s="211">
        <v>44042</v>
      </c>
      <c r="I130" s="152"/>
      <c r="J130" s="152"/>
      <c r="K130" s="152"/>
      <c r="L130" s="152"/>
      <c r="M130" s="152"/>
      <c r="N130" s="152"/>
      <c r="O130" s="172">
        <v>1</v>
      </c>
      <c r="P130" s="153">
        <f>SUM(I130:O130)</f>
        <v>1</v>
      </c>
      <c r="Q130" s="152"/>
      <c r="R130" s="152"/>
      <c r="S130" s="152" t="s">
        <v>395</v>
      </c>
      <c r="T130" s="476" t="s">
        <v>855</v>
      </c>
    </row>
    <row r="131" spans="1:20" s="212" customFormat="1" x14ac:dyDescent="0.2">
      <c r="A131" s="134"/>
      <c r="B131" s="150" t="s">
        <v>856</v>
      </c>
      <c r="C131" s="177" t="s">
        <v>857</v>
      </c>
      <c r="D131" s="134"/>
      <c r="E131" s="134" t="s">
        <v>858</v>
      </c>
      <c r="F131" s="134" t="s">
        <v>690</v>
      </c>
      <c r="G131" s="134" t="s">
        <v>691</v>
      </c>
      <c r="H131" s="135">
        <v>43847</v>
      </c>
      <c r="I131" s="134"/>
      <c r="J131" s="134"/>
      <c r="K131" s="134"/>
      <c r="L131" s="134"/>
      <c r="M131" s="134"/>
      <c r="N131" s="134"/>
      <c r="O131" s="171">
        <v>1</v>
      </c>
      <c r="P131" s="153">
        <f>SUM(I131:O131)</f>
        <v>1</v>
      </c>
      <c r="Q131" s="134">
        <v>1</v>
      </c>
      <c r="R131" s="134"/>
      <c r="S131" s="134" t="s">
        <v>395</v>
      </c>
      <c r="T131" s="476" t="s">
        <v>859</v>
      </c>
    </row>
    <row r="132" spans="1:20" s="212" customFormat="1" x14ac:dyDescent="0.2">
      <c r="A132" s="134"/>
      <c r="B132" s="150" t="s">
        <v>860</v>
      </c>
      <c r="C132" s="177" t="s">
        <v>861</v>
      </c>
      <c r="D132" s="134"/>
      <c r="E132" s="134" t="s">
        <v>862</v>
      </c>
      <c r="F132" s="134" t="s">
        <v>690</v>
      </c>
      <c r="G132" s="134" t="s">
        <v>691</v>
      </c>
      <c r="H132" s="135">
        <v>44098</v>
      </c>
      <c r="I132" s="134"/>
      <c r="J132" s="134"/>
      <c r="K132" s="134"/>
      <c r="L132" s="134"/>
      <c r="M132" s="134"/>
      <c r="N132" s="134"/>
      <c r="O132" s="171">
        <v>1</v>
      </c>
      <c r="P132" s="153">
        <f>SUM(I132:O132)</f>
        <v>1</v>
      </c>
      <c r="Q132" s="134">
        <v>1</v>
      </c>
      <c r="R132" s="134"/>
      <c r="S132" s="134" t="s">
        <v>395</v>
      </c>
      <c r="T132" s="476" t="s">
        <v>863</v>
      </c>
    </row>
    <row r="133" spans="1:20" s="212" customFormat="1" x14ac:dyDescent="0.2">
      <c r="A133" s="134"/>
      <c r="B133" s="150" t="s">
        <v>864</v>
      </c>
      <c r="C133" s="177" t="s">
        <v>865</v>
      </c>
      <c r="D133" s="134"/>
      <c r="E133" s="134" t="s">
        <v>866</v>
      </c>
      <c r="F133" s="134" t="s">
        <v>690</v>
      </c>
      <c r="G133" s="134" t="s">
        <v>691</v>
      </c>
      <c r="H133" s="135">
        <v>44098</v>
      </c>
      <c r="I133" s="134"/>
      <c r="J133" s="134"/>
      <c r="K133" s="134"/>
      <c r="L133" s="134"/>
      <c r="M133" s="134"/>
      <c r="N133" s="134"/>
      <c r="O133" s="171">
        <v>1</v>
      </c>
      <c r="P133" s="153">
        <f>SUM(I133:O133)</f>
        <v>1</v>
      </c>
      <c r="Q133" s="134">
        <v>1</v>
      </c>
      <c r="R133" s="134"/>
      <c r="S133" s="134" t="s">
        <v>395</v>
      </c>
      <c r="T133" s="476" t="s">
        <v>867</v>
      </c>
    </row>
    <row r="134" spans="1:20" s="212" customFormat="1" x14ac:dyDescent="0.2">
      <c r="A134" s="134"/>
      <c r="B134" s="150" t="s">
        <v>868</v>
      </c>
      <c r="C134" s="177" t="s">
        <v>869</v>
      </c>
      <c r="D134" s="199"/>
      <c r="E134" s="134" t="s">
        <v>870</v>
      </c>
      <c r="F134" s="200" t="s">
        <v>690</v>
      </c>
      <c r="G134" s="134" t="s">
        <v>691</v>
      </c>
      <c r="H134" s="135">
        <v>43995</v>
      </c>
      <c r="I134" s="134"/>
      <c r="J134" s="134"/>
      <c r="K134" s="134"/>
      <c r="L134" s="134"/>
      <c r="M134" s="134"/>
      <c r="N134" s="134"/>
      <c r="O134" s="171">
        <v>1</v>
      </c>
      <c r="P134" s="153">
        <f>SUM(I134:O134)</f>
        <v>1</v>
      </c>
      <c r="Q134" s="134">
        <v>1</v>
      </c>
      <c r="R134" s="134"/>
      <c r="S134" s="134" t="s">
        <v>395</v>
      </c>
      <c r="T134" s="476" t="s">
        <v>871</v>
      </c>
    </row>
    <row r="135" spans="1:20" s="212" customFormat="1" x14ac:dyDescent="0.2">
      <c r="A135" s="134"/>
      <c r="B135" s="150" t="s">
        <v>872</v>
      </c>
      <c r="C135" s="177" t="s">
        <v>873</v>
      </c>
      <c r="D135" s="199"/>
      <c r="E135" s="134" t="s">
        <v>874</v>
      </c>
      <c r="F135" s="200" t="s">
        <v>510</v>
      </c>
      <c r="G135" s="134" t="s">
        <v>394</v>
      </c>
      <c r="H135" s="135">
        <v>44010</v>
      </c>
      <c r="I135" s="134"/>
      <c r="J135" s="134"/>
      <c r="K135" s="134"/>
      <c r="L135" s="134"/>
      <c r="M135" s="134"/>
      <c r="N135" s="134"/>
      <c r="O135" s="171">
        <v>1</v>
      </c>
      <c r="P135" s="153">
        <f>SUM(I135:O135)</f>
        <v>1</v>
      </c>
      <c r="Q135" s="134">
        <v>1</v>
      </c>
      <c r="R135" s="134"/>
      <c r="S135" s="134" t="s">
        <v>395</v>
      </c>
      <c r="T135" s="476" t="s">
        <v>875</v>
      </c>
    </row>
    <row r="136" spans="1:20" s="212" customFormat="1" x14ac:dyDescent="0.2">
      <c r="A136" s="134"/>
      <c r="B136" s="150" t="s">
        <v>876</v>
      </c>
      <c r="C136" s="177" t="s">
        <v>877</v>
      </c>
      <c r="D136" s="199"/>
      <c r="E136" s="134" t="s">
        <v>878</v>
      </c>
      <c r="F136" s="200" t="s">
        <v>510</v>
      </c>
      <c r="G136" s="134" t="s">
        <v>394</v>
      </c>
      <c r="H136" s="135">
        <v>43911</v>
      </c>
      <c r="I136" s="134"/>
      <c r="J136" s="134"/>
      <c r="K136" s="134"/>
      <c r="L136" s="134"/>
      <c r="M136" s="134"/>
      <c r="N136" s="134"/>
      <c r="O136" s="171">
        <v>1</v>
      </c>
      <c r="P136" s="153">
        <f>SUM(I136:O136)</f>
        <v>1</v>
      </c>
      <c r="Q136" s="134">
        <v>1</v>
      </c>
      <c r="R136" s="134"/>
      <c r="S136" s="134" t="s">
        <v>395</v>
      </c>
      <c r="T136" s="476" t="s">
        <v>879</v>
      </c>
    </row>
    <row r="137" spans="1:20" s="212" customFormat="1" x14ac:dyDescent="0.2">
      <c r="A137" s="152"/>
      <c r="B137" s="154" t="s">
        <v>880</v>
      </c>
      <c r="C137" s="178" t="s">
        <v>881</v>
      </c>
      <c r="D137" s="215"/>
      <c r="E137" s="152" t="s">
        <v>882</v>
      </c>
      <c r="F137" s="210" t="s">
        <v>690</v>
      </c>
      <c r="G137" s="152" t="s">
        <v>691</v>
      </c>
      <c r="H137" s="211">
        <v>43896</v>
      </c>
      <c r="I137" s="152"/>
      <c r="J137" s="152"/>
      <c r="K137" s="152"/>
      <c r="L137" s="152"/>
      <c r="M137" s="152"/>
      <c r="N137" s="152"/>
      <c r="O137" s="172">
        <v>1</v>
      </c>
      <c r="P137" s="153">
        <f>SUM(I137:O137)</f>
        <v>1</v>
      </c>
      <c r="Q137" s="152"/>
      <c r="R137" s="152"/>
      <c r="S137" s="152" t="s">
        <v>395</v>
      </c>
      <c r="T137" s="476" t="s">
        <v>883</v>
      </c>
    </row>
    <row r="138" spans="1:20" s="212" customFormat="1" x14ac:dyDescent="0.2">
      <c r="A138" s="152"/>
      <c r="B138" s="154" t="s">
        <v>880</v>
      </c>
      <c r="C138" s="178" t="s">
        <v>884</v>
      </c>
      <c r="D138" s="215"/>
      <c r="E138" s="152" t="s">
        <v>885</v>
      </c>
      <c r="F138" s="210" t="s">
        <v>690</v>
      </c>
      <c r="G138" s="152" t="s">
        <v>691</v>
      </c>
      <c r="H138" s="211">
        <v>43896</v>
      </c>
      <c r="I138" s="152"/>
      <c r="J138" s="152"/>
      <c r="K138" s="152"/>
      <c r="L138" s="152"/>
      <c r="M138" s="152"/>
      <c r="N138" s="152"/>
      <c r="O138" s="172">
        <v>1</v>
      </c>
      <c r="P138" s="153">
        <f>SUM(I138:O138)</f>
        <v>1</v>
      </c>
      <c r="Q138" s="152"/>
      <c r="R138" s="152"/>
      <c r="S138" s="152" t="s">
        <v>395</v>
      </c>
      <c r="T138" s="476" t="s">
        <v>886</v>
      </c>
    </row>
    <row r="139" spans="1:20" s="212" customFormat="1" x14ac:dyDescent="0.2">
      <c r="A139" s="152"/>
      <c r="B139" s="154" t="s">
        <v>880</v>
      </c>
      <c r="C139" s="178" t="s">
        <v>887</v>
      </c>
      <c r="D139" s="215"/>
      <c r="E139" s="152" t="s">
        <v>888</v>
      </c>
      <c r="F139" s="210" t="s">
        <v>690</v>
      </c>
      <c r="G139" s="152" t="s">
        <v>691</v>
      </c>
      <c r="H139" s="211">
        <v>43896</v>
      </c>
      <c r="I139" s="152"/>
      <c r="J139" s="152"/>
      <c r="K139" s="152"/>
      <c r="L139" s="152"/>
      <c r="M139" s="152"/>
      <c r="N139" s="152"/>
      <c r="O139" s="172">
        <v>1</v>
      </c>
      <c r="P139" s="153">
        <f>SUM(I139:O139)</f>
        <v>1</v>
      </c>
      <c r="Q139" s="152"/>
      <c r="R139" s="152"/>
      <c r="S139" s="152" t="s">
        <v>395</v>
      </c>
      <c r="T139" s="476" t="s">
        <v>889</v>
      </c>
    </row>
    <row r="140" spans="1:20" s="212" customFormat="1" x14ac:dyDescent="0.2">
      <c r="A140" s="134"/>
      <c r="B140" s="150" t="s">
        <v>890</v>
      </c>
      <c r="C140" s="177" t="s">
        <v>891</v>
      </c>
      <c r="D140" s="199"/>
      <c r="E140" s="134" t="s">
        <v>892</v>
      </c>
      <c r="F140" s="200" t="s">
        <v>690</v>
      </c>
      <c r="G140" s="134" t="s">
        <v>691</v>
      </c>
      <c r="H140" s="135">
        <v>43918</v>
      </c>
      <c r="I140" s="134"/>
      <c r="J140" s="134"/>
      <c r="K140" s="134"/>
      <c r="L140" s="134"/>
      <c r="M140" s="134"/>
      <c r="N140" s="134"/>
      <c r="O140" s="171">
        <v>1</v>
      </c>
      <c r="P140" s="153">
        <f>SUM(I140:O140)</f>
        <v>1</v>
      </c>
      <c r="Q140" s="134">
        <v>1</v>
      </c>
      <c r="R140" s="134"/>
      <c r="S140" s="134" t="s">
        <v>395</v>
      </c>
      <c r="T140" s="476" t="s">
        <v>893</v>
      </c>
    </row>
    <row r="141" spans="1:20" s="212" customFormat="1" x14ac:dyDescent="0.2">
      <c r="A141" s="152"/>
      <c r="B141" s="154" t="s">
        <v>894</v>
      </c>
      <c r="C141" s="154" t="s">
        <v>895</v>
      </c>
      <c r="D141" s="215"/>
      <c r="E141" s="152" t="s">
        <v>896</v>
      </c>
      <c r="F141" s="210" t="s">
        <v>510</v>
      </c>
      <c r="G141" s="152" t="s">
        <v>394</v>
      </c>
      <c r="H141" s="211">
        <v>43861</v>
      </c>
      <c r="I141" s="152"/>
      <c r="J141" s="152"/>
      <c r="K141" s="152"/>
      <c r="L141" s="152"/>
      <c r="M141" s="152"/>
      <c r="N141" s="152"/>
      <c r="O141" s="152">
        <v>1</v>
      </c>
      <c r="P141" s="153">
        <f>SUM(I141:O141)</f>
        <v>1</v>
      </c>
      <c r="Q141" s="152">
        <v>1</v>
      </c>
      <c r="R141" s="152"/>
      <c r="S141" s="152" t="s">
        <v>395</v>
      </c>
      <c r="T141" s="476" t="s">
        <v>897</v>
      </c>
    </row>
    <row r="142" spans="1:20" s="212" customFormat="1" x14ac:dyDescent="0.2">
      <c r="A142" s="152"/>
      <c r="B142" s="154" t="s">
        <v>898</v>
      </c>
      <c r="C142" s="154" t="s">
        <v>899</v>
      </c>
      <c r="D142" s="215"/>
      <c r="E142" s="152" t="s">
        <v>900</v>
      </c>
      <c r="F142" s="210" t="s">
        <v>510</v>
      </c>
      <c r="G142" s="152" t="s">
        <v>394</v>
      </c>
      <c r="H142" s="211">
        <v>43881</v>
      </c>
      <c r="I142" s="152"/>
      <c r="J142" s="152"/>
      <c r="K142" s="152"/>
      <c r="L142" s="152"/>
      <c r="M142" s="152"/>
      <c r="N142" s="152"/>
      <c r="O142" s="152">
        <v>1</v>
      </c>
      <c r="P142" s="153">
        <f>SUM(I142:O142)</f>
        <v>1</v>
      </c>
      <c r="Q142" s="152">
        <v>1</v>
      </c>
      <c r="R142" s="152"/>
      <c r="S142" s="152" t="s">
        <v>395</v>
      </c>
      <c r="T142" s="476" t="s">
        <v>901</v>
      </c>
    </row>
    <row r="143" spans="1:20" s="212" customFormat="1" x14ac:dyDescent="0.2">
      <c r="A143" s="152"/>
      <c r="B143" s="154" t="s">
        <v>902</v>
      </c>
      <c r="C143" s="178" t="s">
        <v>903</v>
      </c>
      <c r="D143" s="215"/>
      <c r="E143" s="216" t="s">
        <v>904</v>
      </c>
      <c r="F143" s="210" t="s">
        <v>510</v>
      </c>
      <c r="G143" s="152" t="s">
        <v>394</v>
      </c>
      <c r="H143" s="211">
        <v>44155</v>
      </c>
      <c r="I143" s="152"/>
      <c r="J143" s="152"/>
      <c r="K143" s="152"/>
      <c r="L143" s="152"/>
      <c r="M143" s="152"/>
      <c r="N143" s="152"/>
      <c r="O143" s="172">
        <v>1</v>
      </c>
      <c r="P143" s="153">
        <f>SUM(I143:O143)</f>
        <v>1</v>
      </c>
      <c r="Q143" s="152"/>
      <c r="R143" s="152"/>
      <c r="S143" s="152" t="s">
        <v>395</v>
      </c>
      <c r="T143" s="476" t="s">
        <v>905</v>
      </c>
    </row>
    <row r="144" spans="1:20" s="212" customFormat="1" x14ac:dyDescent="0.2">
      <c r="A144" s="152"/>
      <c r="B144" s="154" t="s">
        <v>906</v>
      </c>
      <c r="C144" s="178" t="s">
        <v>907</v>
      </c>
      <c r="D144" s="215"/>
      <c r="E144" s="216" t="s">
        <v>908</v>
      </c>
      <c r="F144" s="210" t="s">
        <v>510</v>
      </c>
      <c r="G144" s="152" t="s">
        <v>394</v>
      </c>
      <c r="H144" s="211">
        <v>44182</v>
      </c>
      <c r="I144" s="152"/>
      <c r="J144" s="152"/>
      <c r="K144" s="152"/>
      <c r="L144" s="152"/>
      <c r="M144" s="152"/>
      <c r="N144" s="152"/>
      <c r="O144" s="172">
        <v>1</v>
      </c>
      <c r="P144" s="153">
        <f>SUM(I144:O144)</f>
        <v>1</v>
      </c>
      <c r="Q144" s="152">
        <v>1</v>
      </c>
      <c r="R144" s="152"/>
      <c r="S144" s="152" t="s">
        <v>395</v>
      </c>
      <c r="T144" s="476" t="s">
        <v>909</v>
      </c>
    </row>
    <row r="145" spans="1:20" s="212" customFormat="1" x14ac:dyDescent="0.2">
      <c r="A145" s="152"/>
      <c r="B145" s="154" t="s">
        <v>910</v>
      </c>
      <c r="C145" s="154" t="s">
        <v>911</v>
      </c>
      <c r="D145" s="215"/>
      <c r="E145" s="152" t="s">
        <v>912</v>
      </c>
      <c r="F145" s="210" t="s">
        <v>510</v>
      </c>
      <c r="G145" s="152" t="s">
        <v>394</v>
      </c>
      <c r="H145" s="211">
        <v>43867</v>
      </c>
      <c r="I145" s="152"/>
      <c r="J145" s="152"/>
      <c r="K145" s="152"/>
      <c r="L145" s="152"/>
      <c r="M145" s="152"/>
      <c r="N145" s="152"/>
      <c r="O145" s="152">
        <v>1</v>
      </c>
      <c r="P145" s="153">
        <f>SUM(I145:O145)</f>
        <v>1</v>
      </c>
      <c r="Q145" s="152">
        <v>1</v>
      </c>
      <c r="R145" s="152"/>
      <c r="S145" s="152" t="s">
        <v>395</v>
      </c>
      <c r="T145" s="476" t="s">
        <v>913</v>
      </c>
    </row>
    <row r="146" spans="1:20" s="212" customFormat="1" x14ac:dyDescent="0.2">
      <c r="A146" s="152"/>
      <c r="B146" s="154" t="s">
        <v>914</v>
      </c>
      <c r="C146" s="154" t="s">
        <v>915</v>
      </c>
      <c r="D146" s="215"/>
      <c r="E146" s="152" t="s">
        <v>916</v>
      </c>
      <c r="F146" s="210" t="s">
        <v>510</v>
      </c>
      <c r="G146" s="152" t="s">
        <v>394</v>
      </c>
      <c r="H146" s="211">
        <v>43896</v>
      </c>
      <c r="I146" s="152"/>
      <c r="J146" s="152"/>
      <c r="K146" s="152"/>
      <c r="L146" s="152"/>
      <c r="M146" s="152"/>
      <c r="N146" s="152"/>
      <c r="O146" s="152">
        <v>1</v>
      </c>
      <c r="P146" s="153">
        <f>SUM(I146:O146)</f>
        <v>1</v>
      </c>
      <c r="Q146" s="152">
        <v>1</v>
      </c>
      <c r="R146" s="152"/>
      <c r="S146" s="152" t="s">
        <v>395</v>
      </c>
      <c r="T146" s="476" t="s">
        <v>917</v>
      </c>
    </row>
    <row r="147" spans="1:20" s="212" customFormat="1" x14ac:dyDescent="0.2">
      <c r="A147" s="152"/>
      <c r="B147" s="154" t="s">
        <v>918</v>
      </c>
      <c r="C147" s="154" t="s">
        <v>919</v>
      </c>
      <c r="D147" s="215"/>
      <c r="E147" s="152" t="s">
        <v>920</v>
      </c>
      <c r="F147" s="210" t="s">
        <v>510</v>
      </c>
      <c r="G147" s="152" t="s">
        <v>394</v>
      </c>
      <c r="H147" s="211">
        <v>43902</v>
      </c>
      <c r="I147" s="152"/>
      <c r="J147" s="152"/>
      <c r="K147" s="152"/>
      <c r="L147" s="152"/>
      <c r="M147" s="152"/>
      <c r="N147" s="152"/>
      <c r="O147" s="152">
        <v>1</v>
      </c>
      <c r="P147" s="153">
        <f>SUM(I147:O147)</f>
        <v>1</v>
      </c>
      <c r="Q147" s="152">
        <v>1</v>
      </c>
      <c r="R147" s="152"/>
      <c r="S147" s="152" t="s">
        <v>395</v>
      </c>
      <c r="T147" s="476" t="s">
        <v>921</v>
      </c>
    </row>
    <row r="148" spans="1:20" s="212" customFormat="1" x14ac:dyDescent="0.2">
      <c r="A148" s="152"/>
      <c r="B148" s="154" t="s">
        <v>922</v>
      </c>
      <c r="C148" s="154" t="s">
        <v>923</v>
      </c>
      <c r="D148" s="215"/>
      <c r="E148" s="152" t="s">
        <v>924</v>
      </c>
      <c r="F148" s="210" t="s">
        <v>510</v>
      </c>
      <c r="G148" s="152" t="s">
        <v>394</v>
      </c>
      <c r="H148" s="211">
        <v>43896</v>
      </c>
      <c r="I148" s="152"/>
      <c r="J148" s="152"/>
      <c r="K148" s="152"/>
      <c r="L148" s="152"/>
      <c r="M148" s="152"/>
      <c r="N148" s="152"/>
      <c r="O148" s="152">
        <v>1</v>
      </c>
      <c r="P148" s="153">
        <f>SUM(I148:O148)</f>
        <v>1</v>
      </c>
      <c r="Q148" s="152">
        <v>1</v>
      </c>
      <c r="R148" s="152"/>
      <c r="S148" s="152" t="s">
        <v>395</v>
      </c>
      <c r="T148" s="476" t="s">
        <v>925</v>
      </c>
    </row>
    <row r="149" spans="1:20" s="212" customFormat="1" x14ac:dyDescent="0.2">
      <c r="A149" s="152"/>
      <c r="B149" s="154" t="s">
        <v>926</v>
      </c>
      <c r="C149" s="154" t="s">
        <v>927</v>
      </c>
      <c r="D149" s="215"/>
      <c r="E149" s="152" t="s">
        <v>928</v>
      </c>
      <c r="F149" s="210" t="s">
        <v>510</v>
      </c>
      <c r="G149" s="152" t="s">
        <v>394</v>
      </c>
      <c r="H149" s="211">
        <v>43874</v>
      </c>
      <c r="I149" s="152"/>
      <c r="J149" s="152"/>
      <c r="K149" s="152"/>
      <c r="L149" s="152"/>
      <c r="M149" s="152"/>
      <c r="N149" s="152"/>
      <c r="O149" s="152">
        <v>1</v>
      </c>
      <c r="P149" s="153">
        <f>SUM(I149:O149)</f>
        <v>1</v>
      </c>
      <c r="Q149" s="152">
        <v>1</v>
      </c>
      <c r="R149" s="152"/>
      <c r="S149" s="152" t="s">
        <v>395</v>
      </c>
      <c r="T149" s="476" t="s">
        <v>929</v>
      </c>
    </row>
    <row r="150" spans="1:20" s="212" customFormat="1" x14ac:dyDescent="0.2">
      <c r="A150" s="152"/>
      <c r="B150" s="154" t="s">
        <v>930</v>
      </c>
      <c r="C150" s="154" t="s">
        <v>931</v>
      </c>
      <c r="D150" s="215"/>
      <c r="E150" s="152" t="s">
        <v>932</v>
      </c>
      <c r="F150" s="210" t="s">
        <v>510</v>
      </c>
      <c r="G150" s="152" t="s">
        <v>394</v>
      </c>
      <c r="H150" s="211">
        <v>43837</v>
      </c>
      <c r="I150" s="152"/>
      <c r="J150" s="152"/>
      <c r="K150" s="152"/>
      <c r="L150" s="152"/>
      <c r="M150" s="152"/>
      <c r="N150" s="152"/>
      <c r="O150" s="152">
        <v>1</v>
      </c>
      <c r="P150" s="153">
        <f>SUM(I150:O150)</f>
        <v>1</v>
      </c>
      <c r="Q150" s="152">
        <v>1</v>
      </c>
      <c r="R150" s="152"/>
      <c r="S150" s="152" t="s">
        <v>395</v>
      </c>
      <c r="T150" s="476" t="s">
        <v>933</v>
      </c>
    </row>
    <row r="151" spans="1:20" s="212" customFormat="1" x14ac:dyDescent="0.2">
      <c r="A151" s="152"/>
      <c r="B151" s="154" t="s">
        <v>934</v>
      </c>
      <c r="C151" s="154" t="s">
        <v>935</v>
      </c>
      <c r="D151" s="215"/>
      <c r="E151" s="152" t="s">
        <v>936</v>
      </c>
      <c r="F151" s="210" t="s">
        <v>510</v>
      </c>
      <c r="G151" s="152" t="s">
        <v>394</v>
      </c>
      <c r="H151" s="211">
        <v>43889</v>
      </c>
      <c r="I151" s="152"/>
      <c r="J151" s="152"/>
      <c r="K151" s="152"/>
      <c r="L151" s="152"/>
      <c r="M151" s="152"/>
      <c r="N151" s="152"/>
      <c r="O151" s="152">
        <v>1</v>
      </c>
      <c r="P151" s="153">
        <f>SUM(I151:O151)</f>
        <v>1</v>
      </c>
      <c r="Q151" s="152">
        <v>1</v>
      </c>
      <c r="R151" s="152"/>
      <c r="S151" s="152" t="s">
        <v>395</v>
      </c>
      <c r="T151" s="476" t="s">
        <v>937</v>
      </c>
    </row>
    <row r="152" spans="1:20" s="212" customFormat="1" x14ac:dyDescent="0.2">
      <c r="A152" s="152"/>
      <c r="B152" s="154" t="s">
        <v>938</v>
      </c>
      <c r="C152" s="154" t="s">
        <v>939</v>
      </c>
      <c r="D152" s="215"/>
      <c r="E152" s="152" t="s">
        <v>940</v>
      </c>
      <c r="F152" s="210" t="s">
        <v>510</v>
      </c>
      <c r="G152" s="152" t="s">
        <v>394</v>
      </c>
      <c r="H152" s="211">
        <v>43839</v>
      </c>
      <c r="I152" s="152"/>
      <c r="J152" s="152"/>
      <c r="K152" s="152"/>
      <c r="L152" s="152"/>
      <c r="M152" s="152"/>
      <c r="N152" s="152"/>
      <c r="O152" s="152">
        <v>1</v>
      </c>
      <c r="P152" s="153">
        <f>SUM(I152:O152)</f>
        <v>1</v>
      </c>
      <c r="Q152" s="152">
        <v>1</v>
      </c>
      <c r="R152" s="152"/>
      <c r="S152" s="152" t="s">
        <v>395</v>
      </c>
      <c r="T152" s="476" t="s">
        <v>941</v>
      </c>
    </row>
    <row r="153" spans="1:20" s="212" customFormat="1" x14ac:dyDescent="0.2">
      <c r="A153" s="152"/>
      <c r="B153" s="154" t="s">
        <v>942</v>
      </c>
      <c r="C153" s="154" t="s">
        <v>943</v>
      </c>
      <c r="D153" s="215"/>
      <c r="E153" s="152" t="s">
        <v>944</v>
      </c>
      <c r="F153" s="210" t="s">
        <v>510</v>
      </c>
      <c r="G153" s="152" t="s">
        <v>394</v>
      </c>
      <c r="H153" s="211">
        <v>43860</v>
      </c>
      <c r="I153" s="152"/>
      <c r="J153" s="152"/>
      <c r="K153" s="152"/>
      <c r="L153" s="152"/>
      <c r="M153" s="152"/>
      <c r="N153" s="152"/>
      <c r="O153" s="152">
        <v>1</v>
      </c>
      <c r="P153" s="153">
        <f>SUM(I153:O153)</f>
        <v>1</v>
      </c>
      <c r="Q153" s="152">
        <v>1</v>
      </c>
      <c r="R153" s="152"/>
      <c r="S153" s="152" t="s">
        <v>395</v>
      </c>
      <c r="T153" s="476" t="s">
        <v>945</v>
      </c>
    </row>
    <row r="154" spans="1:20" s="212" customFormat="1" x14ac:dyDescent="0.2">
      <c r="A154" s="152"/>
      <c r="B154" s="154" t="s">
        <v>946</v>
      </c>
      <c r="C154" s="154" t="s">
        <v>947</v>
      </c>
      <c r="D154" s="215"/>
      <c r="E154" s="152" t="s">
        <v>948</v>
      </c>
      <c r="F154" s="210" t="s">
        <v>510</v>
      </c>
      <c r="G154" s="152" t="s">
        <v>394</v>
      </c>
      <c r="H154" s="211">
        <v>43851</v>
      </c>
      <c r="I154" s="152"/>
      <c r="J154" s="152"/>
      <c r="K154" s="152"/>
      <c r="L154" s="152"/>
      <c r="M154" s="152"/>
      <c r="N154" s="152"/>
      <c r="O154" s="152">
        <v>1</v>
      </c>
      <c r="P154" s="153">
        <f>SUM(I154:O154)</f>
        <v>1</v>
      </c>
      <c r="Q154" s="152">
        <v>1</v>
      </c>
      <c r="R154" s="152"/>
      <c r="S154" s="152" t="s">
        <v>395</v>
      </c>
      <c r="T154" s="476" t="s">
        <v>949</v>
      </c>
    </row>
    <row r="155" spans="1:20" s="212" customFormat="1" x14ac:dyDescent="0.2">
      <c r="A155" s="152"/>
      <c r="B155" s="154" t="s">
        <v>950</v>
      </c>
      <c r="C155" s="154" t="s">
        <v>951</v>
      </c>
      <c r="D155" s="215"/>
      <c r="E155" s="152" t="s">
        <v>952</v>
      </c>
      <c r="F155" s="210" t="s">
        <v>510</v>
      </c>
      <c r="G155" s="152" t="s">
        <v>394</v>
      </c>
      <c r="H155" s="211">
        <v>43888</v>
      </c>
      <c r="I155" s="152"/>
      <c r="J155" s="152"/>
      <c r="K155" s="152"/>
      <c r="L155" s="152"/>
      <c r="M155" s="152"/>
      <c r="N155" s="152"/>
      <c r="O155" s="152">
        <v>1</v>
      </c>
      <c r="P155" s="153">
        <f>SUM(I155:O155)</f>
        <v>1</v>
      </c>
      <c r="Q155" s="152">
        <v>1</v>
      </c>
      <c r="R155" s="152"/>
      <c r="S155" s="152" t="s">
        <v>395</v>
      </c>
      <c r="T155" s="476" t="s">
        <v>953</v>
      </c>
    </row>
    <row r="156" spans="1:20" s="212" customFormat="1" x14ac:dyDescent="0.2">
      <c r="A156" s="152"/>
      <c r="B156" s="154" t="s">
        <v>954</v>
      </c>
      <c r="C156" s="154" t="s">
        <v>955</v>
      </c>
      <c r="D156" s="215"/>
      <c r="E156" s="152" t="s">
        <v>956</v>
      </c>
      <c r="F156" s="210" t="s">
        <v>510</v>
      </c>
      <c r="G156" s="152" t="s">
        <v>394</v>
      </c>
      <c r="H156" s="211">
        <v>43874</v>
      </c>
      <c r="I156" s="152"/>
      <c r="J156" s="152"/>
      <c r="K156" s="152"/>
      <c r="L156" s="152"/>
      <c r="M156" s="152"/>
      <c r="N156" s="152"/>
      <c r="O156" s="152">
        <v>1</v>
      </c>
      <c r="P156" s="153">
        <f>SUM(I156:O156)</f>
        <v>1</v>
      </c>
      <c r="Q156" s="152">
        <v>1</v>
      </c>
      <c r="R156" s="152"/>
      <c r="S156" s="152" t="s">
        <v>395</v>
      </c>
      <c r="T156" s="476" t="s">
        <v>957</v>
      </c>
    </row>
    <row r="157" spans="1:20" s="212" customFormat="1" x14ac:dyDescent="0.2">
      <c r="A157" s="152"/>
      <c r="B157" s="154" t="s">
        <v>958</v>
      </c>
      <c r="C157" s="154" t="s">
        <v>959</v>
      </c>
      <c r="D157" s="215"/>
      <c r="E157" s="152" t="s">
        <v>960</v>
      </c>
      <c r="F157" s="210" t="s">
        <v>510</v>
      </c>
      <c r="G157" s="152" t="s">
        <v>394</v>
      </c>
      <c r="H157" s="211">
        <v>43872</v>
      </c>
      <c r="I157" s="152"/>
      <c r="J157" s="152"/>
      <c r="K157" s="152"/>
      <c r="L157" s="152"/>
      <c r="M157" s="152"/>
      <c r="N157" s="152"/>
      <c r="O157" s="152">
        <v>1</v>
      </c>
      <c r="P157" s="153">
        <f>SUM(I157:O157)</f>
        <v>1</v>
      </c>
      <c r="Q157" s="152">
        <v>1</v>
      </c>
      <c r="R157" s="152"/>
      <c r="S157" s="152" t="s">
        <v>395</v>
      </c>
      <c r="T157" s="476" t="s">
        <v>961</v>
      </c>
    </row>
    <row r="158" spans="1:20" s="212" customFormat="1" x14ac:dyDescent="0.2">
      <c r="A158" s="152"/>
      <c r="B158" s="154" t="s">
        <v>962</v>
      </c>
      <c r="C158" s="154" t="s">
        <v>963</v>
      </c>
      <c r="D158" s="215"/>
      <c r="E158" s="152" t="s">
        <v>964</v>
      </c>
      <c r="F158" s="210" t="s">
        <v>510</v>
      </c>
      <c r="G158" s="152" t="s">
        <v>394</v>
      </c>
      <c r="H158" s="211">
        <v>43865</v>
      </c>
      <c r="I158" s="152"/>
      <c r="J158" s="152"/>
      <c r="K158" s="152"/>
      <c r="L158" s="152"/>
      <c r="M158" s="152"/>
      <c r="N158" s="152"/>
      <c r="O158" s="152">
        <v>1</v>
      </c>
      <c r="P158" s="153">
        <f>SUM(I158:O158)</f>
        <v>1</v>
      </c>
      <c r="Q158" s="152">
        <v>1</v>
      </c>
      <c r="R158" s="152"/>
      <c r="S158" s="152" t="s">
        <v>395</v>
      </c>
      <c r="T158" s="476" t="s">
        <v>965</v>
      </c>
    </row>
    <row r="159" spans="1:20" s="212" customFormat="1" x14ac:dyDescent="0.2">
      <c r="A159" s="152"/>
      <c r="B159" s="154" t="s">
        <v>966</v>
      </c>
      <c r="C159" s="154" t="s">
        <v>967</v>
      </c>
      <c r="D159" s="215"/>
      <c r="E159" s="152" t="s">
        <v>968</v>
      </c>
      <c r="F159" s="210" t="s">
        <v>510</v>
      </c>
      <c r="G159" s="152" t="s">
        <v>394</v>
      </c>
      <c r="H159" s="211">
        <v>43888</v>
      </c>
      <c r="I159" s="152"/>
      <c r="J159" s="152"/>
      <c r="K159" s="152"/>
      <c r="L159" s="152"/>
      <c r="M159" s="152"/>
      <c r="N159" s="152"/>
      <c r="O159" s="152">
        <v>1</v>
      </c>
      <c r="P159" s="153">
        <f>SUM(I159:O159)</f>
        <v>1</v>
      </c>
      <c r="Q159" s="152">
        <v>1</v>
      </c>
      <c r="R159" s="152"/>
      <c r="S159" s="152" t="s">
        <v>395</v>
      </c>
      <c r="T159" s="476" t="s">
        <v>969</v>
      </c>
    </row>
    <row r="160" spans="1:20" s="212" customFormat="1" x14ac:dyDescent="0.2">
      <c r="A160" s="152"/>
      <c r="B160" s="154" t="s">
        <v>970</v>
      </c>
      <c r="C160" s="154" t="s">
        <v>971</v>
      </c>
      <c r="D160" s="215"/>
      <c r="E160" s="152" t="s">
        <v>972</v>
      </c>
      <c r="F160" s="210" t="s">
        <v>510</v>
      </c>
      <c r="G160" s="152" t="s">
        <v>394</v>
      </c>
      <c r="H160" s="211">
        <v>43872</v>
      </c>
      <c r="I160" s="152"/>
      <c r="J160" s="152"/>
      <c r="K160" s="152"/>
      <c r="L160" s="152"/>
      <c r="M160" s="152"/>
      <c r="N160" s="152"/>
      <c r="O160" s="152">
        <v>1</v>
      </c>
      <c r="P160" s="153">
        <f>SUM(I160:O160)</f>
        <v>1</v>
      </c>
      <c r="Q160" s="152">
        <v>1</v>
      </c>
      <c r="R160" s="152"/>
      <c r="S160" s="152" t="s">
        <v>395</v>
      </c>
      <c r="T160" s="476" t="s">
        <v>973</v>
      </c>
    </row>
    <row r="161" spans="1:20" s="212" customFormat="1" x14ac:dyDescent="0.2">
      <c r="A161" s="152"/>
      <c r="B161" s="154" t="s">
        <v>974</v>
      </c>
      <c r="C161" s="154" t="s">
        <v>975</v>
      </c>
      <c r="D161" s="215"/>
      <c r="E161" s="152" t="s">
        <v>976</v>
      </c>
      <c r="F161" s="210" t="s">
        <v>510</v>
      </c>
      <c r="G161" s="152" t="s">
        <v>394</v>
      </c>
      <c r="H161" s="211">
        <v>43844</v>
      </c>
      <c r="I161" s="152"/>
      <c r="J161" s="152"/>
      <c r="K161" s="152"/>
      <c r="L161" s="152"/>
      <c r="M161" s="152"/>
      <c r="N161" s="152"/>
      <c r="O161" s="152">
        <v>1</v>
      </c>
      <c r="P161" s="153">
        <f>SUM(I161:O161)</f>
        <v>1</v>
      </c>
      <c r="Q161" s="152">
        <v>1</v>
      </c>
      <c r="R161" s="152"/>
      <c r="S161" s="152" t="s">
        <v>395</v>
      </c>
      <c r="T161" s="476" t="s">
        <v>977</v>
      </c>
    </row>
    <row r="162" spans="1:20" s="212" customFormat="1" x14ac:dyDescent="0.2">
      <c r="A162" s="152"/>
      <c r="B162" s="154" t="s">
        <v>978</v>
      </c>
      <c r="C162" s="154" t="s">
        <v>979</v>
      </c>
      <c r="D162" s="215"/>
      <c r="E162" s="152" t="s">
        <v>980</v>
      </c>
      <c r="F162" s="210" t="s">
        <v>510</v>
      </c>
      <c r="G162" s="152" t="s">
        <v>394</v>
      </c>
      <c r="H162" s="211">
        <v>43871</v>
      </c>
      <c r="I162" s="152"/>
      <c r="J162" s="152"/>
      <c r="K162" s="152"/>
      <c r="L162" s="152"/>
      <c r="M162" s="152"/>
      <c r="N162" s="152"/>
      <c r="O162" s="152">
        <v>1</v>
      </c>
      <c r="P162" s="153">
        <f>SUM(I162:O162)</f>
        <v>1</v>
      </c>
      <c r="Q162" s="152">
        <v>1</v>
      </c>
      <c r="R162" s="152"/>
      <c r="S162" s="152" t="s">
        <v>395</v>
      </c>
      <c r="T162" s="476" t="s">
        <v>981</v>
      </c>
    </row>
    <row r="163" spans="1:20" s="212" customFormat="1" x14ac:dyDescent="0.2">
      <c r="A163" s="152"/>
      <c r="B163" s="154" t="s">
        <v>982</v>
      </c>
      <c r="C163" s="154" t="s">
        <v>983</v>
      </c>
      <c r="D163" s="215"/>
      <c r="E163" s="152" t="s">
        <v>984</v>
      </c>
      <c r="F163" s="210" t="s">
        <v>510</v>
      </c>
      <c r="G163" s="152" t="s">
        <v>394</v>
      </c>
      <c r="H163" s="211">
        <v>43896</v>
      </c>
      <c r="I163" s="152"/>
      <c r="J163" s="152"/>
      <c r="K163" s="152"/>
      <c r="L163" s="152"/>
      <c r="M163" s="152"/>
      <c r="N163" s="152"/>
      <c r="O163" s="152">
        <v>1</v>
      </c>
      <c r="P163" s="153">
        <f>SUM(I163:O163)</f>
        <v>1</v>
      </c>
      <c r="Q163" s="152">
        <v>1</v>
      </c>
      <c r="R163" s="152"/>
      <c r="S163" s="152" t="s">
        <v>395</v>
      </c>
      <c r="T163" s="476" t="s">
        <v>985</v>
      </c>
    </row>
    <row r="164" spans="1:20" s="212" customFormat="1" x14ac:dyDescent="0.2">
      <c r="A164" s="152"/>
      <c r="B164" s="154" t="s">
        <v>986</v>
      </c>
      <c r="C164" s="154" t="s">
        <v>987</v>
      </c>
      <c r="D164" s="215"/>
      <c r="E164" s="152" t="s">
        <v>988</v>
      </c>
      <c r="F164" s="210" t="s">
        <v>510</v>
      </c>
      <c r="G164" s="152" t="s">
        <v>394</v>
      </c>
      <c r="H164" s="211">
        <v>43868</v>
      </c>
      <c r="I164" s="152"/>
      <c r="J164" s="152"/>
      <c r="K164" s="152"/>
      <c r="L164" s="152"/>
      <c r="M164" s="152"/>
      <c r="N164" s="152"/>
      <c r="O164" s="152">
        <v>1</v>
      </c>
      <c r="P164" s="153">
        <f>SUM(I164:O164)</f>
        <v>1</v>
      </c>
      <c r="Q164" s="152">
        <v>1</v>
      </c>
      <c r="R164" s="152"/>
      <c r="S164" s="152" t="s">
        <v>395</v>
      </c>
      <c r="T164" s="476" t="s">
        <v>989</v>
      </c>
    </row>
    <row r="165" spans="1:20" s="212" customFormat="1" x14ac:dyDescent="0.2">
      <c r="A165" s="152"/>
      <c r="B165" s="154" t="s">
        <v>990</v>
      </c>
      <c r="C165" s="154" t="s">
        <v>991</v>
      </c>
      <c r="D165" s="215"/>
      <c r="E165" s="152" t="s">
        <v>992</v>
      </c>
      <c r="F165" s="210" t="s">
        <v>510</v>
      </c>
      <c r="G165" s="152" t="s">
        <v>394</v>
      </c>
      <c r="H165" s="211">
        <v>43845</v>
      </c>
      <c r="I165" s="152"/>
      <c r="J165" s="152"/>
      <c r="K165" s="152"/>
      <c r="L165" s="152"/>
      <c r="M165" s="152"/>
      <c r="N165" s="152"/>
      <c r="O165" s="152">
        <v>1</v>
      </c>
      <c r="P165" s="153">
        <f>SUM(I165:O165)</f>
        <v>1</v>
      </c>
      <c r="Q165" s="152">
        <v>1</v>
      </c>
      <c r="R165" s="152"/>
      <c r="S165" s="152" t="s">
        <v>395</v>
      </c>
      <c r="T165" s="476" t="s">
        <v>993</v>
      </c>
    </row>
    <row r="166" spans="1:20" s="212" customFormat="1" x14ac:dyDescent="0.2">
      <c r="A166" s="152"/>
      <c r="B166" s="154" t="s">
        <v>994</v>
      </c>
      <c r="C166" s="154" t="s">
        <v>995</v>
      </c>
      <c r="D166" s="215"/>
      <c r="E166" s="152" t="s">
        <v>996</v>
      </c>
      <c r="F166" s="210" t="s">
        <v>510</v>
      </c>
      <c r="G166" s="152" t="s">
        <v>394</v>
      </c>
      <c r="H166" s="211">
        <v>43923</v>
      </c>
      <c r="I166" s="152"/>
      <c r="J166" s="152"/>
      <c r="K166" s="152"/>
      <c r="L166" s="152"/>
      <c r="M166" s="152"/>
      <c r="N166" s="152"/>
      <c r="O166" s="152">
        <v>1</v>
      </c>
      <c r="P166" s="153">
        <f>SUM(I166:O166)</f>
        <v>1</v>
      </c>
      <c r="Q166" s="152">
        <v>1</v>
      </c>
      <c r="R166" s="152"/>
      <c r="S166" s="152" t="s">
        <v>395</v>
      </c>
      <c r="T166" s="476" t="s">
        <v>997</v>
      </c>
    </row>
    <row r="167" spans="1:20" s="212" customFormat="1" x14ac:dyDescent="0.2">
      <c r="A167" s="152"/>
      <c r="B167" s="154" t="s">
        <v>998</v>
      </c>
      <c r="C167" s="154" t="s">
        <v>999</v>
      </c>
      <c r="D167" s="215"/>
      <c r="E167" s="152" t="s">
        <v>1000</v>
      </c>
      <c r="F167" s="210" t="s">
        <v>510</v>
      </c>
      <c r="G167" s="152" t="s">
        <v>394</v>
      </c>
      <c r="H167" s="211">
        <v>43922</v>
      </c>
      <c r="I167" s="152"/>
      <c r="J167" s="152"/>
      <c r="K167" s="152"/>
      <c r="L167" s="152"/>
      <c r="M167" s="152"/>
      <c r="N167" s="152"/>
      <c r="O167" s="152">
        <v>1</v>
      </c>
      <c r="P167" s="153">
        <f>SUM(I167:O167)</f>
        <v>1</v>
      </c>
      <c r="Q167" s="152">
        <v>1</v>
      </c>
      <c r="R167" s="152"/>
      <c r="S167" s="152" t="s">
        <v>395</v>
      </c>
      <c r="T167" s="476" t="s">
        <v>1001</v>
      </c>
    </row>
    <row r="168" spans="1:20" s="212" customFormat="1" x14ac:dyDescent="0.2">
      <c r="A168" s="152"/>
      <c r="B168" s="154" t="s">
        <v>1002</v>
      </c>
      <c r="C168" s="154" t="s">
        <v>1003</v>
      </c>
      <c r="D168" s="215"/>
      <c r="E168" s="152" t="s">
        <v>1004</v>
      </c>
      <c r="F168" s="210" t="s">
        <v>510</v>
      </c>
      <c r="G168" s="152" t="s">
        <v>394</v>
      </c>
      <c r="H168" s="211">
        <v>43916</v>
      </c>
      <c r="I168" s="152"/>
      <c r="J168" s="152"/>
      <c r="K168" s="152"/>
      <c r="L168" s="152"/>
      <c r="M168" s="152"/>
      <c r="N168" s="152"/>
      <c r="O168" s="152">
        <v>1</v>
      </c>
      <c r="P168" s="153">
        <f>SUM(I168:O168)</f>
        <v>1</v>
      </c>
      <c r="Q168" s="152">
        <v>1</v>
      </c>
      <c r="R168" s="152"/>
      <c r="S168" s="152" t="s">
        <v>395</v>
      </c>
      <c r="T168" s="476" t="s">
        <v>1005</v>
      </c>
    </row>
    <row r="169" spans="1:20" s="212" customFormat="1" x14ac:dyDescent="0.2">
      <c r="A169" s="152"/>
      <c r="B169" s="154" t="s">
        <v>1006</v>
      </c>
      <c r="C169" s="154" t="s">
        <v>1007</v>
      </c>
      <c r="D169" s="215"/>
      <c r="E169" s="152" t="s">
        <v>1008</v>
      </c>
      <c r="F169" s="210" t="s">
        <v>510</v>
      </c>
      <c r="G169" s="152" t="s">
        <v>394</v>
      </c>
      <c r="H169" s="211">
        <v>44116</v>
      </c>
      <c r="I169" s="152"/>
      <c r="J169" s="152"/>
      <c r="K169" s="152"/>
      <c r="L169" s="152"/>
      <c r="M169" s="152"/>
      <c r="N169" s="152"/>
      <c r="O169" s="152">
        <v>1</v>
      </c>
      <c r="P169" s="153">
        <f>SUM(I169:O169)</f>
        <v>1</v>
      </c>
      <c r="Q169" s="152">
        <v>1</v>
      </c>
      <c r="R169" s="152"/>
      <c r="S169" s="152" t="s">
        <v>395</v>
      </c>
      <c r="T169" s="476" t="s">
        <v>1009</v>
      </c>
    </row>
    <row r="170" spans="1:20" s="212" customFormat="1" x14ac:dyDescent="0.2">
      <c r="A170" s="152"/>
      <c r="B170" s="154" t="s">
        <v>1010</v>
      </c>
      <c r="C170" s="154" t="s">
        <v>1011</v>
      </c>
      <c r="D170" s="215"/>
      <c r="E170" s="152" t="s">
        <v>1012</v>
      </c>
      <c r="F170" s="210" t="s">
        <v>510</v>
      </c>
      <c r="G170" s="152" t="s">
        <v>394</v>
      </c>
      <c r="H170" s="211">
        <v>43903</v>
      </c>
      <c r="I170" s="152"/>
      <c r="J170" s="152"/>
      <c r="K170" s="152"/>
      <c r="L170" s="152"/>
      <c r="M170" s="152"/>
      <c r="N170" s="152"/>
      <c r="O170" s="152">
        <v>1</v>
      </c>
      <c r="P170" s="153">
        <f>SUM(I170:O170)</f>
        <v>1</v>
      </c>
      <c r="Q170" s="152">
        <v>1</v>
      </c>
      <c r="R170" s="152"/>
      <c r="S170" s="152" t="s">
        <v>395</v>
      </c>
      <c r="T170" s="476" t="s">
        <v>1013</v>
      </c>
    </row>
    <row r="171" spans="1:20" s="212" customFormat="1" x14ac:dyDescent="0.2">
      <c r="A171" s="152"/>
      <c r="B171" s="154" t="s">
        <v>1014</v>
      </c>
      <c r="C171" s="154" t="s">
        <v>1015</v>
      </c>
      <c r="D171" s="215"/>
      <c r="E171" s="152" t="s">
        <v>1016</v>
      </c>
      <c r="F171" s="210" t="s">
        <v>510</v>
      </c>
      <c r="G171" s="152" t="s">
        <v>394</v>
      </c>
      <c r="H171" s="211">
        <v>43903</v>
      </c>
      <c r="I171" s="152"/>
      <c r="J171" s="152"/>
      <c r="K171" s="152"/>
      <c r="L171" s="152"/>
      <c r="M171" s="152"/>
      <c r="N171" s="152"/>
      <c r="O171" s="152">
        <v>1</v>
      </c>
      <c r="P171" s="153">
        <f>SUM(I171:O171)</f>
        <v>1</v>
      </c>
      <c r="Q171" s="152">
        <v>1</v>
      </c>
      <c r="R171" s="152"/>
      <c r="S171" s="152" t="s">
        <v>395</v>
      </c>
      <c r="T171" s="476" t="s">
        <v>1017</v>
      </c>
    </row>
    <row r="172" spans="1:20" s="212" customFormat="1" x14ac:dyDescent="0.2">
      <c r="A172" s="152"/>
      <c r="B172" s="154" t="s">
        <v>1018</v>
      </c>
      <c r="C172" s="154" t="s">
        <v>1019</v>
      </c>
      <c r="D172" s="215"/>
      <c r="E172" s="152" t="s">
        <v>1020</v>
      </c>
      <c r="F172" s="210" t="s">
        <v>510</v>
      </c>
      <c r="G172" s="152" t="s">
        <v>394</v>
      </c>
      <c r="H172" s="211">
        <v>43903</v>
      </c>
      <c r="I172" s="152"/>
      <c r="J172" s="152"/>
      <c r="K172" s="152"/>
      <c r="L172" s="152"/>
      <c r="M172" s="152"/>
      <c r="N172" s="152"/>
      <c r="O172" s="152">
        <v>1</v>
      </c>
      <c r="P172" s="153">
        <f>SUM(I172:O172)</f>
        <v>1</v>
      </c>
      <c r="Q172" s="152">
        <v>1</v>
      </c>
      <c r="R172" s="152"/>
      <c r="S172" s="152" t="s">
        <v>395</v>
      </c>
      <c r="T172" s="476" t="s">
        <v>1021</v>
      </c>
    </row>
    <row r="173" spans="1:20" s="212" customFormat="1" x14ac:dyDescent="0.2">
      <c r="A173" s="152"/>
      <c r="B173" s="154" t="s">
        <v>1022</v>
      </c>
      <c r="C173" s="154" t="s">
        <v>1023</v>
      </c>
      <c r="D173" s="215"/>
      <c r="E173" s="152" t="s">
        <v>1024</v>
      </c>
      <c r="F173" s="210" t="s">
        <v>510</v>
      </c>
      <c r="G173" s="152" t="s">
        <v>394</v>
      </c>
      <c r="H173" s="211">
        <v>43880</v>
      </c>
      <c r="I173" s="152"/>
      <c r="J173" s="152"/>
      <c r="K173" s="152"/>
      <c r="L173" s="152"/>
      <c r="M173" s="152"/>
      <c r="N173" s="152"/>
      <c r="O173" s="152">
        <v>1</v>
      </c>
      <c r="P173" s="153">
        <f>SUM(I173:O173)</f>
        <v>1</v>
      </c>
      <c r="Q173" s="152">
        <v>1</v>
      </c>
      <c r="R173" s="152"/>
      <c r="S173" s="152" t="s">
        <v>395</v>
      </c>
      <c r="T173" s="476" t="s">
        <v>1025</v>
      </c>
    </row>
    <row r="174" spans="1:20" s="212" customFormat="1" x14ac:dyDescent="0.2">
      <c r="A174" s="152"/>
      <c r="B174" s="154" t="s">
        <v>1026</v>
      </c>
      <c r="C174" s="178" t="s">
        <v>1027</v>
      </c>
      <c r="D174" s="215"/>
      <c r="E174" s="152" t="s">
        <v>1028</v>
      </c>
      <c r="F174" s="210" t="s">
        <v>690</v>
      </c>
      <c r="G174" s="152" t="s">
        <v>691</v>
      </c>
      <c r="H174" s="211">
        <v>43925</v>
      </c>
      <c r="I174" s="152"/>
      <c r="J174" s="152"/>
      <c r="K174" s="152"/>
      <c r="L174" s="152"/>
      <c r="M174" s="152"/>
      <c r="N174" s="152"/>
      <c r="O174" s="172">
        <v>1</v>
      </c>
      <c r="P174" s="153">
        <f>SUM(I174:O174)</f>
        <v>1</v>
      </c>
      <c r="Q174" s="152">
        <v>1</v>
      </c>
      <c r="R174" s="152"/>
      <c r="S174" s="152" t="s">
        <v>395</v>
      </c>
      <c r="T174" s="476" t="s">
        <v>1029</v>
      </c>
    </row>
    <row r="175" spans="1:20" s="212" customFormat="1" x14ac:dyDescent="0.2">
      <c r="A175" s="152"/>
      <c r="B175" s="154" t="s">
        <v>1030</v>
      </c>
      <c r="C175" s="178" t="s">
        <v>1031</v>
      </c>
      <c r="D175" s="215"/>
      <c r="E175" s="152" t="s">
        <v>1032</v>
      </c>
      <c r="F175" s="210" t="s">
        <v>690</v>
      </c>
      <c r="G175" s="152" t="s">
        <v>691</v>
      </c>
      <c r="H175" s="211">
        <v>43932</v>
      </c>
      <c r="I175" s="152"/>
      <c r="J175" s="152"/>
      <c r="K175" s="152"/>
      <c r="L175" s="152"/>
      <c r="M175" s="152"/>
      <c r="N175" s="152"/>
      <c r="O175" s="172">
        <v>1</v>
      </c>
      <c r="P175" s="153">
        <f>SUM(I175:O175)</f>
        <v>1</v>
      </c>
      <c r="Q175" s="152"/>
      <c r="R175" s="152"/>
      <c r="S175" s="152" t="s">
        <v>395</v>
      </c>
      <c r="T175" s="476" t="s">
        <v>1033</v>
      </c>
    </row>
    <row r="176" spans="1:20" s="212" customFormat="1" x14ac:dyDescent="0.2">
      <c r="A176" s="152"/>
      <c r="B176" s="154" t="s">
        <v>1034</v>
      </c>
      <c r="C176" s="178" t="s">
        <v>1035</v>
      </c>
      <c r="D176" s="215"/>
      <c r="E176" s="152" t="s">
        <v>1036</v>
      </c>
      <c r="F176" s="210" t="s">
        <v>690</v>
      </c>
      <c r="G176" s="152" t="s">
        <v>691</v>
      </c>
      <c r="H176" s="211">
        <v>43848</v>
      </c>
      <c r="I176" s="152"/>
      <c r="J176" s="152"/>
      <c r="K176" s="152"/>
      <c r="L176" s="152"/>
      <c r="M176" s="152"/>
      <c r="N176" s="152"/>
      <c r="O176" s="172">
        <v>1</v>
      </c>
      <c r="P176" s="153">
        <f>SUM(I176:O176)</f>
        <v>1</v>
      </c>
      <c r="Q176" s="152"/>
      <c r="R176" s="152"/>
      <c r="S176" s="152" t="s">
        <v>395</v>
      </c>
      <c r="T176" s="476" t="s">
        <v>1037</v>
      </c>
    </row>
    <row r="177" spans="1:20" s="212" customFormat="1" x14ac:dyDescent="0.2">
      <c r="A177" s="152"/>
      <c r="B177" s="154" t="s">
        <v>1038</v>
      </c>
      <c r="C177" s="154" t="s">
        <v>1039</v>
      </c>
      <c r="D177" s="215"/>
      <c r="E177" s="152" t="s">
        <v>1040</v>
      </c>
      <c r="F177" s="210" t="s">
        <v>510</v>
      </c>
      <c r="G177" s="152" t="s">
        <v>394</v>
      </c>
      <c r="H177" s="211">
        <v>44110</v>
      </c>
      <c r="I177" s="152"/>
      <c r="J177" s="152"/>
      <c r="K177" s="152"/>
      <c r="L177" s="152"/>
      <c r="M177" s="152"/>
      <c r="N177" s="152"/>
      <c r="O177" s="152">
        <v>1</v>
      </c>
      <c r="P177" s="153">
        <f>SUM(I177:O177)</f>
        <v>1</v>
      </c>
      <c r="Q177" s="152">
        <v>1</v>
      </c>
      <c r="R177" s="152"/>
      <c r="S177" s="152" t="s">
        <v>395</v>
      </c>
      <c r="T177" s="476" t="s">
        <v>1041</v>
      </c>
    </row>
    <row r="178" spans="1:20" s="212" customFormat="1" x14ac:dyDescent="0.2">
      <c r="A178" s="152"/>
      <c r="B178" s="154" t="s">
        <v>1042</v>
      </c>
      <c r="C178" s="154" t="s">
        <v>1043</v>
      </c>
      <c r="D178" s="215"/>
      <c r="E178" s="152" t="s">
        <v>1044</v>
      </c>
      <c r="F178" s="210" t="s">
        <v>510</v>
      </c>
      <c r="G178" s="152" t="s">
        <v>394</v>
      </c>
      <c r="H178" s="211">
        <v>43871</v>
      </c>
      <c r="I178" s="152"/>
      <c r="J178" s="152"/>
      <c r="K178" s="152"/>
      <c r="L178" s="152"/>
      <c r="M178" s="152"/>
      <c r="N178" s="152"/>
      <c r="O178" s="152">
        <v>1</v>
      </c>
      <c r="P178" s="153">
        <f>SUM(I178:O178)</f>
        <v>1</v>
      </c>
      <c r="Q178" s="152">
        <v>1</v>
      </c>
      <c r="R178" s="152"/>
      <c r="S178" s="152" t="s">
        <v>395</v>
      </c>
      <c r="T178" s="476" t="s">
        <v>1045</v>
      </c>
    </row>
    <row r="179" spans="1:20" s="212" customFormat="1" x14ac:dyDescent="0.2">
      <c r="A179" s="152"/>
      <c r="B179" s="154" t="s">
        <v>1046</v>
      </c>
      <c r="C179" s="154" t="s">
        <v>1047</v>
      </c>
      <c r="D179" s="215"/>
      <c r="E179" s="152" t="s">
        <v>1048</v>
      </c>
      <c r="F179" s="210" t="s">
        <v>510</v>
      </c>
      <c r="G179" s="152" t="s">
        <v>394</v>
      </c>
      <c r="H179" s="211">
        <v>43845</v>
      </c>
      <c r="I179" s="152"/>
      <c r="J179" s="152"/>
      <c r="K179" s="152"/>
      <c r="L179" s="152"/>
      <c r="M179" s="152"/>
      <c r="N179" s="152"/>
      <c r="O179" s="152">
        <v>1</v>
      </c>
      <c r="P179" s="153">
        <f>SUM(I179:O179)</f>
        <v>1</v>
      </c>
      <c r="Q179" s="152">
        <v>1</v>
      </c>
      <c r="R179" s="152"/>
      <c r="S179" s="152" t="s">
        <v>395</v>
      </c>
      <c r="T179" s="476" t="s">
        <v>1049</v>
      </c>
    </row>
    <row r="180" spans="1:20" s="212" customFormat="1" x14ac:dyDescent="0.2">
      <c r="A180" s="152"/>
      <c r="B180" s="154" t="s">
        <v>1050</v>
      </c>
      <c r="C180" s="154" t="s">
        <v>1051</v>
      </c>
      <c r="D180" s="215"/>
      <c r="E180" s="152" t="s">
        <v>1052</v>
      </c>
      <c r="F180" s="210" t="s">
        <v>510</v>
      </c>
      <c r="G180" s="152" t="s">
        <v>394</v>
      </c>
      <c r="H180" s="211">
        <v>43879</v>
      </c>
      <c r="I180" s="152"/>
      <c r="J180" s="152"/>
      <c r="K180" s="152"/>
      <c r="L180" s="152"/>
      <c r="M180" s="152"/>
      <c r="N180" s="152"/>
      <c r="O180" s="152">
        <v>1</v>
      </c>
      <c r="P180" s="153">
        <f>SUM(I180:O180)</f>
        <v>1</v>
      </c>
      <c r="Q180" s="152">
        <v>1</v>
      </c>
      <c r="R180" s="152"/>
      <c r="S180" s="152" t="s">
        <v>395</v>
      </c>
      <c r="T180" s="476" t="s">
        <v>1053</v>
      </c>
    </row>
    <row r="181" spans="1:20" s="212" customFormat="1" x14ac:dyDescent="0.2">
      <c r="A181" s="152"/>
      <c r="B181" s="154" t="s">
        <v>670</v>
      </c>
      <c r="C181" s="154" t="s">
        <v>671</v>
      </c>
      <c r="D181" s="215"/>
      <c r="E181" s="152" t="s">
        <v>1054</v>
      </c>
      <c r="F181" s="210" t="s">
        <v>510</v>
      </c>
      <c r="G181" s="152" t="s">
        <v>394</v>
      </c>
      <c r="H181" s="211">
        <v>43874</v>
      </c>
      <c r="I181" s="152"/>
      <c r="J181" s="152"/>
      <c r="K181" s="152"/>
      <c r="L181" s="152"/>
      <c r="M181" s="152"/>
      <c r="N181" s="152"/>
      <c r="O181" s="152">
        <v>1</v>
      </c>
      <c r="P181" s="153">
        <f>SUM(I181:O181)</f>
        <v>1</v>
      </c>
      <c r="Q181" s="152">
        <v>1</v>
      </c>
      <c r="R181" s="152"/>
      <c r="S181" s="152" t="s">
        <v>395</v>
      </c>
      <c r="T181" s="476" t="s">
        <v>1055</v>
      </c>
    </row>
    <row r="182" spans="1:20" s="212" customFormat="1" x14ac:dyDescent="0.2">
      <c r="A182" s="152"/>
      <c r="B182" s="154" t="s">
        <v>1056</v>
      </c>
      <c r="C182" s="154" t="s">
        <v>1057</v>
      </c>
      <c r="D182" s="215"/>
      <c r="E182" s="152" t="s">
        <v>1058</v>
      </c>
      <c r="F182" s="210" t="s">
        <v>510</v>
      </c>
      <c r="G182" s="152" t="s">
        <v>394</v>
      </c>
      <c r="H182" s="211">
        <v>43900</v>
      </c>
      <c r="I182" s="152"/>
      <c r="J182" s="152"/>
      <c r="K182" s="152"/>
      <c r="L182" s="152"/>
      <c r="M182" s="152"/>
      <c r="N182" s="152"/>
      <c r="O182" s="152">
        <v>1</v>
      </c>
      <c r="P182" s="153">
        <f>SUM(I182:O182)</f>
        <v>1</v>
      </c>
      <c r="Q182" s="152">
        <v>1</v>
      </c>
      <c r="R182" s="152"/>
      <c r="S182" s="152" t="s">
        <v>395</v>
      </c>
      <c r="T182" s="476" t="s">
        <v>1059</v>
      </c>
    </row>
    <row r="183" spans="1:20" s="212" customFormat="1" x14ac:dyDescent="0.2">
      <c r="A183" s="152"/>
      <c r="B183" s="154" t="s">
        <v>1060</v>
      </c>
      <c r="C183" s="178" t="s">
        <v>1061</v>
      </c>
      <c r="D183" s="215"/>
      <c r="E183" s="152" t="s">
        <v>1062</v>
      </c>
      <c r="F183" s="210" t="s">
        <v>690</v>
      </c>
      <c r="G183" s="152" t="s">
        <v>691</v>
      </c>
      <c r="H183" s="211">
        <v>43930</v>
      </c>
      <c r="I183" s="152"/>
      <c r="J183" s="152"/>
      <c r="K183" s="152"/>
      <c r="L183" s="152"/>
      <c r="M183" s="152"/>
      <c r="N183" s="152"/>
      <c r="O183" s="172">
        <v>1</v>
      </c>
      <c r="P183" s="153">
        <f>SUM(I183:O183)</f>
        <v>1</v>
      </c>
      <c r="Q183" s="152"/>
      <c r="R183" s="152"/>
      <c r="S183" s="152" t="s">
        <v>395</v>
      </c>
      <c r="T183" s="476" t="s">
        <v>1063</v>
      </c>
    </row>
    <row r="184" spans="1:20" s="212" customFormat="1" x14ac:dyDescent="0.2">
      <c r="A184" s="152"/>
      <c r="B184" s="154" t="s">
        <v>1064</v>
      </c>
      <c r="C184" s="154" t="s">
        <v>1065</v>
      </c>
      <c r="D184" s="215"/>
      <c r="E184" s="152" t="s">
        <v>1066</v>
      </c>
      <c r="F184" s="210" t="s">
        <v>510</v>
      </c>
      <c r="G184" s="152" t="s">
        <v>394</v>
      </c>
      <c r="H184" s="211">
        <v>43874</v>
      </c>
      <c r="I184" s="152"/>
      <c r="J184" s="152"/>
      <c r="K184" s="152"/>
      <c r="L184" s="152"/>
      <c r="M184" s="152"/>
      <c r="N184" s="152"/>
      <c r="O184" s="152">
        <v>1</v>
      </c>
      <c r="P184" s="153">
        <f>SUM(I184:O184)</f>
        <v>1</v>
      </c>
      <c r="Q184" s="152">
        <v>1</v>
      </c>
      <c r="R184" s="152"/>
      <c r="S184" s="152" t="s">
        <v>395</v>
      </c>
      <c r="T184" s="476" t="s">
        <v>1067</v>
      </c>
    </row>
    <row r="185" spans="1:20" s="212" customFormat="1" x14ac:dyDescent="0.2">
      <c r="A185" s="152"/>
      <c r="B185" s="154" t="s">
        <v>1068</v>
      </c>
      <c r="C185" s="154" t="s">
        <v>1069</v>
      </c>
      <c r="D185" s="215"/>
      <c r="E185" s="152" t="s">
        <v>1070</v>
      </c>
      <c r="F185" s="210" t="s">
        <v>510</v>
      </c>
      <c r="G185" s="152" t="s">
        <v>394</v>
      </c>
      <c r="H185" s="211">
        <v>43903</v>
      </c>
      <c r="I185" s="152"/>
      <c r="J185" s="152"/>
      <c r="K185" s="152"/>
      <c r="L185" s="152"/>
      <c r="M185" s="152"/>
      <c r="N185" s="152"/>
      <c r="O185" s="152">
        <v>1</v>
      </c>
      <c r="P185" s="153">
        <f>SUM(I185:O185)</f>
        <v>1</v>
      </c>
      <c r="Q185" s="152">
        <v>1</v>
      </c>
      <c r="R185" s="152"/>
      <c r="S185" s="152" t="s">
        <v>395</v>
      </c>
      <c r="T185" s="476" t="s">
        <v>1071</v>
      </c>
    </row>
    <row r="186" spans="1:20" s="212" customFormat="1" x14ac:dyDescent="0.2">
      <c r="A186" s="152"/>
      <c r="B186" s="154" t="s">
        <v>1072</v>
      </c>
      <c r="C186" s="154" t="s">
        <v>1073</v>
      </c>
      <c r="D186" s="215"/>
      <c r="E186" s="152" t="s">
        <v>1074</v>
      </c>
      <c r="F186" s="210" t="s">
        <v>510</v>
      </c>
      <c r="G186" s="152" t="s">
        <v>394</v>
      </c>
      <c r="H186" s="211">
        <v>43864</v>
      </c>
      <c r="I186" s="152"/>
      <c r="J186" s="152"/>
      <c r="K186" s="152"/>
      <c r="L186" s="152"/>
      <c r="M186" s="152"/>
      <c r="N186" s="152"/>
      <c r="O186" s="152">
        <v>1</v>
      </c>
      <c r="P186" s="153">
        <f>SUM(I186:O186)</f>
        <v>1</v>
      </c>
      <c r="Q186" s="152">
        <v>1</v>
      </c>
      <c r="R186" s="152"/>
      <c r="S186" s="152" t="s">
        <v>395</v>
      </c>
      <c r="T186" s="476" t="s">
        <v>1075</v>
      </c>
    </row>
    <row r="187" spans="1:20" s="212" customFormat="1" x14ac:dyDescent="0.2">
      <c r="A187" s="152"/>
      <c r="B187" s="154" t="s">
        <v>1076</v>
      </c>
      <c r="C187" s="154" t="s">
        <v>1077</v>
      </c>
      <c r="D187" s="215"/>
      <c r="E187" s="152" t="s">
        <v>1078</v>
      </c>
      <c r="F187" s="210" t="s">
        <v>510</v>
      </c>
      <c r="G187" s="152" t="s">
        <v>394</v>
      </c>
      <c r="H187" s="211">
        <v>43889</v>
      </c>
      <c r="I187" s="152"/>
      <c r="J187" s="152"/>
      <c r="K187" s="152"/>
      <c r="L187" s="152"/>
      <c r="M187" s="152"/>
      <c r="N187" s="152"/>
      <c r="O187" s="152">
        <v>1</v>
      </c>
      <c r="P187" s="153">
        <f>SUM(I187:O187)</f>
        <v>1</v>
      </c>
      <c r="Q187" s="152">
        <v>1</v>
      </c>
      <c r="R187" s="152"/>
      <c r="S187" s="152" t="s">
        <v>395</v>
      </c>
      <c r="T187" s="476" t="s">
        <v>1079</v>
      </c>
    </row>
    <row r="188" spans="1:20" s="212" customFormat="1" x14ac:dyDescent="0.2">
      <c r="A188" s="152"/>
      <c r="B188" s="154" t="s">
        <v>1080</v>
      </c>
      <c r="C188" s="154" t="s">
        <v>1081</v>
      </c>
      <c r="D188" s="215"/>
      <c r="E188" s="152" t="s">
        <v>1082</v>
      </c>
      <c r="F188" s="210" t="s">
        <v>510</v>
      </c>
      <c r="G188" s="152" t="s">
        <v>394</v>
      </c>
      <c r="H188" s="211">
        <v>44053</v>
      </c>
      <c r="I188" s="152"/>
      <c r="J188" s="152"/>
      <c r="K188" s="152"/>
      <c r="L188" s="152"/>
      <c r="M188" s="152"/>
      <c r="N188" s="152"/>
      <c r="O188" s="152">
        <v>1</v>
      </c>
      <c r="P188" s="153">
        <f>SUM(I188:O188)</f>
        <v>1</v>
      </c>
      <c r="Q188" s="152">
        <v>1</v>
      </c>
      <c r="R188" s="152"/>
      <c r="S188" s="152" t="s">
        <v>395</v>
      </c>
      <c r="T188" s="476" t="s">
        <v>1083</v>
      </c>
    </row>
    <row r="189" spans="1:20" s="212" customFormat="1" x14ac:dyDescent="0.2">
      <c r="A189" s="152"/>
      <c r="B189" s="154" t="s">
        <v>1084</v>
      </c>
      <c r="C189" s="154" t="s">
        <v>1085</v>
      </c>
      <c r="D189" s="215"/>
      <c r="E189" s="152" t="s">
        <v>1086</v>
      </c>
      <c r="F189" s="210" t="s">
        <v>510</v>
      </c>
      <c r="G189" s="152" t="s">
        <v>394</v>
      </c>
      <c r="H189" s="211">
        <v>43917</v>
      </c>
      <c r="I189" s="152"/>
      <c r="J189" s="152"/>
      <c r="K189" s="152"/>
      <c r="L189" s="152"/>
      <c r="M189" s="152"/>
      <c r="N189" s="152"/>
      <c r="O189" s="152">
        <v>1</v>
      </c>
      <c r="P189" s="153">
        <f>SUM(I189:O189)</f>
        <v>1</v>
      </c>
      <c r="Q189" s="152">
        <v>1</v>
      </c>
      <c r="R189" s="152"/>
      <c r="S189" s="152" t="s">
        <v>395</v>
      </c>
      <c r="T189" s="476" t="s">
        <v>1087</v>
      </c>
    </row>
    <row r="190" spans="1:20" s="212" customFormat="1" x14ac:dyDescent="0.2">
      <c r="A190" s="152"/>
      <c r="B190" s="154" t="s">
        <v>1088</v>
      </c>
      <c r="C190" s="154" t="s">
        <v>1089</v>
      </c>
      <c r="D190" s="215"/>
      <c r="E190" s="152" t="s">
        <v>1090</v>
      </c>
      <c r="F190" s="210" t="s">
        <v>510</v>
      </c>
      <c r="G190" s="152" t="s">
        <v>394</v>
      </c>
      <c r="H190" s="211">
        <v>44106</v>
      </c>
      <c r="I190" s="152"/>
      <c r="J190" s="152"/>
      <c r="K190" s="152"/>
      <c r="L190" s="152"/>
      <c r="M190" s="152"/>
      <c r="N190" s="152"/>
      <c r="O190" s="152">
        <v>1</v>
      </c>
      <c r="P190" s="153">
        <f>SUM(I190:O190)</f>
        <v>1</v>
      </c>
      <c r="Q190" s="152">
        <v>1</v>
      </c>
      <c r="R190" s="152"/>
      <c r="S190" s="152" t="s">
        <v>395</v>
      </c>
      <c r="T190" s="476" t="s">
        <v>1091</v>
      </c>
    </row>
    <row r="191" spans="1:20" s="212" customFormat="1" x14ac:dyDescent="0.2">
      <c r="A191" s="152"/>
      <c r="B191" s="154" t="s">
        <v>1092</v>
      </c>
      <c r="C191" s="154" t="s">
        <v>1093</v>
      </c>
      <c r="D191" s="215"/>
      <c r="E191" s="152" t="s">
        <v>1094</v>
      </c>
      <c r="F191" s="210" t="s">
        <v>510</v>
      </c>
      <c r="G191" s="152" t="s">
        <v>394</v>
      </c>
      <c r="H191" s="211">
        <v>43900</v>
      </c>
      <c r="I191" s="152"/>
      <c r="J191" s="152"/>
      <c r="K191" s="152"/>
      <c r="L191" s="152"/>
      <c r="M191" s="152"/>
      <c r="N191" s="152"/>
      <c r="O191" s="152">
        <v>1</v>
      </c>
      <c r="P191" s="153">
        <f>SUM(I191:O191)</f>
        <v>1</v>
      </c>
      <c r="Q191" s="152">
        <v>1</v>
      </c>
      <c r="R191" s="152"/>
      <c r="S191" s="152" t="s">
        <v>395</v>
      </c>
      <c r="T191" s="476" t="s">
        <v>1095</v>
      </c>
    </row>
    <row r="192" spans="1:20" s="212" customFormat="1" x14ac:dyDescent="0.2">
      <c r="A192" s="152"/>
      <c r="B192" s="154" t="s">
        <v>1096</v>
      </c>
      <c r="C192" s="154" t="s">
        <v>1097</v>
      </c>
      <c r="D192" s="215"/>
      <c r="E192" s="152" t="s">
        <v>1098</v>
      </c>
      <c r="F192" s="210" t="s">
        <v>510</v>
      </c>
      <c r="G192" s="152" t="s">
        <v>394</v>
      </c>
      <c r="H192" s="211">
        <v>43889</v>
      </c>
      <c r="I192" s="152"/>
      <c r="J192" s="152"/>
      <c r="K192" s="152"/>
      <c r="L192" s="152"/>
      <c r="M192" s="152"/>
      <c r="N192" s="152"/>
      <c r="O192" s="152">
        <v>1</v>
      </c>
      <c r="P192" s="153">
        <f>SUM(I192:O192)</f>
        <v>1</v>
      </c>
      <c r="Q192" s="152">
        <v>1</v>
      </c>
      <c r="R192" s="152"/>
      <c r="S192" s="152" t="s">
        <v>395</v>
      </c>
      <c r="T192" s="476" t="s">
        <v>1099</v>
      </c>
    </row>
    <row r="193" spans="1:20" s="212" customFormat="1" x14ac:dyDescent="0.2">
      <c r="A193" s="152"/>
      <c r="B193" s="154" t="s">
        <v>1100</v>
      </c>
      <c r="C193" s="154" t="s">
        <v>1101</v>
      </c>
      <c r="D193" s="215"/>
      <c r="E193" s="152" t="s">
        <v>1102</v>
      </c>
      <c r="F193" s="210" t="s">
        <v>510</v>
      </c>
      <c r="G193" s="152" t="s">
        <v>394</v>
      </c>
      <c r="H193" s="211">
        <v>43934</v>
      </c>
      <c r="I193" s="152"/>
      <c r="J193" s="152"/>
      <c r="K193" s="152"/>
      <c r="L193" s="152"/>
      <c r="M193" s="152"/>
      <c r="N193" s="152"/>
      <c r="O193" s="152">
        <v>1</v>
      </c>
      <c r="P193" s="153">
        <f>SUM(I193:O193)</f>
        <v>1</v>
      </c>
      <c r="Q193" s="152">
        <v>1</v>
      </c>
      <c r="R193" s="152"/>
      <c r="S193" s="152" t="s">
        <v>395</v>
      </c>
      <c r="T193" s="476" t="s">
        <v>1103</v>
      </c>
    </row>
    <row r="194" spans="1:20" s="212" customFormat="1" x14ac:dyDescent="0.2">
      <c r="A194" s="152"/>
      <c r="B194" s="154" t="s">
        <v>1104</v>
      </c>
      <c r="C194" s="154" t="s">
        <v>1105</v>
      </c>
      <c r="D194" s="215"/>
      <c r="E194" s="152" t="s">
        <v>1106</v>
      </c>
      <c r="F194" s="210" t="s">
        <v>510</v>
      </c>
      <c r="G194" s="152" t="s">
        <v>394</v>
      </c>
      <c r="H194" s="211">
        <v>43861</v>
      </c>
      <c r="I194" s="152"/>
      <c r="J194" s="152"/>
      <c r="K194" s="152"/>
      <c r="L194" s="152"/>
      <c r="M194" s="152"/>
      <c r="N194" s="152"/>
      <c r="O194" s="152">
        <v>1</v>
      </c>
      <c r="P194" s="153">
        <f>SUM(I194:O194)</f>
        <v>1</v>
      </c>
      <c r="Q194" s="152">
        <v>1</v>
      </c>
      <c r="R194" s="152"/>
      <c r="S194" s="152" t="s">
        <v>395</v>
      </c>
      <c r="T194" s="476" t="s">
        <v>1107</v>
      </c>
    </row>
    <row r="195" spans="1:20" s="212" customFormat="1" x14ac:dyDescent="0.2">
      <c r="A195" s="152"/>
      <c r="B195" s="154" t="s">
        <v>1108</v>
      </c>
      <c r="C195" s="154" t="s">
        <v>1109</v>
      </c>
      <c r="D195" s="215"/>
      <c r="E195" s="152" t="s">
        <v>1110</v>
      </c>
      <c r="F195" s="210" t="s">
        <v>510</v>
      </c>
      <c r="G195" s="152" t="s">
        <v>394</v>
      </c>
      <c r="H195" s="211">
        <v>43852</v>
      </c>
      <c r="I195" s="152"/>
      <c r="J195" s="152"/>
      <c r="K195" s="152"/>
      <c r="L195" s="152"/>
      <c r="M195" s="152"/>
      <c r="N195" s="152"/>
      <c r="O195" s="152">
        <v>1</v>
      </c>
      <c r="P195" s="153">
        <f>SUM(I195:O195)</f>
        <v>1</v>
      </c>
      <c r="Q195" s="152">
        <v>1</v>
      </c>
      <c r="R195" s="152"/>
      <c r="S195" s="152" t="s">
        <v>395</v>
      </c>
      <c r="T195" s="476" t="s">
        <v>1111</v>
      </c>
    </row>
    <row r="196" spans="1:20" s="212" customFormat="1" x14ac:dyDescent="0.2">
      <c r="A196" s="152"/>
      <c r="B196" s="154" t="s">
        <v>1112</v>
      </c>
      <c r="C196" s="154" t="s">
        <v>1113</v>
      </c>
      <c r="D196" s="215"/>
      <c r="E196" s="152" t="s">
        <v>1114</v>
      </c>
      <c r="F196" s="210" t="s">
        <v>510</v>
      </c>
      <c r="G196" s="152" t="s">
        <v>394</v>
      </c>
      <c r="H196" s="211">
        <v>44119</v>
      </c>
      <c r="I196" s="152"/>
      <c r="J196" s="152"/>
      <c r="K196" s="152"/>
      <c r="L196" s="152"/>
      <c r="M196" s="152"/>
      <c r="N196" s="152"/>
      <c r="O196" s="152">
        <v>1</v>
      </c>
      <c r="P196" s="153">
        <f>SUM(I196:O196)</f>
        <v>1</v>
      </c>
      <c r="Q196" s="152">
        <v>1</v>
      </c>
      <c r="R196" s="152"/>
      <c r="S196" s="152" t="s">
        <v>395</v>
      </c>
      <c r="T196" s="476" t="s">
        <v>1115</v>
      </c>
    </row>
    <row r="197" spans="1:20" s="212" customFormat="1" x14ac:dyDescent="0.2">
      <c r="A197" s="152"/>
      <c r="B197" s="154" t="s">
        <v>1116</v>
      </c>
      <c r="C197" s="154" t="s">
        <v>1117</v>
      </c>
      <c r="D197" s="215"/>
      <c r="E197" s="152" t="s">
        <v>1118</v>
      </c>
      <c r="F197" s="210" t="s">
        <v>510</v>
      </c>
      <c r="G197" s="152" t="s">
        <v>394</v>
      </c>
      <c r="H197" s="211">
        <v>44032</v>
      </c>
      <c r="I197" s="152"/>
      <c r="J197" s="152"/>
      <c r="K197" s="152"/>
      <c r="L197" s="152"/>
      <c r="M197" s="152"/>
      <c r="N197" s="152"/>
      <c r="O197" s="152">
        <v>1</v>
      </c>
      <c r="P197" s="153">
        <f>SUM(I197:O197)</f>
        <v>1</v>
      </c>
      <c r="Q197" s="152">
        <v>1</v>
      </c>
      <c r="R197" s="152"/>
      <c r="S197" s="152" t="s">
        <v>395</v>
      </c>
      <c r="T197" s="476" t="s">
        <v>1119</v>
      </c>
    </row>
    <row r="198" spans="1:20" s="212" customFormat="1" x14ac:dyDescent="0.2">
      <c r="A198" s="152"/>
      <c r="B198" s="154" t="s">
        <v>1120</v>
      </c>
      <c r="C198" s="154" t="s">
        <v>1121</v>
      </c>
      <c r="D198" s="215"/>
      <c r="E198" s="152" t="s">
        <v>1122</v>
      </c>
      <c r="F198" s="210" t="s">
        <v>510</v>
      </c>
      <c r="G198" s="152" t="s">
        <v>394</v>
      </c>
      <c r="H198" s="211">
        <v>43892</v>
      </c>
      <c r="I198" s="152"/>
      <c r="J198" s="152"/>
      <c r="K198" s="152"/>
      <c r="L198" s="152"/>
      <c r="M198" s="152"/>
      <c r="N198" s="152"/>
      <c r="O198" s="152">
        <v>1</v>
      </c>
      <c r="P198" s="153">
        <f>SUM(I198:O198)</f>
        <v>1</v>
      </c>
      <c r="Q198" s="152">
        <v>1</v>
      </c>
      <c r="R198" s="152"/>
      <c r="S198" s="152" t="s">
        <v>395</v>
      </c>
      <c r="T198" s="476" t="s">
        <v>1123</v>
      </c>
    </row>
    <row r="199" spans="1:20" s="212" customFormat="1" x14ac:dyDescent="0.2">
      <c r="A199" s="152"/>
      <c r="B199" s="154" t="s">
        <v>1124</v>
      </c>
      <c r="C199" s="154" t="s">
        <v>1125</v>
      </c>
      <c r="D199" s="215"/>
      <c r="E199" s="152" t="s">
        <v>1126</v>
      </c>
      <c r="F199" s="210" t="s">
        <v>510</v>
      </c>
      <c r="G199" s="152" t="s">
        <v>394</v>
      </c>
      <c r="H199" s="211">
        <v>43837</v>
      </c>
      <c r="I199" s="152"/>
      <c r="J199" s="152"/>
      <c r="K199" s="152"/>
      <c r="L199" s="152"/>
      <c r="M199" s="152"/>
      <c r="N199" s="152"/>
      <c r="O199" s="152">
        <v>1</v>
      </c>
      <c r="P199" s="153">
        <f>SUM(I199:O199)</f>
        <v>1</v>
      </c>
      <c r="Q199" s="152">
        <v>1</v>
      </c>
      <c r="R199" s="152"/>
      <c r="S199" s="152" t="s">
        <v>395</v>
      </c>
      <c r="T199" s="476" t="s">
        <v>1127</v>
      </c>
    </row>
    <row r="200" spans="1:20" s="212" customFormat="1" x14ac:dyDescent="0.2">
      <c r="A200" s="152"/>
      <c r="B200" s="154" t="s">
        <v>1128</v>
      </c>
      <c r="C200" s="154" t="s">
        <v>1129</v>
      </c>
      <c r="D200" s="215"/>
      <c r="E200" s="152" t="s">
        <v>1130</v>
      </c>
      <c r="F200" s="210" t="s">
        <v>510</v>
      </c>
      <c r="G200" s="152" t="s">
        <v>394</v>
      </c>
      <c r="H200" s="211">
        <v>43942</v>
      </c>
      <c r="I200" s="152"/>
      <c r="J200" s="152"/>
      <c r="K200" s="152"/>
      <c r="L200" s="152"/>
      <c r="M200" s="152"/>
      <c r="N200" s="152"/>
      <c r="O200" s="152">
        <v>1</v>
      </c>
      <c r="P200" s="153">
        <f>SUM(I200:O200)</f>
        <v>1</v>
      </c>
      <c r="Q200" s="152">
        <v>1</v>
      </c>
      <c r="R200" s="152"/>
      <c r="S200" s="152" t="s">
        <v>395</v>
      </c>
      <c r="T200" s="476" t="s">
        <v>1131</v>
      </c>
    </row>
    <row r="201" spans="1:20" s="212" customFormat="1" x14ac:dyDescent="0.2">
      <c r="A201" s="152"/>
      <c r="B201" s="154" t="s">
        <v>1132</v>
      </c>
      <c r="C201" s="154" t="s">
        <v>1133</v>
      </c>
      <c r="D201" s="215"/>
      <c r="E201" s="152" t="s">
        <v>1134</v>
      </c>
      <c r="F201" s="210" t="s">
        <v>510</v>
      </c>
      <c r="G201" s="152" t="s">
        <v>394</v>
      </c>
      <c r="H201" s="211">
        <v>43949</v>
      </c>
      <c r="I201" s="152"/>
      <c r="J201" s="152"/>
      <c r="K201" s="152"/>
      <c r="L201" s="152"/>
      <c r="M201" s="152"/>
      <c r="N201" s="152"/>
      <c r="O201" s="152">
        <v>1</v>
      </c>
      <c r="P201" s="153">
        <f>SUM(I201:O201)</f>
        <v>1</v>
      </c>
      <c r="Q201" s="152">
        <v>1</v>
      </c>
      <c r="R201" s="152"/>
      <c r="S201" s="152" t="s">
        <v>395</v>
      </c>
      <c r="T201" s="476" t="s">
        <v>1135</v>
      </c>
    </row>
    <row r="202" spans="1:20" s="212" customFormat="1" x14ac:dyDescent="0.2">
      <c r="A202" s="152"/>
      <c r="B202" s="154" t="s">
        <v>1136</v>
      </c>
      <c r="C202" s="154" t="s">
        <v>1137</v>
      </c>
      <c r="D202" s="215"/>
      <c r="E202" s="152" t="s">
        <v>1138</v>
      </c>
      <c r="F202" s="210" t="s">
        <v>510</v>
      </c>
      <c r="G202" s="152" t="s">
        <v>394</v>
      </c>
      <c r="H202" s="211">
        <v>43985</v>
      </c>
      <c r="I202" s="152"/>
      <c r="J202" s="152"/>
      <c r="K202" s="152"/>
      <c r="L202" s="152"/>
      <c r="M202" s="152"/>
      <c r="N202" s="152"/>
      <c r="O202" s="152">
        <v>1</v>
      </c>
      <c r="P202" s="153">
        <f>SUM(I202:O202)</f>
        <v>1</v>
      </c>
      <c r="Q202" s="152">
        <v>1</v>
      </c>
      <c r="R202" s="152"/>
      <c r="S202" s="152" t="s">
        <v>395</v>
      </c>
      <c r="T202" s="476" t="s">
        <v>1139</v>
      </c>
    </row>
    <row r="203" spans="1:20" s="212" customFormat="1" x14ac:dyDescent="0.2">
      <c r="A203" s="152"/>
      <c r="B203" s="154" t="s">
        <v>1140</v>
      </c>
      <c r="C203" s="154" t="s">
        <v>1141</v>
      </c>
      <c r="D203" s="215"/>
      <c r="E203" s="152" t="s">
        <v>1142</v>
      </c>
      <c r="F203" s="210" t="s">
        <v>510</v>
      </c>
      <c r="G203" s="152" t="s">
        <v>394</v>
      </c>
      <c r="H203" s="211">
        <v>44182</v>
      </c>
      <c r="I203" s="152"/>
      <c r="J203" s="152"/>
      <c r="K203" s="152"/>
      <c r="L203" s="152"/>
      <c r="M203" s="152"/>
      <c r="N203" s="152"/>
      <c r="O203" s="152">
        <v>1</v>
      </c>
      <c r="P203" s="153">
        <f>SUM(I203:O203)</f>
        <v>1</v>
      </c>
      <c r="Q203" s="152">
        <v>1</v>
      </c>
      <c r="R203" s="152"/>
      <c r="S203" s="152" t="s">
        <v>395</v>
      </c>
      <c r="T203" s="476" t="s">
        <v>1143</v>
      </c>
    </row>
    <row r="204" spans="1:20" s="212" customFormat="1" x14ac:dyDescent="0.2">
      <c r="A204" s="152"/>
      <c r="B204" s="154" t="s">
        <v>1144</v>
      </c>
      <c r="C204" s="154" t="s">
        <v>1145</v>
      </c>
      <c r="D204" s="215"/>
      <c r="E204" s="152" t="s">
        <v>1146</v>
      </c>
      <c r="F204" s="210" t="s">
        <v>510</v>
      </c>
      <c r="G204" s="152" t="s">
        <v>394</v>
      </c>
      <c r="H204" s="211">
        <v>44158</v>
      </c>
      <c r="I204" s="152"/>
      <c r="J204" s="152"/>
      <c r="K204" s="152"/>
      <c r="L204" s="152"/>
      <c r="M204" s="152"/>
      <c r="N204" s="152"/>
      <c r="O204" s="152">
        <v>1</v>
      </c>
      <c r="P204" s="153">
        <f>SUM(I204:O204)</f>
        <v>1</v>
      </c>
      <c r="Q204" s="152">
        <v>1</v>
      </c>
      <c r="R204" s="152"/>
      <c r="S204" s="152" t="s">
        <v>395</v>
      </c>
      <c r="T204" s="476" t="s">
        <v>1147</v>
      </c>
    </row>
    <row r="205" spans="1:20" s="212" customFormat="1" x14ac:dyDescent="0.2">
      <c r="A205" s="152"/>
      <c r="B205" s="154" t="s">
        <v>1148</v>
      </c>
      <c r="C205" s="154" t="s">
        <v>1149</v>
      </c>
      <c r="D205" s="215"/>
      <c r="E205" s="152" t="s">
        <v>1150</v>
      </c>
      <c r="F205" s="210" t="s">
        <v>510</v>
      </c>
      <c r="G205" s="152" t="s">
        <v>394</v>
      </c>
      <c r="H205" s="211">
        <v>44176</v>
      </c>
      <c r="I205" s="152"/>
      <c r="J205" s="152"/>
      <c r="K205" s="152"/>
      <c r="L205" s="152"/>
      <c r="M205" s="152"/>
      <c r="N205" s="152"/>
      <c r="O205" s="152">
        <v>1</v>
      </c>
      <c r="P205" s="153">
        <f>SUM(I205:O205)</f>
        <v>1</v>
      </c>
      <c r="Q205" s="152">
        <v>1</v>
      </c>
      <c r="R205" s="152"/>
      <c r="S205" s="152" t="s">
        <v>395</v>
      </c>
      <c r="T205" s="476" t="s">
        <v>1151</v>
      </c>
    </row>
    <row r="206" spans="1:20" s="212" customFormat="1" x14ac:dyDescent="0.2">
      <c r="A206" s="152"/>
      <c r="B206" s="154" t="s">
        <v>1152</v>
      </c>
      <c r="C206" s="154" t="s">
        <v>1153</v>
      </c>
      <c r="D206" s="215"/>
      <c r="E206" s="152" t="s">
        <v>1154</v>
      </c>
      <c r="F206" s="210" t="s">
        <v>510</v>
      </c>
      <c r="G206" s="152" t="s">
        <v>394</v>
      </c>
      <c r="H206" s="211">
        <v>43997</v>
      </c>
      <c r="I206" s="152"/>
      <c r="J206" s="152"/>
      <c r="K206" s="152"/>
      <c r="L206" s="152"/>
      <c r="M206" s="152"/>
      <c r="N206" s="152"/>
      <c r="O206" s="152">
        <v>1</v>
      </c>
      <c r="P206" s="153">
        <f>SUM(I206:O206)</f>
        <v>1</v>
      </c>
      <c r="Q206" s="152">
        <v>1</v>
      </c>
      <c r="R206" s="152"/>
      <c r="S206" s="152" t="s">
        <v>395</v>
      </c>
      <c r="T206" s="476" t="s">
        <v>1155</v>
      </c>
    </row>
    <row r="207" spans="1:20" s="212" customFormat="1" x14ac:dyDescent="0.2">
      <c r="A207" s="152"/>
      <c r="B207" s="154" t="s">
        <v>1156</v>
      </c>
      <c r="C207" s="154" t="s">
        <v>1157</v>
      </c>
      <c r="D207" s="215"/>
      <c r="E207" s="152" t="s">
        <v>1158</v>
      </c>
      <c r="F207" s="210" t="s">
        <v>510</v>
      </c>
      <c r="G207" s="152" t="s">
        <v>394</v>
      </c>
      <c r="H207" s="211">
        <v>43889</v>
      </c>
      <c r="I207" s="152"/>
      <c r="J207" s="152"/>
      <c r="K207" s="152"/>
      <c r="L207" s="152"/>
      <c r="M207" s="152"/>
      <c r="N207" s="152"/>
      <c r="O207" s="152">
        <v>1</v>
      </c>
      <c r="P207" s="153">
        <f>SUM(I207:O207)</f>
        <v>1</v>
      </c>
      <c r="Q207" s="152">
        <v>1</v>
      </c>
      <c r="R207" s="152"/>
      <c r="S207" s="152" t="s">
        <v>395</v>
      </c>
      <c r="T207" s="476" t="s">
        <v>1159</v>
      </c>
    </row>
    <row r="208" spans="1:20" s="212" customFormat="1" x14ac:dyDescent="0.2">
      <c r="A208" s="152"/>
      <c r="B208" s="154" t="s">
        <v>1160</v>
      </c>
      <c r="C208" s="154" t="s">
        <v>1161</v>
      </c>
      <c r="D208" s="215"/>
      <c r="E208" s="152" t="s">
        <v>1162</v>
      </c>
      <c r="F208" s="210" t="s">
        <v>510</v>
      </c>
      <c r="G208" s="152" t="s">
        <v>394</v>
      </c>
      <c r="H208" s="211">
        <v>43837</v>
      </c>
      <c r="I208" s="152"/>
      <c r="J208" s="152"/>
      <c r="K208" s="152"/>
      <c r="L208" s="152"/>
      <c r="M208" s="152"/>
      <c r="N208" s="152"/>
      <c r="O208" s="152">
        <v>1</v>
      </c>
      <c r="P208" s="153">
        <f>SUM(I208:O208)</f>
        <v>1</v>
      </c>
      <c r="Q208" s="152">
        <v>1</v>
      </c>
      <c r="R208" s="152"/>
      <c r="S208" s="152" t="s">
        <v>395</v>
      </c>
      <c r="T208" s="476" t="s">
        <v>1163</v>
      </c>
    </row>
    <row r="209" spans="1:20" s="212" customFormat="1" x14ac:dyDescent="0.2">
      <c r="A209" s="152"/>
      <c r="B209" s="154" t="s">
        <v>1164</v>
      </c>
      <c r="C209" s="154" t="s">
        <v>1165</v>
      </c>
      <c r="D209" s="215"/>
      <c r="E209" s="152" t="s">
        <v>1166</v>
      </c>
      <c r="F209" s="210" t="s">
        <v>510</v>
      </c>
      <c r="G209" s="152" t="s">
        <v>394</v>
      </c>
      <c r="H209" s="211">
        <v>44195</v>
      </c>
      <c r="I209" s="152"/>
      <c r="J209" s="152"/>
      <c r="K209" s="152"/>
      <c r="L209" s="152"/>
      <c r="M209" s="152"/>
      <c r="N209" s="152"/>
      <c r="O209" s="152">
        <v>1</v>
      </c>
      <c r="P209" s="153">
        <f>SUM(I209:O209)</f>
        <v>1</v>
      </c>
      <c r="Q209" s="152">
        <v>1</v>
      </c>
      <c r="R209" s="152"/>
      <c r="S209" s="152" t="s">
        <v>395</v>
      </c>
      <c r="T209" s="476" t="s">
        <v>1167</v>
      </c>
    </row>
    <row r="210" spans="1:20" s="212" customFormat="1" x14ac:dyDescent="0.2">
      <c r="A210" s="152"/>
      <c r="B210" s="154" t="s">
        <v>1168</v>
      </c>
      <c r="C210" s="154" t="s">
        <v>1169</v>
      </c>
      <c r="D210" s="215"/>
      <c r="E210" s="152" t="s">
        <v>1170</v>
      </c>
      <c r="F210" s="210" t="s">
        <v>510</v>
      </c>
      <c r="G210" s="152" t="s">
        <v>394</v>
      </c>
      <c r="H210" s="211">
        <v>43839</v>
      </c>
      <c r="I210" s="152"/>
      <c r="J210" s="152"/>
      <c r="K210" s="152"/>
      <c r="L210" s="152"/>
      <c r="M210" s="152"/>
      <c r="N210" s="152"/>
      <c r="O210" s="152">
        <v>1</v>
      </c>
      <c r="P210" s="153">
        <f>SUM(I210:O210)</f>
        <v>1</v>
      </c>
      <c r="Q210" s="152">
        <v>1</v>
      </c>
      <c r="R210" s="152"/>
      <c r="S210" s="152" t="s">
        <v>395</v>
      </c>
      <c r="T210" s="476" t="s">
        <v>1171</v>
      </c>
    </row>
    <row r="211" spans="1:20" s="212" customFormat="1" x14ac:dyDescent="0.2">
      <c r="A211" s="152"/>
      <c r="B211" s="154" t="s">
        <v>1172</v>
      </c>
      <c r="C211" s="154" t="s">
        <v>1173</v>
      </c>
      <c r="D211" s="215"/>
      <c r="E211" s="152" t="s">
        <v>1174</v>
      </c>
      <c r="F211" s="210" t="s">
        <v>510</v>
      </c>
      <c r="G211" s="152" t="s">
        <v>394</v>
      </c>
      <c r="H211" s="211">
        <v>44154</v>
      </c>
      <c r="I211" s="152"/>
      <c r="J211" s="152"/>
      <c r="K211" s="152"/>
      <c r="L211" s="152"/>
      <c r="M211" s="152"/>
      <c r="N211" s="152"/>
      <c r="O211" s="152">
        <v>1</v>
      </c>
      <c r="P211" s="153">
        <f>SUM(I211:O211)</f>
        <v>1</v>
      </c>
      <c r="Q211" s="152">
        <v>1</v>
      </c>
      <c r="R211" s="152"/>
      <c r="S211" s="152" t="s">
        <v>395</v>
      </c>
      <c r="T211" s="476" t="s">
        <v>1175</v>
      </c>
    </row>
    <row r="212" spans="1:20" s="212" customFormat="1" x14ac:dyDescent="0.2">
      <c r="A212" s="152"/>
      <c r="B212" s="154" t="s">
        <v>1176</v>
      </c>
      <c r="C212" s="154" t="s">
        <v>1177</v>
      </c>
      <c r="D212" s="215"/>
      <c r="E212" s="152" t="s">
        <v>1178</v>
      </c>
      <c r="F212" s="210" t="s">
        <v>510</v>
      </c>
      <c r="G212" s="152" t="s">
        <v>394</v>
      </c>
      <c r="H212" s="211">
        <v>44090</v>
      </c>
      <c r="I212" s="152"/>
      <c r="J212" s="152"/>
      <c r="K212" s="152"/>
      <c r="L212" s="152"/>
      <c r="M212" s="152"/>
      <c r="N212" s="152"/>
      <c r="O212" s="152">
        <v>1</v>
      </c>
      <c r="P212" s="153">
        <f>SUM(I212:O212)</f>
        <v>1</v>
      </c>
      <c r="Q212" s="152">
        <v>1</v>
      </c>
      <c r="R212" s="152"/>
      <c r="S212" s="152" t="s">
        <v>395</v>
      </c>
      <c r="T212" s="476" t="s">
        <v>1179</v>
      </c>
    </row>
    <row r="213" spans="1:20" s="212" customFormat="1" x14ac:dyDescent="0.2">
      <c r="A213" s="152"/>
      <c r="B213" s="154" t="s">
        <v>1180</v>
      </c>
      <c r="C213" s="154" t="s">
        <v>1181</v>
      </c>
      <c r="D213" s="215"/>
      <c r="E213" s="152" t="s">
        <v>1182</v>
      </c>
      <c r="F213" s="210" t="s">
        <v>510</v>
      </c>
      <c r="G213" s="152" t="s">
        <v>394</v>
      </c>
      <c r="H213" s="211">
        <v>44179</v>
      </c>
      <c r="I213" s="152"/>
      <c r="J213" s="152"/>
      <c r="K213" s="152"/>
      <c r="L213" s="152"/>
      <c r="M213" s="152"/>
      <c r="N213" s="152"/>
      <c r="O213" s="152">
        <v>1</v>
      </c>
      <c r="P213" s="153">
        <f>SUM(I213:O213)</f>
        <v>1</v>
      </c>
      <c r="Q213" s="152">
        <v>1</v>
      </c>
      <c r="R213" s="152"/>
      <c r="S213" s="152" t="s">
        <v>395</v>
      </c>
      <c r="T213" s="476" t="s">
        <v>1183</v>
      </c>
    </row>
    <row r="214" spans="1:20" s="212" customFormat="1" x14ac:dyDescent="0.2">
      <c r="A214" s="152"/>
      <c r="B214" s="154" t="s">
        <v>1184</v>
      </c>
      <c r="C214" s="154" t="s">
        <v>1185</v>
      </c>
      <c r="D214" s="215"/>
      <c r="E214" s="152" t="s">
        <v>1186</v>
      </c>
      <c r="F214" s="210" t="s">
        <v>510</v>
      </c>
      <c r="G214" s="152" t="s">
        <v>394</v>
      </c>
      <c r="H214" s="211">
        <v>44022</v>
      </c>
      <c r="I214" s="152"/>
      <c r="J214" s="152"/>
      <c r="K214" s="152"/>
      <c r="L214" s="152"/>
      <c r="M214" s="152"/>
      <c r="N214" s="152"/>
      <c r="O214" s="152">
        <v>1</v>
      </c>
      <c r="P214" s="153">
        <f>SUM(I214:O214)</f>
        <v>1</v>
      </c>
      <c r="Q214" s="152">
        <v>1</v>
      </c>
      <c r="R214" s="152"/>
      <c r="S214" s="152" t="s">
        <v>395</v>
      </c>
      <c r="T214" s="476" t="s">
        <v>1187</v>
      </c>
    </row>
    <row r="215" spans="1:20" s="212" customFormat="1" x14ac:dyDescent="0.2">
      <c r="A215" s="152"/>
      <c r="B215" s="154" t="s">
        <v>1188</v>
      </c>
      <c r="C215" s="154" t="s">
        <v>1189</v>
      </c>
      <c r="D215" s="215"/>
      <c r="E215" s="152" t="s">
        <v>1190</v>
      </c>
      <c r="F215" s="210" t="s">
        <v>510</v>
      </c>
      <c r="G215" s="152" t="s">
        <v>394</v>
      </c>
      <c r="H215" s="211">
        <v>44125</v>
      </c>
      <c r="I215" s="152"/>
      <c r="J215" s="152"/>
      <c r="K215" s="152"/>
      <c r="L215" s="152"/>
      <c r="M215" s="152"/>
      <c r="N215" s="152"/>
      <c r="O215" s="152">
        <v>1</v>
      </c>
      <c r="P215" s="153">
        <f>SUM(I215:O215)</f>
        <v>1</v>
      </c>
      <c r="Q215" s="152">
        <v>1</v>
      </c>
      <c r="R215" s="152"/>
      <c r="S215" s="152" t="s">
        <v>395</v>
      </c>
      <c r="T215" s="476" t="s">
        <v>1191</v>
      </c>
    </row>
    <row r="216" spans="1:20" s="212" customFormat="1" x14ac:dyDescent="0.2">
      <c r="A216" s="152"/>
      <c r="B216" s="154" t="s">
        <v>1192</v>
      </c>
      <c r="C216" s="154" t="s">
        <v>1193</v>
      </c>
      <c r="D216" s="215"/>
      <c r="E216" s="152" t="s">
        <v>1194</v>
      </c>
      <c r="F216" s="210" t="s">
        <v>510</v>
      </c>
      <c r="G216" s="152" t="s">
        <v>394</v>
      </c>
      <c r="H216" s="211">
        <v>44060</v>
      </c>
      <c r="I216" s="152"/>
      <c r="J216" s="152"/>
      <c r="K216" s="152"/>
      <c r="L216" s="152"/>
      <c r="M216" s="152"/>
      <c r="N216" s="152"/>
      <c r="O216" s="152">
        <v>1</v>
      </c>
      <c r="P216" s="153">
        <f>SUM(I216:O216)</f>
        <v>1</v>
      </c>
      <c r="Q216" s="152">
        <v>1</v>
      </c>
      <c r="R216" s="152"/>
      <c r="S216" s="152" t="s">
        <v>395</v>
      </c>
      <c r="T216" s="476" t="s">
        <v>1195</v>
      </c>
    </row>
    <row r="217" spans="1:20" s="212" customFormat="1" x14ac:dyDescent="0.2">
      <c r="A217" s="152"/>
      <c r="B217" s="154" t="s">
        <v>1196</v>
      </c>
      <c r="C217" s="154" t="s">
        <v>1197</v>
      </c>
      <c r="D217" s="215"/>
      <c r="E217" s="152" t="s">
        <v>1198</v>
      </c>
      <c r="F217" s="210" t="s">
        <v>510</v>
      </c>
      <c r="G217" s="152" t="s">
        <v>394</v>
      </c>
      <c r="H217" s="211">
        <v>44183</v>
      </c>
      <c r="I217" s="152"/>
      <c r="J217" s="152"/>
      <c r="K217" s="152"/>
      <c r="L217" s="152"/>
      <c r="M217" s="152"/>
      <c r="N217" s="152"/>
      <c r="O217" s="152">
        <v>1</v>
      </c>
      <c r="P217" s="153">
        <f>SUM(I217:O217)</f>
        <v>1</v>
      </c>
      <c r="Q217" s="152">
        <v>1</v>
      </c>
      <c r="R217" s="152"/>
      <c r="S217" s="152" t="s">
        <v>395</v>
      </c>
      <c r="T217" s="476" t="s">
        <v>1199</v>
      </c>
    </row>
    <row r="218" spans="1:20" s="212" customFormat="1" x14ac:dyDescent="0.2">
      <c r="A218" s="152"/>
      <c r="B218" s="154" t="s">
        <v>1200</v>
      </c>
      <c r="C218" s="154" t="s">
        <v>1201</v>
      </c>
      <c r="D218" s="215"/>
      <c r="E218" s="152" t="s">
        <v>1202</v>
      </c>
      <c r="F218" s="210" t="s">
        <v>510</v>
      </c>
      <c r="G218" s="152" t="s">
        <v>394</v>
      </c>
      <c r="H218" s="211">
        <v>43943</v>
      </c>
      <c r="I218" s="152"/>
      <c r="J218" s="152"/>
      <c r="K218" s="152"/>
      <c r="L218" s="152"/>
      <c r="M218" s="152"/>
      <c r="N218" s="152"/>
      <c r="O218" s="152">
        <v>1</v>
      </c>
      <c r="P218" s="153">
        <f>SUM(I218:O218)</f>
        <v>1</v>
      </c>
      <c r="Q218" s="152">
        <v>1</v>
      </c>
      <c r="R218" s="152"/>
      <c r="S218" s="152" t="s">
        <v>395</v>
      </c>
      <c r="T218" s="476" t="s">
        <v>1203</v>
      </c>
    </row>
    <row r="219" spans="1:20" s="212" customFormat="1" x14ac:dyDescent="0.2">
      <c r="A219" s="152"/>
      <c r="B219" s="154" t="s">
        <v>1204</v>
      </c>
      <c r="C219" s="154" t="s">
        <v>1205</v>
      </c>
      <c r="D219" s="215"/>
      <c r="E219" s="152" t="s">
        <v>1206</v>
      </c>
      <c r="F219" s="210" t="s">
        <v>510</v>
      </c>
      <c r="G219" s="152" t="s">
        <v>394</v>
      </c>
      <c r="H219" s="211">
        <v>43916</v>
      </c>
      <c r="I219" s="152"/>
      <c r="J219" s="152"/>
      <c r="K219" s="152"/>
      <c r="L219" s="152"/>
      <c r="M219" s="152"/>
      <c r="N219" s="152"/>
      <c r="O219" s="152">
        <v>1</v>
      </c>
      <c r="P219" s="153">
        <f>SUM(I219:O219)</f>
        <v>1</v>
      </c>
      <c r="Q219" s="152">
        <v>1</v>
      </c>
      <c r="R219" s="152"/>
      <c r="S219" s="152" t="s">
        <v>395</v>
      </c>
      <c r="T219" s="476" t="s">
        <v>1207</v>
      </c>
    </row>
    <row r="220" spans="1:20" s="212" customFormat="1" x14ac:dyDescent="0.2">
      <c r="A220" s="152"/>
      <c r="B220" s="154" t="s">
        <v>1208</v>
      </c>
      <c r="C220" s="154" t="s">
        <v>1209</v>
      </c>
      <c r="D220" s="215"/>
      <c r="E220" s="152" t="s">
        <v>1210</v>
      </c>
      <c r="F220" s="210" t="s">
        <v>510</v>
      </c>
      <c r="G220" s="152" t="s">
        <v>394</v>
      </c>
      <c r="H220" s="211">
        <v>44027</v>
      </c>
      <c r="I220" s="152"/>
      <c r="J220" s="152"/>
      <c r="K220" s="152"/>
      <c r="L220" s="152"/>
      <c r="M220" s="152"/>
      <c r="N220" s="152"/>
      <c r="O220" s="152">
        <v>1</v>
      </c>
      <c r="P220" s="153">
        <f>SUM(I220:O220)</f>
        <v>1</v>
      </c>
      <c r="Q220" s="152">
        <v>1</v>
      </c>
      <c r="R220" s="152"/>
      <c r="S220" s="152" t="s">
        <v>395</v>
      </c>
      <c r="T220" s="476" t="s">
        <v>1211</v>
      </c>
    </row>
    <row r="221" spans="1:20" s="212" customFormat="1" x14ac:dyDescent="0.2">
      <c r="A221" s="152"/>
      <c r="B221" s="154" t="s">
        <v>1212</v>
      </c>
      <c r="C221" s="154" t="s">
        <v>1213</v>
      </c>
      <c r="D221" s="215"/>
      <c r="E221" s="152" t="s">
        <v>1214</v>
      </c>
      <c r="F221" s="210" t="s">
        <v>510</v>
      </c>
      <c r="G221" s="152" t="s">
        <v>394</v>
      </c>
      <c r="H221" s="211">
        <v>44068</v>
      </c>
      <c r="I221" s="152"/>
      <c r="J221" s="152"/>
      <c r="K221" s="152"/>
      <c r="L221" s="152"/>
      <c r="M221" s="152"/>
      <c r="N221" s="152"/>
      <c r="O221" s="152">
        <v>1</v>
      </c>
      <c r="P221" s="153">
        <f>SUM(I221:O221)</f>
        <v>1</v>
      </c>
      <c r="Q221" s="152">
        <v>1</v>
      </c>
      <c r="R221" s="152"/>
      <c r="S221" s="152" t="s">
        <v>395</v>
      </c>
      <c r="T221" s="476" t="s">
        <v>1215</v>
      </c>
    </row>
    <row r="222" spans="1:20" s="212" customFormat="1" x14ac:dyDescent="0.2">
      <c r="A222" s="152"/>
      <c r="B222" s="154" t="s">
        <v>1216</v>
      </c>
      <c r="C222" s="178" t="s">
        <v>1217</v>
      </c>
      <c r="D222" s="215"/>
      <c r="E222" s="216" t="s">
        <v>1218</v>
      </c>
      <c r="F222" s="210" t="s">
        <v>510</v>
      </c>
      <c r="G222" s="152" t="s">
        <v>394</v>
      </c>
      <c r="H222" s="211">
        <v>44092</v>
      </c>
      <c r="I222" s="152"/>
      <c r="J222" s="152"/>
      <c r="K222" s="152"/>
      <c r="L222" s="152"/>
      <c r="M222" s="152"/>
      <c r="N222" s="152"/>
      <c r="O222" s="172">
        <v>1</v>
      </c>
      <c r="P222" s="153">
        <f>SUM(I222:O222)</f>
        <v>1</v>
      </c>
      <c r="Q222" s="152">
        <v>1</v>
      </c>
      <c r="R222" s="152"/>
      <c r="S222" s="152" t="s">
        <v>395</v>
      </c>
      <c r="T222" s="476" t="s">
        <v>1219</v>
      </c>
    </row>
    <row r="223" spans="1:20" s="212" customFormat="1" x14ac:dyDescent="0.2">
      <c r="A223" s="152"/>
      <c r="B223" s="154" t="s">
        <v>1220</v>
      </c>
      <c r="C223" s="154" t="s">
        <v>1221</v>
      </c>
      <c r="D223" s="215"/>
      <c r="E223" s="152" t="s">
        <v>1222</v>
      </c>
      <c r="F223" s="210" t="s">
        <v>510</v>
      </c>
      <c r="G223" s="152" t="s">
        <v>394</v>
      </c>
      <c r="H223" s="211">
        <v>44159</v>
      </c>
      <c r="I223" s="152"/>
      <c r="J223" s="152"/>
      <c r="K223" s="152"/>
      <c r="L223" s="152"/>
      <c r="M223" s="152"/>
      <c r="N223" s="152"/>
      <c r="O223" s="152">
        <v>1</v>
      </c>
      <c r="P223" s="153">
        <f>SUM(I223:O223)</f>
        <v>1</v>
      </c>
      <c r="Q223" s="152">
        <v>1</v>
      </c>
      <c r="R223" s="152"/>
      <c r="S223" s="152" t="s">
        <v>395</v>
      </c>
      <c r="T223" s="476" t="s">
        <v>1223</v>
      </c>
    </row>
    <row r="224" spans="1:20" s="212" customFormat="1" x14ac:dyDescent="0.2">
      <c r="A224" s="152"/>
      <c r="B224" s="154" t="s">
        <v>1224</v>
      </c>
      <c r="C224" s="154" t="s">
        <v>1225</v>
      </c>
      <c r="D224" s="215"/>
      <c r="E224" s="152" t="s">
        <v>1226</v>
      </c>
      <c r="F224" s="210" t="s">
        <v>510</v>
      </c>
      <c r="G224" s="152" t="s">
        <v>394</v>
      </c>
      <c r="H224" s="211">
        <v>44111</v>
      </c>
      <c r="I224" s="152"/>
      <c r="J224" s="152"/>
      <c r="K224" s="152"/>
      <c r="L224" s="152"/>
      <c r="M224" s="152"/>
      <c r="N224" s="152"/>
      <c r="O224" s="152">
        <v>1</v>
      </c>
      <c r="P224" s="153">
        <f>SUM(I224:O224)</f>
        <v>1</v>
      </c>
      <c r="Q224" s="152">
        <v>1</v>
      </c>
      <c r="R224" s="152"/>
      <c r="S224" s="152" t="s">
        <v>395</v>
      </c>
      <c r="T224" s="476" t="s">
        <v>1227</v>
      </c>
    </row>
    <row r="225" spans="1:20" s="212" customFormat="1" x14ac:dyDescent="0.2">
      <c r="A225" s="152"/>
      <c r="B225" s="154" t="s">
        <v>1228</v>
      </c>
      <c r="C225" s="154" t="s">
        <v>1229</v>
      </c>
      <c r="D225" s="215"/>
      <c r="E225" s="152" t="s">
        <v>1230</v>
      </c>
      <c r="F225" s="210" t="s">
        <v>510</v>
      </c>
      <c r="G225" s="152" t="s">
        <v>394</v>
      </c>
      <c r="H225" s="211">
        <v>43963</v>
      </c>
      <c r="I225" s="152"/>
      <c r="J225" s="152"/>
      <c r="K225" s="152"/>
      <c r="L225" s="152"/>
      <c r="M225" s="152"/>
      <c r="N225" s="152"/>
      <c r="O225" s="152">
        <v>1</v>
      </c>
      <c r="P225" s="153">
        <f>SUM(I225:O225)</f>
        <v>1</v>
      </c>
      <c r="Q225" s="152">
        <v>1</v>
      </c>
      <c r="R225" s="152"/>
      <c r="S225" s="152" t="s">
        <v>395</v>
      </c>
      <c r="T225" s="476" t="s">
        <v>1231</v>
      </c>
    </row>
    <row r="226" spans="1:20" s="212" customFormat="1" x14ac:dyDescent="0.2">
      <c r="A226" s="152"/>
      <c r="B226" s="154" t="s">
        <v>1232</v>
      </c>
      <c r="C226" s="154" t="s">
        <v>1233</v>
      </c>
      <c r="D226" s="215"/>
      <c r="E226" s="152" t="s">
        <v>1234</v>
      </c>
      <c r="F226" s="210" t="s">
        <v>510</v>
      </c>
      <c r="G226" s="152" t="s">
        <v>394</v>
      </c>
      <c r="H226" s="211">
        <v>43865</v>
      </c>
      <c r="I226" s="152"/>
      <c r="J226" s="152"/>
      <c r="K226" s="152"/>
      <c r="L226" s="152"/>
      <c r="M226" s="152"/>
      <c r="N226" s="152"/>
      <c r="O226" s="152">
        <v>1</v>
      </c>
      <c r="P226" s="153">
        <f>SUM(I226:O226)</f>
        <v>1</v>
      </c>
      <c r="Q226" s="152">
        <v>1</v>
      </c>
      <c r="R226" s="152"/>
      <c r="S226" s="152" t="s">
        <v>395</v>
      </c>
      <c r="T226" s="476" t="s">
        <v>1235</v>
      </c>
    </row>
    <row r="227" spans="1:20" s="212" customFormat="1" x14ac:dyDescent="0.2">
      <c r="A227" s="152"/>
      <c r="B227" s="154" t="s">
        <v>1236</v>
      </c>
      <c r="C227" s="154" t="s">
        <v>1237</v>
      </c>
      <c r="D227" s="215"/>
      <c r="E227" s="152" t="s">
        <v>1238</v>
      </c>
      <c r="F227" s="210" t="s">
        <v>510</v>
      </c>
      <c r="G227" s="152" t="s">
        <v>394</v>
      </c>
      <c r="H227" s="211">
        <v>44069</v>
      </c>
      <c r="I227" s="152"/>
      <c r="J227" s="152"/>
      <c r="K227" s="152"/>
      <c r="L227" s="152"/>
      <c r="M227" s="152"/>
      <c r="N227" s="152"/>
      <c r="O227" s="152">
        <v>1</v>
      </c>
      <c r="P227" s="153">
        <f>SUM(I227:O227)</f>
        <v>1</v>
      </c>
      <c r="Q227" s="152">
        <v>1</v>
      </c>
      <c r="R227" s="152"/>
      <c r="S227" s="152" t="s">
        <v>395</v>
      </c>
      <c r="T227" s="476" t="s">
        <v>1239</v>
      </c>
    </row>
    <row r="228" spans="1:20" s="212" customFormat="1" x14ac:dyDescent="0.2">
      <c r="A228" s="152"/>
      <c r="B228" s="154" t="s">
        <v>1240</v>
      </c>
      <c r="C228" s="154" t="s">
        <v>1241</v>
      </c>
      <c r="D228" s="215"/>
      <c r="E228" s="152" t="s">
        <v>1242</v>
      </c>
      <c r="F228" s="210" t="s">
        <v>510</v>
      </c>
      <c r="G228" s="152" t="s">
        <v>394</v>
      </c>
      <c r="H228" s="211">
        <v>43887</v>
      </c>
      <c r="I228" s="152"/>
      <c r="J228" s="152"/>
      <c r="K228" s="152"/>
      <c r="L228" s="152"/>
      <c r="M228" s="152"/>
      <c r="N228" s="152"/>
      <c r="O228" s="152">
        <v>1</v>
      </c>
      <c r="P228" s="153">
        <f>SUM(I228:O228)</f>
        <v>1</v>
      </c>
      <c r="Q228" s="152">
        <v>1</v>
      </c>
      <c r="R228" s="152"/>
      <c r="S228" s="152" t="s">
        <v>395</v>
      </c>
      <c r="T228" s="476" t="s">
        <v>1243</v>
      </c>
    </row>
    <row r="229" spans="1:20" s="212" customFormat="1" x14ac:dyDescent="0.2">
      <c r="A229" s="152"/>
      <c r="B229" s="154" t="s">
        <v>1244</v>
      </c>
      <c r="C229" s="154" t="s">
        <v>1245</v>
      </c>
      <c r="D229" s="215"/>
      <c r="E229" s="152" t="s">
        <v>1246</v>
      </c>
      <c r="F229" s="210" t="s">
        <v>510</v>
      </c>
      <c r="G229" s="152" t="s">
        <v>394</v>
      </c>
      <c r="H229" s="211">
        <v>44141</v>
      </c>
      <c r="I229" s="152"/>
      <c r="J229" s="152"/>
      <c r="K229" s="152"/>
      <c r="L229" s="152"/>
      <c r="M229" s="152"/>
      <c r="N229" s="152"/>
      <c r="O229" s="152">
        <v>1</v>
      </c>
      <c r="P229" s="153">
        <f>SUM(I229:O229)</f>
        <v>1</v>
      </c>
      <c r="Q229" s="152">
        <v>1</v>
      </c>
      <c r="R229" s="152"/>
      <c r="S229" s="152" t="s">
        <v>395</v>
      </c>
      <c r="T229" s="476" t="s">
        <v>1247</v>
      </c>
    </row>
    <row r="230" spans="1:20" s="212" customFormat="1" x14ac:dyDescent="0.2">
      <c r="A230" s="152"/>
      <c r="B230" s="154" t="s">
        <v>1248</v>
      </c>
      <c r="C230" s="154" t="s">
        <v>1249</v>
      </c>
      <c r="D230" s="215"/>
      <c r="E230" s="152" t="s">
        <v>1250</v>
      </c>
      <c r="F230" s="210" t="s">
        <v>510</v>
      </c>
      <c r="G230" s="152" t="s">
        <v>394</v>
      </c>
      <c r="H230" s="211">
        <v>43920</v>
      </c>
      <c r="I230" s="152"/>
      <c r="J230" s="152"/>
      <c r="K230" s="152"/>
      <c r="L230" s="152"/>
      <c r="M230" s="152"/>
      <c r="N230" s="152"/>
      <c r="O230" s="152">
        <v>1</v>
      </c>
      <c r="P230" s="153">
        <f>SUM(I230:O230)</f>
        <v>1</v>
      </c>
      <c r="Q230" s="152">
        <v>1</v>
      </c>
      <c r="R230" s="152"/>
      <c r="S230" s="152" t="s">
        <v>395</v>
      </c>
      <c r="T230" s="476" t="s">
        <v>1251</v>
      </c>
    </row>
    <row r="231" spans="1:20" s="212" customFormat="1" x14ac:dyDescent="0.2">
      <c r="A231" s="152"/>
      <c r="B231" s="154" t="s">
        <v>1252</v>
      </c>
      <c r="C231" s="178" t="s">
        <v>1253</v>
      </c>
      <c r="D231" s="215"/>
      <c r="E231" s="216" t="s">
        <v>1254</v>
      </c>
      <c r="F231" s="210" t="s">
        <v>510</v>
      </c>
      <c r="G231" s="152" t="s">
        <v>394</v>
      </c>
      <c r="H231" s="211">
        <v>43986</v>
      </c>
      <c r="I231" s="152"/>
      <c r="J231" s="152"/>
      <c r="K231" s="152"/>
      <c r="L231" s="152"/>
      <c r="M231" s="152"/>
      <c r="N231" s="152"/>
      <c r="O231" s="172">
        <v>1</v>
      </c>
      <c r="P231" s="153">
        <f>SUM(I231:O231)</f>
        <v>1</v>
      </c>
      <c r="Q231" s="152">
        <v>1</v>
      </c>
      <c r="R231" s="152"/>
      <c r="S231" s="152" t="s">
        <v>395</v>
      </c>
      <c r="T231" s="476" t="s">
        <v>1255</v>
      </c>
    </row>
    <row r="232" spans="1:20" s="212" customFormat="1" x14ac:dyDescent="0.2">
      <c r="A232" s="152"/>
      <c r="B232" s="154" t="s">
        <v>1256</v>
      </c>
      <c r="C232" s="154" t="s">
        <v>1257</v>
      </c>
      <c r="D232" s="215"/>
      <c r="E232" s="152" t="s">
        <v>1258</v>
      </c>
      <c r="F232" s="210" t="s">
        <v>510</v>
      </c>
      <c r="G232" s="152" t="s">
        <v>394</v>
      </c>
      <c r="H232" s="211">
        <v>44151</v>
      </c>
      <c r="I232" s="152"/>
      <c r="J232" s="152"/>
      <c r="K232" s="152"/>
      <c r="L232" s="152"/>
      <c r="M232" s="152"/>
      <c r="N232" s="152"/>
      <c r="O232" s="152">
        <v>1</v>
      </c>
      <c r="P232" s="153">
        <f>SUM(I232:O232)</f>
        <v>1</v>
      </c>
      <c r="Q232" s="152">
        <v>1</v>
      </c>
      <c r="R232" s="152"/>
      <c r="S232" s="152" t="s">
        <v>395</v>
      </c>
      <c r="T232" s="476" t="s">
        <v>1259</v>
      </c>
    </row>
    <row r="233" spans="1:20" s="212" customFormat="1" x14ac:dyDescent="0.2">
      <c r="A233" s="152"/>
      <c r="B233" s="154" t="s">
        <v>1260</v>
      </c>
      <c r="C233" s="154" t="s">
        <v>1261</v>
      </c>
      <c r="D233" s="215"/>
      <c r="E233" s="152" t="s">
        <v>1262</v>
      </c>
      <c r="F233" s="210" t="s">
        <v>510</v>
      </c>
      <c r="G233" s="152" t="s">
        <v>394</v>
      </c>
      <c r="H233" s="211">
        <v>43880</v>
      </c>
      <c r="I233" s="152"/>
      <c r="J233" s="152"/>
      <c r="K233" s="152"/>
      <c r="L233" s="152"/>
      <c r="M233" s="152"/>
      <c r="N233" s="152"/>
      <c r="O233" s="152">
        <v>1</v>
      </c>
      <c r="P233" s="153">
        <f>SUM(I233:O233)</f>
        <v>1</v>
      </c>
      <c r="Q233" s="152">
        <v>1</v>
      </c>
      <c r="R233" s="152"/>
      <c r="S233" s="152" t="s">
        <v>395</v>
      </c>
      <c r="T233" s="476" t="s">
        <v>1263</v>
      </c>
    </row>
    <row r="234" spans="1:20" s="212" customFormat="1" x14ac:dyDescent="0.2">
      <c r="A234" s="152"/>
      <c r="B234" s="154" t="s">
        <v>1264</v>
      </c>
      <c r="C234" s="154" t="s">
        <v>1265</v>
      </c>
      <c r="D234" s="215"/>
      <c r="E234" s="152" t="s">
        <v>1266</v>
      </c>
      <c r="F234" s="210" t="s">
        <v>510</v>
      </c>
      <c r="G234" s="152" t="s">
        <v>394</v>
      </c>
      <c r="H234" s="211">
        <v>43875</v>
      </c>
      <c r="I234" s="152"/>
      <c r="J234" s="152"/>
      <c r="K234" s="152"/>
      <c r="L234" s="152"/>
      <c r="M234" s="152"/>
      <c r="N234" s="152"/>
      <c r="O234" s="152">
        <v>1</v>
      </c>
      <c r="P234" s="153">
        <f>SUM(I234:O234)</f>
        <v>1</v>
      </c>
      <c r="Q234" s="152">
        <v>1</v>
      </c>
      <c r="R234" s="152"/>
      <c r="S234" s="152" t="s">
        <v>395</v>
      </c>
      <c r="T234" s="476" t="s">
        <v>1267</v>
      </c>
    </row>
    <row r="235" spans="1:20" s="212" customFormat="1" x14ac:dyDescent="0.2">
      <c r="A235" s="152"/>
      <c r="B235" s="154" t="s">
        <v>1268</v>
      </c>
      <c r="C235" s="154" t="s">
        <v>1269</v>
      </c>
      <c r="D235" s="215"/>
      <c r="E235" s="152" t="s">
        <v>1270</v>
      </c>
      <c r="F235" s="210" t="s">
        <v>510</v>
      </c>
      <c r="G235" s="152" t="s">
        <v>394</v>
      </c>
      <c r="H235" s="211">
        <v>43893</v>
      </c>
      <c r="I235" s="152"/>
      <c r="J235" s="152"/>
      <c r="K235" s="152"/>
      <c r="L235" s="152"/>
      <c r="M235" s="152"/>
      <c r="N235" s="152"/>
      <c r="O235" s="152">
        <v>1</v>
      </c>
      <c r="P235" s="153">
        <f>SUM(I235:O235)</f>
        <v>1</v>
      </c>
      <c r="Q235" s="152">
        <v>1</v>
      </c>
      <c r="R235" s="152"/>
      <c r="S235" s="152" t="s">
        <v>395</v>
      </c>
      <c r="T235" s="476" t="s">
        <v>1271</v>
      </c>
    </row>
    <row r="236" spans="1:20" s="212" customFormat="1" x14ac:dyDescent="0.2">
      <c r="A236" s="152"/>
      <c r="B236" s="154" t="s">
        <v>1272</v>
      </c>
      <c r="C236" s="154" t="s">
        <v>1273</v>
      </c>
      <c r="D236" s="215"/>
      <c r="E236" s="152" t="s">
        <v>1274</v>
      </c>
      <c r="F236" s="210" t="s">
        <v>510</v>
      </c>
      <c r="G236" s="152" t="s">
        <v>394</v>
      </c>
      <c r="H236" s="211">
        <v>44026</v>
      </c>
      <c r="I236" s="152"/>
      <c r="J236" s="152"/>
      <c r="K236" s="152"/>
      <c r="L236" s="152"/>
      <c r="M236" s="152"/>
      <c r="N236" s="152"/>
      <c r="O236" s="152">
        <v>1</v>
      </c>
      <c r="P236" s="153">
        <f>SUM(I236:O236)</f>
        <v>1</v>
      </c>
      <c r="Q236" s="152">
        <v>1</v>
      </c>
      <c r="R236" s="152"/>
      <c r="S236" s="152" t="s">
        <v>395</v>
      </c>
      <c r="T236" s="476" t="s">
        <v>1275</v>
      </c>
    </row>
    <row r="237" spans="1:20" s="212" customFormat="1" x14ac:dyDescent="0.2">
      <c r="A237" s="152"/>
      <c r="B237" s="154" t="s">
        <v>1276</v>
      </c>
      <c r="C237" s="154" t="s">
        <v>1277</v>
      </c>
      <c r="D237" s="215"/>
      <c r="E237" s="152" t="s">
        <v>1278</v>
      </c>
      <c r="F237" s="210" t="s">
        <v>510</v>
      </c>
      <c r="G237" s="152" t="s">
        <v>394</v>
      </c>
      <c r="H237" s="211">
        <v>44068</v>
      </c>
      <c r="I237" s="152"/>
      <c r="J237" s="152"/>
      <c r="K237" s="152"/>
      <c r="L237" s="152"/>
      <c r="M237" s="152"/>
      <c r="N237" s="152"/>
      <c r="O237" s="152">
        <v>1</v>
      </c>
      <c r="P237" s="153">
        <f>SUM(I237:O237)</f>
        <v>1</v>
      </c>
      <c r="Q237" s="152">
        <v>1</v>
      </c>
      <c r="R237" s="152"/>
      <c r="S237" s="152" t="s">
        <v>395</v>
      </c>
      <c r="T237" s="476" t="s">
        <v>1279</v>
      </c>
    </row>
    <row r="238" spans="1:20" s="212" customFormat="1" x14ac:dyDescent="0.2">
      <c r="A238" s="152"/>
      <c r="B238" s="154" t="s">
        <v>1280</v>
      </c>
      <c r="C238" s="154" t="s">
        <v>1281</v>
      </c>
      <c r="D238" s="215"/>
      <c r="E238" s="152" t="s">
        <v>1282</v>
      </c>
      <c r="F238" s="210" t="s">
        <v>510</v>
      </c>
      <c r="G238" s="152" t="s">
        <v>394</v>
      </c>
      <c r="H238" s="211">
        <v>44088</v>
      </c>
      <c r="I238" s="152"/>
      <c r="J238" s="152"/>
      <c r="K238" s="152"/>
      <c r="L238" s="152"/>
      <c r="M238" s="152"/>
      <c r="N238" s="152"/>
      <c r="O238" s="152">
        <v>1</v>
      </c>
      <c r="P238" s="153">
        <f>SUM(I238:O238)</f>
        <v>1</v>
      </c>
      <c r="Q238" s="152">
        <v>1</v>
      </c>
      <c r="R238" s="152"/>
      <c r="S238" s="152" t="s">
        <v>395</v>
      </c>
      <c r="T238" s="476" t="s">
        <v>1283</v>
      </c>
    </row>
    <row r="239" spans="1:20" s="212" customFormat="1" x14ac:dyDescent="0.2">
      <c r="A239" s="152"/>
      <c r="B239" s="154" t="s">
        <v>1284</v>
      </c>
      <c r="C239" s="154" t="s">
        <v>1285</v>
      </c>
      <c r="D239" s="215"/>
      <c r="E239" s="152" t="s">
        <v>1286</v>
      </c>
      <c r="F239" s="210" t="s">
        <v>510</v>
      </c>
      <c r="G239" s="152" t="s">
        <v>394</v>
      </c>
      <c r="H239" s="211">
        <v>43902</v>
      </c>
      <c r="I239" s="152"/>
      <c r="J239" s="152"/>
      <c r="K239" s="152"/>
      <c r="L239" s="152"/>
      <c r="M239" s="152"/>
      <c r="N239" s="152"/>
      <c r="O239" s="152">
        <v>1</v>
      </c>
      <c r="P239" s="153">
        <f>SUM(I239:O239)</f>
        <v>1</v>
      </c>
      <c r="Q239" s="152">
        <v>1</v>
      </c>
      <c r="R239" s="152"/>
      <c r="S239" s="152" t="s">
        <v>395</v>
      </c>
      <c r="T239" s="476" t="s">
        <v>1287</v>
      </c>
    </row>
    <row r="240" spans="1:20" s="212" customFormat="1" x14ac:dyDescent="0.2">
      <c r="A240" s="152"/>
      <c r="B240" s="154" t="s">
        <v>1288</v>
      </c>
      <c r="C240" s="154" t="s">
        <v>1289</v>
      </c>
      <c r="D240" s="215"/>
      <c r="E240" s="152" t="s">
        <v>1290</v>
      </c>
      <c r="F240" s="210" t="s">
        <v>510</v>
      </c>
      <c r="G240" s="152" t="s">
        <v>394</v>
      </c>
      <c r="H240" s="211">
        <v>43972</v>
      </c>
      <c r="I240" s="152"/>
      <c r="J240" s="152"/>
      <c r="K240" s="152"/>
      <c r="L240" s="152"/>
      <c r="M240" s="152"/>
      <c r="N240" s="152"/>
      <c r="O240" s="152">
        <v>1</v>
      </c>
      <c r="P240" s="153">
        <f>SUM(I240:O240)</f>
        <v>1</v>
      </c>
      <c r="Q240" s="152">
        <v>1</v>
      </c>
      <c r="R240" s="152"/>
      <c r="S240" s="152" t="s">
        <v>395</v>
      </c>
      <c r="T240" s="476" t="s">
        <v>1291</v>
      </c>
    </row>
    <row r="241" spans="1:20" s="212" customFormat="1" x14ac:dyDescent="0.2">
      <c r="A241" s="152"/>
      <c r="B241" s="154" t="s">
        <v>1292</v>
      </c>
      <c r="C241" s="178" t="s">
        <v>1293</v>
      </c>
      <c r="D241" s="215"/>
      <c r="E241" s="216" t="s">
        <v>1294</v>
      </c>
      <c r="F241" s="210" t="s">
        <v>510</v>
      </c>
      <c r="G241" s="152" t="s">
        <v>394</v>
      </c>
      <c r="H241" s="211">
        <v>44117</v>
      </c>
      <c r="I241" s="152"/>
      <c r="J241" s="152"/>
      <c r="K241" s="152"/>
      <c r="L241" s="152"/>
      <c r="M241" s="152"/>
      <c r="N241" s="152"/>
      <c r="O241" s="172">
        <v>1</v>
      </c>
      <c r="P241" s="153">
        <f>SUM(I241:O241)</f>
        <v>1</v>
      </c>
      <c r="Q241" s="152">
        <v>1</v>
      </c>
      <c r="R241" s="152"/>
      <c r="S241" s="152" t="s">
        <v>395</v>
      </c>
      <c r="T241" s="476" t="s">
        <v>1295</v>
      </c>
    </row>
    <row r="242" spans="1:20" s="212" customFormat="1" x14ac:dyDescent="0.2">
      <c r="A242" s="152"/>
      <c r="B242" s="154" t="s">
        <v>1296</v>
      </c>
      <c r="C242" s="154" t="s">
        <v>1297</v>
      </c>
      <c r="D242" s="215"/>
      <c r="E242" s="152" t="s">
        <v>1298</v>
      </c>
      <c r="F242" s="210" t="s">
        <v>510</v>
      </c>
      <c r="G242" s="152" t="s">
        <v>394</v>
      </c>
      <c r="H242" s="211">
        <v>43963</v>
      </c>
      <c r="I242" s="152"/>
      <c r="J242" s="152"/>
      <c r="K242" s="152"/>
      <c r="L242" s="152"/>
      <c r="M242" s="152"/>
      <c r="N242" s="152"/>
      <c r="O242" s="152">
        <v>1</v>
      </c>
      <c r="P242" s="153">
        <f>SUM(I242:O242)</f>
        <v>1</v>
      </c>
      <c r="Q242" s="152">
        <v>1</v>
      </c>
      <c r="R242" s="152"/>
      <c r="S242" s="152" t="s">
        <v>395</v>
      </c>
      <c r="T242" s="476" t="s">
        <v>1299</v>
      </c>
    </row>
    <row r="243" spans="1:20" s="212" customFormat="1" x14ac:dyDescent="0.2">
      <c r="A243" s="152"/>
      <c r="B243" s="154" t="s">
        <v>1300</v>
      </c>
      <c r="C243" s="154" t="s">
        <v>1301</v>
      </c>
      <c r="D243" s="215"/>
      <c r="E243" s="152" t="s">
        <v>1302</v>
      </c>
      <c r="F243" s="210" t="s">
        <v>510</v>
      </c>
      <c r="G243" s="152" t="s">
        <v>394</v>
      </c>
      <c r="H243" s="211">
        <v>43963</v>
      </c>
      <c r="I243" s="152"/>
      <c r="J243" s="152"/>
      <c r="K243" s="152"/>
      <c r="L243" s="152"/>
      <c r="M243" s="152"/>
      <c r="N243" s="152"/>
      <c r="O243" s="152">
        <v>1</v>
      </c>
      <c r="P243" s="153">
        <f>SUM(I243:O243)</f>
        <v>1</v>
      </c>
      <c r="Q243" s="152">
        <v>1</v>
      </c>
      <c r="R243" s="152"/>
      <c r="S243" s="152" t="s">
        <v>395</v>
      </c>
      <c r="T243" s="476" t="s">
        <v>1303</v>
      </c>
    </row>
    <row r="244" spans="1:20" s="212" customFormat="1" x14ac:dyDescent="0.2">
      <c r="A244" s="152"/>
      <c r="B244" s="154" t="s">
        <v>1304</v>
      </c>
      <c r="C244" s="178" t="s">
        <v>1305</v>
      </c>
      <c r="D244" s="215"/>
      <c r="E244" s="216" t="s">
        <v>1306</v>
      </c>
      <c r="F244" s="210" t="s">
        <v>510</v>
      </c>
      <c r="G244" s="152" t="s">
        <v>394</v>
      </c>
      <c r="H244" s="211">
        <v>44082</v>
      </c>
      <c r="I244" s="152"/>
      <c r="J244" s="152"/>
      <c r="K244" s="152"/>
      <c r="L244" s="152"/>
      <c r="M244" s="152"/>
      <c r="N244" s="152"/>
      <c r="O244" s="172">
        <v>1</v>
      </c>
      <c r="P244" s="153">
        <f>SUM(I244:O244)</f>
        <v>1</v>
      </c>
      <c r="Q244" s="152">
        <v>1</v>
      </c>
      <c r="R244" s="152"/>
      <c r="S244" s="152" t="s">
        <v>395</v>
      </c>
      <c r="T244" s="476" t="s">
        <v>1307</v>
      </c>
    </row>
    <row r="245" spans="1:20" s="212" customFormat="1" x14ac:dyDescent="0.2">
      <c r="A245" s="152"/>
      <c r="B245" s="154" t="s">
        <v>1308</v>
      </c>
      <c r="C245" s="178" t="s">
        <v>1309</v>
      </c>
      <c r="D245" s="215"/>
      <c r="E245" s="216" t="s">
        <v>1310</v>
      </c>
      <c r="F245" s="210" t="s">
        <v>510</v>
      </c>
      <c r="G245" s="152" t="s">
        <v>394</v>
      </c>
      <c r="H245" s="211">
        <v>43875</v>
      </c>
      <c r="I245" s="152"/>
      <c r="J245" s="152"/>
      <c r="K245" s="152"/>
      <c r="L245" s="152"/>
      <c r="M245" s="152"/>
      <c r="N245" s="152"/>
      <c r="O245" s="172">
        <v>1</v>
      </c>
      <c r="P245" s="153">
        <f>SUM(I245:O245)</f>
        <v>1</v>
      </c>
      <c r="Q245" s="152">
        <v>1</v>
      </c>
      <c r="R245" s="152"/>
      <c r="S245" s="152" t="s">
        <v>395</v>
      </c>
      <c r="T245" s="476" t="s">
        <v>1311</v>
      </c>
    </row>
    <row r="246" spans="1:20" s="212" customFormat="1" x14ac:dyDescent="0.2">
      <c r="A246" s="152"/>
      <c r="B246" s="154" t="s">
        <v>1312</v>
      </c>
      <c r="C246" s="154" t="s">
        <v>1313</v>
      </c>
      <c r="D246" s="215"/>
      <c r="E246" s="152" t="s">
        <v>1314</v>
      </c>
      <c r="F246" s="210" t="s">
        <v>510</v>
      </c>
      <c r="G246" s="152" t="s">
        <v>394</v>
      </c>
      <c r="H246" s="211">
        <v>44110</v>
      </c>
      <c r="I246" s="152"/>
      <c r="J246" s="152"/>
      <c r="K246" s="152"/>
      <c r="L246" s="152"/>
      <c r="M246" s="152"/>
      <c r="N246" s="152"/>
      <c r="O246" s="152">
        <v>1</v>
      </c>
      <c r="P246" s="153">
        <f>SUM(I246:O246)</f>
        <v>1</v>
      </c>
      <c r="Q246" s="152">
        <v>1</v>
      </c>
      <c r="R246" s="152"/>
      <c r="S246" s="152" t="s">
        <v>395</v>
      </c>
      <c r="T246" s="476" t="s">
        <v>1315</v>
      </c>
    </row>
    <row r="247" spans="1:20" s="212" customFormat="1" x14ac:dyDescent="0.2">
      <c r="A247" s="152"/>
      <c r="B247" s="154" t="s">
        <v>1316</v>
      </c>
      <c r="C247" s="154" t="s">
        <v>1317</v>
      </c>
      <c r="D247" s="215"/>
      <c r="E247" s="152" t="s">
        <v>1318</v>
      </c>
      <c r="F247" s="210" t="s">
        <v>510</v>
      </c>
      <c r="G247" s="152" t="s">
        <v>394</v>
      </c>
      <c r="H247" s="211">
        <v>43858</v>
      </c>
      <c r="I247" s="152"/>
      <c r="J247" s="152"/>
      <c r="K247" s="152"/>
      <c r="L247" s="152"/>
      <c r="M247" s="152"/>
      <c r="N247" s="152"/>
      <c r="O247" s="152">
        <v>1</v>
      </c>
      <c r="P247" s="153">
        <f>SUM(I247:O247)</f>
        <v>1</v>
      </c>
      <c r="Q247" s="152">
        <v>1</v>
      </c>
      <c r="R247" s="152"/>
      <c r="S247" s="152" t="s">
        <v>395</v>
      </c>
      <c r="T247" s="476" t="s">
        <v>1319</v>
      </c>
    </row>
    <row r="248" spans="1:20" s="212" customFormat="1" x14ac:dyDescent="0.2">
      <c r="A248" s="152"/>
      <c r="B248" s="154" t="s">
        <v>1320</v>
      </c>
      <c r="C248" s="178" t="s">
        <v>1321</v>
      </c>
      <c r="D248" s="215"/>
      <c r="E248" s="216" t="s">
        <v>1322</v>
      </c>
      <c r="F248" s="210" t="s">
        <v>510</v>
      </c>
      <c r="G248" s="152" t="s">
        <v>394</v>
      </c>
      <c r="H248" s="211">
        <v>44091</v>
      </c>
      <c r="I248" s="152"/>
      <c r="J248" s="152"/>
      <c r="K248" s="152"/>
      <c r="L248" s="152"/>
      <c r="M248" s="152"/>
      <c r="N248" s="152"/>
      <c r="O248" s="172">
        <v>1</v>
      </c>
      <c r="P248" s="153">
        <f>SUM(I248:O248)</f>
        <v>1</v>
      </c>
      <c r="Q248" s="152">
        <v>1</v>
      </c>
      <c r="R248" s="152"/>
      <c r="S248" s="152" t="s">
        <v>395</v>
      </c>
      <c r="T248" s="476" t="s">
        <v>1323</v>
      </c>
    </row>
    <row r="249" spans="1:20" s="212" customFormat="1" x14ac:dyDescent="0.2">
      <c r="A249" s="152"/>
      <c r="B249" s="154" t="s">
        <v>1324</v>
      </c>
      <c r="C249" s="178" t="s">
        <v>1325</v>
      </c>
      <c r="D249" s="215"/>
      <c r="E249" s="216" t="s">
        <v>1326</v>
      </c>
      <c r="F249" s="210" t="s">
        <v>510</v>
      </c>
      <c r="G249" s="152" t="s">
        <v>394</v>
      </c>
      <c r="H249" s="211">
        <v>44113</v>
      </c>
      <c r="I249" s="152"/>
      <c r="J249" s="152"/>
      <c r="K249" s="152"/>
      <c r="L249" s="152"/>
      <c r="M249" s="152"/>
      <c r="N249" s="152"/>
      <c r="O249" s="172">
        <v>1</v>
      </c>
      <c r="P249" s="153">
        <f>SUM(I249:O249)</f>
        <v>1</v>
      </c>
      <c r="Q249" s="152">
        <v>1</v>
      </c>
      <c r="R249" s="152"/>
      <c r="S249" s="152" t="s">
        <v>395</v>
      </c>
      <c r="T249" s="476" t="s">
        <v>1327</v>
      </c>
    </row>
    <row r="250" spans="1:20" s="212" customFormat="1" x14ac:dyDescent="0.2">
      <c r="A250" s="152"/>
      <c r="B250" s="154" t="s">
        <v>1328</v>
      </c>
      <c r="C250" s="154" t="s">
        <v>1329</v>
      </c>
      <c r="D250" s="215"/>
      <c r="E250" s="152" t="s">
        <v>1330</v>
      </c>
      <c r="F250" s="210" t="s">
        <v>510</v>
      </c>
      <c r="G250" s="152" t="s">
        <v>394</v>
      </c>
      <c r="H250" s="211">
        <v>44165</v>
      </c>
      <c r="I250" s="152"/>
      <c r="J250" s="152"/>
      <c r="K250" s="152"/>
      <c r="L250" s="152"/>
      <c r="M250" s="152"/>
      <c r="N250" s="152"/>
      <c r="O250" s="152">
        <v>1</v>
      </c>
      <c r="P250" s="153">
        <f>SUM(I250:O250)</f>
        <v>1</v>
      </c>
      <c r="Q250" s="152">
        <v>1</v>
      </c>
      <c r="R250" s="152"/>
      <c r="S250" s="152" t="s">
        <v>395</v>
      </c>
      <c r="T250" s="476" t="s">
        <v>1331</v>
      </c>
    </row>
    <row r="251" spans="1:20" s="212" customFormat="1" x14ac:dyDescent="0.2">
      <c r="A251" s="152"/>
      <c r="B251" s="154" t="s">
        <v>1332</v>
      </c>
      <c r="C251" s="154" t="s">
        <v>1333</v>
      </c>
      <c r="D251" s="215"/>
      <c r="E251" s="152" t="s">
        <v>1334</v>
      </c>
      <c r="F251" s="210" t="s">
        <v>510</v>
      </c>
      <c r="G251" s="152" t="s">
        <v>394</v>
      </c>
      <c r="H251" s="211">
        <v>44119</v>
      </c>
      <c r="I251" s="152"/>
      <c r="J251" s="152"/>
      <c r="K251" s="152"/>
      <c r="L251" s="152"/>
      <c r="M251" s="152"/>
      <c r="N251" s="152"/>
      <c r="O251" s="152">
        <v>1</v>
      </c>
      <c r="P251" s="153">
        <f>SUM(I251:O251)</f>
        <v>1</v>
      </c>
      <c r="Q251" s="152">
        <v>1</v>
      </c>
      <c r="R251" s="152"/>
      <c r="S251" s="152" t="s">
        <v>395</v>
      </c>
      <c r="T251" s="476" t="s">
        <v>1335</v>
      </c>
    </row>
    <row r="252" spans="1:20" s="212" customFormat="1" x14ac:dyDescent="0.2">
      <c r="A252" s="152"/>
      <c r="B252" s="154" t="s">
        <v>1336</v>
      </c>
      <c r="C252" s="154" t="s">
        <v>1337</v>
      </c>
      <c r="D252" s="215"/>
      <c r="E252" s="152" t="s">
        <v>1338</v>
      </c>
      <c r="F252" s="210" t="s">
        <v>510</v>
      </c>
      <c r="G252" s="152" t="s">
        <v>394</v>
      </c>
      <c r="H252" s="211">
        <v>44173</v>
      </c>
      <c r="I252" s="152"/>
      <c r="J252" s="152"/>
      <c r="K252" s="152"/>
      <c r="L252" s="152"/>
      <c r="M252" s="152"/>
      <c r="N252" s="152"/>
      <c r="O252" s="152">
        <v>1</v>
      </c>
      <c r="P252" s="153">
        <f>SUM(I252:O252)</f>
        <v>1</v>
      </c>
      <c r="Q252" s="152">
        <v>1</v>
      </c>
      <c r="R252" s="152"/>
      <c r="S252" s="152" t="s">
        <v>395</v>
      </c>
      <c r="T252" s="476" t="s">
        <v>1339</v>
      </c>
    </row>
    <row r="253" spans="1:20" s="212" customFormat="1" x14ac:dyDescent="0.2">
      <c r="A253" s="152"/>
      <c r="B253" s="154" t="s">
        <v>1340</v>
      </c>
      <c r="C253" s="154" t="s">
        <v>1341</v>
      </c>
      <c r="D253" s="215"/>
      <c r="E253" s="152" t="s">
        <v>1342</v>
      </c>
      <c r="F253" s="210" t="s">
        <v>510</v>
      </c>
      <c r="G253" s="152" t="s">
        <v>394</v>
      </c>
      <c r="H253" s="211">
        <v>43895</v>
      </c>
      <c r="I253" s="152"/>
      <c r="J253" s="152"/>
      <c r="K253" s="152"/>
      <c r="L253" s="152"/>
      <c r="M253" s="152"/>
      <c r="N253" s="152"/>
      <c r="O253" s="152">
        <v>1</v>
      </c>
      <c r="P253" s="153">
        <f>SUM(I253:O253)</f>
        <v>1</v>
      </c>
      <c r="Q253" s="152">
        <v>1</v>
      </c>
      <c r="R253" s="152"/>
      <c r="S253" s="152" t="s">
        <v>395</v>
      </c>
      <c r="T253" s="476" t="s">
        <v>1343</v>
      </c>
    </row>
    <row r="254" spans="1:20" s="212" customFormat="1" x14ac:dyDescent="0.2">
      <c r="A254" s="152"/>
      <c r="B254" s="154" t="s">
        <v>1344</v>
      </c>
      <c r="C254" s="154" t="s">
        <v>1345</v>
      </c>
      <c r="D254" s="215"/>
      <c r="E254" s="152" t="s">
        <v>1346</v>
      </c>
      <c r="F254" s="210" t="s">
        <v>510</v>
      </c>
      <c r="G254" s="152" t="s">
        <v>394</v>
      </c>
      <c r="H254" s="211">
        <v>44148</v>
      </c>
      <c r="I254" s="152"/>
      <c r="J254" s="152"/>
      <c r="K254" s="152"/>
      <c r="L254" s="152"/>
      <c r="M254" s="152"/>
      <c r="N254" s="152"/>
      <c r="O254" s="152">
        <v>1</v>
      </c>
      <c r="P254" s="153">
        <f>SUM(I254:O254)</f>
        <v>1</v>
      </c>
      <c r="Q254" s="152">
        <v>1</v>
      </c>
      <c r="R254" s="152"/>
      <c r="S254" s="152" t="s">
        <v>395</v>
      </c>
      <c r="T254" s="476" t="s">
        <v>1347</v>
      </c>
    </row>
    <row r="255" spans="1:20" s="212" customFormat="1" x14ac:dyDescent="0.2">
      <c r="A255" s="152"/>
      <c r="B255" s="154" t="s">
        <v>1348</v>
      </c>
      <c r="C255" s="154" t="s">
        <v>1349</v>
      </c>
      <c r="D255" s="215"/>
      <c r="E255" s="152" t="s">
        <v>1350</v>
      </c>
      <c r="F255" s="210" t="s">
        <v>510</v>
      </c>
      <c r="G255" s="152" t="s">
        <v>394</v>
      </c>
      <c r="H255" s="211">
        <v>44184</v>
      </c>
      <c r="I255" s="152"/>
      <c r="J255" s="152"/>
      <c r="K255" s="152"/>
      <c r="L255" s="152"/>
      <c r="M255" s="152"/>
      <c r="N255" s="152"/>
      <c r="O255" s="152">
        <v>1</v>
      </c>
      <c r="P255" s="153">
        <f>SUM(I255:O255)</f>
        <v>1</v>
      </c>
      <c r="Q255" s="152">
        <v>1</v>
      </c>
      <c r="R255" s="152"/>
      <c r="S255" s="152" t="s">
        <v>395</v>
      </c>
      <c r="T255" s="476" t="s">
        <v>1351</v>
      </c>
    </row>
    <row r="256" spans="1:20" s="212" customFormat="1" x14ac:dyDescent="0.2">
      <c r="A256" s="152"/>
      <c r="B256" s="154" t="s">
        <v>1352</v>
      </c>
      <c r="C256" s="178" t="s">
        <v>1353</v>
      </c>
      <c r="D256" s="215"/>
      <c r="E256" s="216" t="s">
        <v>1354</v>
      </c>
      <c r="F256" s="210" t="s">
        <v>510</v>
      </c>
      <c r="G256" s="152" t="s">
        <v>394</v>
      </c>
      <c r="H256" s="211">
        <v>43970</v>
      </c>
      <c r="I256" s="152"/>
      <c r="J256" s="152"/>
      <c r="K256" s="152"/>
      <c r="L256" s="152"/>
      <c r="M256" s="152"/>
      <c r="N256" s="152"/>
      <c r="O256" s="172">
        <v>1</v>
      </c>
      <c r="P256" s="153">
        <f>SUM(I256:O256)</f>
        <v>1</v>
      </c>
      <c r="Q256" s="152">
        <v>1</v>
      </c>
      <c r="R256" s="152"/>
      <c r="S256" s="152" t="s">
        <v>395</v>
      </c>
      <c r="T256" s="476" t="s">
        <v>1355</v>
      </c>
    </row>
    <row r="257" spans="1:20" s="212" customFormat="1" x14ac:dyDescent="0.2">
      <c r="A257" s="152"/>
      <c r="B257" s="154" t="s">
        <v>1356</v>
      </c>
      <c r="C257" s="154" t="s">
        <v>1357</v>
      </c>
      <c r="D257" s="215"/>
      <c r="E257" s="152" t="s">
        <v>1358</v>
      </c>
      <c r="F257" s="210" t="s">
        <v>510</v>
      </c>
      <c r="G257" s="152" t="s">
        <v>394</v>
      </c>
      <c r="H257" s="211">
        <v>44119</v>
      </c>
      <c r="I257" s="152"/>
      <c r="J257" s="152"/>
      <c r="K257" s="152"/>
      <c r="L257" s="152"/>
      <c r="M257" s="152"/>
      <c r="N257" s="152"/>
      <c r="O257" s="152">
        <v>1</v>
      </c>
      <c r="P257" s="153">
        <f>SUM(I257:O257)</f>
        <v>1</v>
      </c>
      <c r="Q257" s="152">
        <v>1</v>
      </c>
      <c r="R257" s="152"/>
      <c r="S257" s="152" t="s">
        <v>395</v>
      </c>
      <c r="T257" s="476" t="s">
        <v>1359</v>
      </c>
    </row>
    <row r="258" spans="1:20" s="212" customFormat="1" x14ac:dyDescent="0.2">
      <c r="A258" s="152"/>
      <c r="B258" s="154" t="s">
        <v>1360</v>
      </c>
      <c r="C258" s="154" t="s">
        <v>1361</v>
      </c>
      <c r="D258" s="215"/>
      <c r="E258" s="152" t="s">
        <v>1362</v>
      </c>
      <c r="F258" s="210" t="s">
        <v>510</v>
      </c>
      <c r="G258" s="152" t="s">
        <v>394</v>
      </c>
      <c r="H258" s="211">
        <v>43936</v>
      </c>
      <c r="I258" s="152"/>
      <c r="J258" s="152"/>
      <c r="K258" s="152"/>
      <c r="L258" s="152"/>
      <c r="M258" s="152"/>
      <c r="N258" s="152"/>
      <c r="O258" s="152">
        <v>1</v>
      </c>
      <c r="P258" s="153">
        <f>SUM(I258:O258)</f>
        <v>1</v>
      </c>
      <c r="Q258" s="152">
        <v>1</v>
      </c>
      <c r="R258" s="152"/>
      <c r="S258" s="152" t="s">
        <v>395</v>
      </c>
      <c r="T258" s="476" t="s">
        <v>1363</v>
      </c>
    </row>
    <row r="259" spans="1:20" s="212" customFormat="1" x14ac:dyDescent="0.2">
      <c r="A259" s="152"/>
      <c r="B259" s="154" t="s">
        <v>1364</v>
      </c>
      <c r="C259" s="154" t="s">
        <v>1365</v>
      </c>
      <c r="D259" s="215"/>
      <c r="E259" s="152" t="s">
        <v>1366</v>
      </c>
      <c r="F259" s="210" t="s">
        <v>510</v>
      </c>
      <c r="G259" s="152" t="s">
        <v>394</v>
      </c>
      <c r="H259" s="211">
        <v>43860</v>
      </c>
      <c r="I259" s="152"/>
      <c r="J259" s="152"/>
      <c r="K259" s="152"/>
      <c r="L259" s="152"/>
      <c r="M259" s="152"/>
      <c r="N259" s="152"/>
      <c r="O259" s="152">
        <v>1</v>
      </c>
      <c r="P259" s="153">
        <f>SUM(I259:O259)</f>
        <v>1</v>
      </c>
      <c r="Q259" s="152">
        <v>1</v>
      </c>
      <c r="R259" s="152"/>
      <c r="S259" s="152" t="s">
        <v>395</v>
      </c>
      <c r="T259" s="476" t="s">
        <v>1367</v>
      </c>
    </row>
    <row r="260" spans="1:20" s="212" customFormat="1" x14ac:dyDescent="0.2">
      <c r="A260" s="152"/>
      <c r="B260" s="154" t="s">
        <v>1368</v>
      </c>
      <c r="C260" s="154" t="s">
        <v>1369</v>
      </c>
      <c r="D260" s="215"/>
      <c r="E260" s="152" t="s">
        <v>1370</v>
      </c>
      <c r="F260" s="210" t="s">
        <v>510</v>
      </c>
      <c r="G260" s="152" t="s">
        <v>394</v>
      </c>
      <c r="H260" s="211">
        <v>43895</v>
      </c>
      <c r="I260" s="152"/>
      <c r="J260" s="152"/>
      <c r="K260" s="152"/>
      <c r="L260" s="152"/>
      <c r="M260" s="152"/>
      <c r="N260" s="152"/>
      <c r="O260" s="152">
        <v>1</v>
      </c>
      <c r="P260" s="153">
        <f>SUM(I260:O260)</f>
        <v>1</v>
      </c>
      <c r="Q260" s="152">
        <v>1</v>
      </c>
      <c r="R260" s="152"/>
      <c r="S260" s="152" t="s">
        <v>395</v>
      </c>
      <c r="T260" s="476" t="s">
        <v>1371</v>
      </c>
    </row>
    <row r="261" spans="1:20" s="212" customFormat="1" x14ac:dyDescent="0.2">
      <c r="A261" s="152"/>
      <c r="B261" s="154" t="s">
        <v>1372</v>
      </c>
      <c r="C261" s="154" t="s">
        <v>1373</v>
      </c>
      <c r="D261" s="215"/>
      <c r="E261" s="152" t="s">
        <v>1374</v>
      </c>
      <c r="F261" s="210" t="s">
        <v>510</v>
      </c>
      <c r="G261" s="152" t="s">
        <v>394</v>
      </c>
      <c r="H261" s="211">
        <v>44008</v>
      </c>
      <c r="I261" s="152"/>
      <c r="J261" s="152"/>
      <c r="K261" s="152"/>
      <c r="L261" s="152"/>
      <c r="M261" s="152"/>
      <c r="N261" s="152"/>
      <c r="O261" s="152">
        <v>1</v>
      </c>
      <c r="P261" s="153">
        <f>SUM(I261:O261)</f>
        <v>1</v>
      </c>
      <c r="Q261" s="152">
        <v>1</v>
      </c>
      <c r="R261" s="152"/>
      <c r="S261" s="152" t="s">
        <v>395</v>
      </c>
      <c r="T261" s="476" t="s">
        <v>1375</v>
      </c>
    </row>
    <row r="262" spans="1:20" s="212" customFormat="1" x14ac:dyDescent="0.2">
      <c r="A262" s="152"/>
      <c r="B262" s="154" t="s">
        <v>1376</v>
      </c>
      <c r="C262" s="154" t="s">
        <v>1377</v>
      </c>
      <c r="D262" s="215"/>
      <c r="E262" s="152" t="s">
        <v>1378</v>
      </c>
      <c r="F262" s="210" t="s">
        <v>510</v>
      </c>
      <c r="G262" s="152" t="s">
        <v>394</v>
      </c>
      <c r="H262" s="211">
        <v>44153</v>
      </c>
      <c r="I262" s="152"/>
      <c r="J262" s="152"/>
      <c r="K262" s="152"/>
      <c r="L262" s="152"/>
      <c r="M262" s="152"/>
      <c r="N262" s="152"/>
      <c r="O262" s="152">
        <v>1</v>
      </c>
      <c r="P262" s="153">
        <f>SUM(I262:O262)</f>
        <v>1</v>
      </c>
      <c r="Q262" s="152">
        <v>1</v>
      </c>
      <c r="R262" s="152"/>
      <c r="S262" s="152" t="s">
        <v>395</v>
      </c>
      <c r="T262" s="476" t="s">
        <v>1379</v>
      </c>
    </row>
    <row r="263" spans="1:20" s="212" customFormat="1" x14ac:dyDescent="0.2">
      <c r="A263" s="152"/>
      <c r="B263" s="154" t="s">
        <v>1380</v>
      </c>
      <c r="C263" s="154" t="s">
        <v>1381</v>
      </c>
      <c r="D263" s="215"/>
      <c r="E263" s="152" t="s">
        <v>1382</v>
      </c>
      <c r="F263" s="210" t="s">
        <v>510</v>
      </c>
      <c r="G263" s="152" t="s">
        <v>394</v>
      </c>
      <c r="H263" s="211">
        <v>43964</v>
      </c>
      <c r="I263" s="152"/>
      <c r="J263" s="152"/>
      <c r="K263" s="152"/>
      <c r="L263" s="152"/>
      <c r="M263" s="152"/>
      <c r="N263" s="152"/>
      <c r="O263" s="152">
        <v>1</v>
      </c>
      <c r="P263" s="153">
        <f>SUM(I263:O263)</f>
        <v>1</v>
      </c>
      <c r="Q263" s="152">
        <v>1</v>
      </c>
      <c r="R263" s="152"/>
      <c r="S263" s="152" t="s">
        <v>395</v>
      </c>
      <c r="T263" s="476" t="s">
        <v>1383</v>
      </c>
    </row>
    <row r="264" spans="1:20" s="212" customFormat="1" x14ac:dyDescent="0.2">
      <c r="A264" s="152"/>
      <c r="B264" s="154" t="s">
        <v>1384</v>
      </c>
      <c r="C264" s="154" t="s">
        <v>1385</v>
      </c>
      <c r="D264" s="215"/>
      <c r="E264" s="152" t="s">
        <v>1386</v>
      </c>
      <c r="F264" s="210" t="s">
        <v>510</v>
      </c>
      <c r="G264" s="152" t="s">
        <v>394</v>
      </c>
      <c r="H264" s="211">
        <v>43857</v>
      </c>
      <c r="I264" s="152"/>
      <c r="J264" s="152"/>
      <c r="K264" s="152"/>
      <c r="L264" s="152"/>
      <c r="M264" s="152"/>
      <c r="N264" s="152"/>
      <c r="O264" s="152">
        <v>1</v>
      </c>
      <c r="P264" s="153">
        <f>SUM(I264:O264)</f>
        <v>1</v>
      </c>
      <c r="Q264" s="152">
        <v>1</v>
      </c>
      <c r="R264" s="152"/>
      <c r="S264" s="152" t="s">
        <v>395</v>
      </c>
      <c r="T264" s="476" t="s">
        <v>1387</v>
      </c>
    </row>
    <row r="265" spans="1:20" s="212" customFormat="1" x14ac:dyDescent="0.2">
      <c r="A265" s="152"/>
      <c r="B265" s="154" t="s">
        <v>1388</v>
      </c>
      <c r="C265" s="154" t="s">
        <v>1389</v>
      </c>
      <c r="D265" s="215"/>
      <c r="E265" s="152" t="s">
        <v>1390</v>
      </c>
      <c r="F265" s="210" t="s">
        <v>510</v>
      </c>
      <c r="G265" s="152" t="s">
        <v>394</v>
      </c>
      <c r="H265" s="211">
        <v>43899</v>
      </c>
      <c r="I265" s="152"/>
      <c r="J265" s="152"/>
      <c r="K265" s="152"/>
      <c r="L265" s="152"/>
      <c r="M265" s="152"/>
      <c r="N265" s="152"/>
      <c r="O265" s="152">
        <v>1</v>
      </c>
      <c r="P265" s="153">
        <f>SUM(I265:O265)</f>
        <v>1</v>
      </c>
      <c r="Q265" s="152">
        <v>1</v>
      </c>
      <c r="R265" s="152"/>
      <c r="S265" s="152" t="s">
        <v>395</v>
      </c>
      <c r="T265" s="476" t="s">
        <v>1391</v>
      </c>
    </row>
    <row r="266" spans="1:20" s="212" customFormat="1" x14ac:dyDescent="0.2">
      <c r="A266" s="152"/>
      <c r="B266" s="154" t="s">
        <v>1392</v>
      </c>
      <c r="C266" s="154" t="s">
        <v>1393</v>
      </c>
      <c r="D266" s="215"/>
      <c r="E266" s="152" t="s">
        <v>1394</v>
      </c>
      <c r="F266" s="210" t="s">
        <v>510</v>
      </c>
      <c r="G266" s="152" t="s">
        <v>394</v>
      </c>
      <c r="H266" s="211">
        <v>44127</v>
      </c>
      <c r="I266" s="152"/>
      <c r="J266" s="152"/>
      <c r="K266" s="152"/>
      <c r="L266" s="152"/>
      <c r="M266" s="152"/>
      <c r="N266" s="152"/>
      <c r="O266" s="152">
        <v>1</v>
      </c>
      <c r="P266" s="153">
        <f>SUM(I266:O266)</f>
        <v>1</v>
      </c>
      <c r="Q266" s="152">
        <v>1</v>
      </c>
      <c r="R266" s="152"/>
      <c r="S266" s="152" t="s">
        <v>395</v>
      </c>
      <c r="T266" s="476" t="s">
        <v>1395</v>
      </c>
    </row>
    <row r="267" spans="1:20" s="212" customFormat="1" x14ac:dyDescent="0.2">
      <c r="A267" s="152"/>
      <c r="B267" s="154" t="s">
        <v>1396</v>
      </c>
      <c r="C267" s="154" t="s">
        <v>1397</v>
      </c>
      <c r="D267" s="215"/>
      <c r="E267" s="152" t="s">
        <v>1398</v>
      </c>
      <c r="F267" s="210" t="s">
        <v>510</v>
      </c>
      <c r="G267" s="152" t="s">
        <v>394</v>
      </c>
      <c r="H267" s="211">
        <v>43837</v>
      </c>
      <c r="I267" s="152"/>
      <c r="J267" s="152"/>
      <c r="K267" s="152"/>
      <c r="L267" s="152"/>
      <c r="M267" s="152"/>
      <c r="N267" s="152"/>
      <c r="O267" s="152">
        <v>1</v>
      </c>
      <c r="P267" s="153">
        <f>SUM(I267:O267)</f>
        <v>1</v>
      </c>
      <c r="Q267" s="152">
        <v>1</v>
      </c>
      <c r="R267" s="152"/>
      <c r="S267" s="152" t="s">
        <v>395</v>
      </c>
      <c r="T267" s="476" t="s">
        <v>1399</v>
      </c>
    </row>
    <row r="268" spans="1:20" s="212" customFormat="1" x14ac:dyDescent="0.2">
      <c r="A268" s="152"/>
      <c r="B268" s="154" t="s">
        <v>1400</v>
      </c>
      <c r="C268" s="154" t="s">
        <v>1401</v>
      </c>
      <c r="D268" s="215"/>
      <c r="E268" s="152" t="s">
        <v>1402</v>
      </c>
      <c r="F268" s="210" t="s">
        <v>510</v>
      </c>
      <c r="G268" s="152" t="s">
        <v>394</v>
      </c>
      <c r="H268" s="211">
        <v>44015</v>
      </c>
      <c r="I268" s="152"/>
      <c r="J268" s="152"/>
      <c r="K268" s="152"/>
      <c r="L268" s="152"/>
      <c r="M268" s="152"/>
      <c r="N268" s="152"/>
      <c r="O268" s="152">
        <v>1</v>
      </c>
      <c r="P268" s="153">
        <f>SUM(I268:O268)</f>
        <v>1</v>
      </c>
      <c r="Q268" s="152">
        <v>1</v>
      </c>
      <c r="R268" s="152"/>
      <c r="S268" s="152" t="s">
        <v>395</v>
      </c>
      <c r="T268" s="476" t="s">
        <v>1403</v>
      </c>
    </row>
    <row r="269" spans="1:20" s="212" customFormat="1" x14ac:dyDescent="0.2">
      <c r="A269" s="152"/>
      <c r="B269" s="154" t="s">
        <v>1404</v>
      </c>
      <c r="C269" s="154" t="s">
        <v>1405</v>
      </c>
      <c r="D269" s="215"/>
      <c r="E269" s="152" t="s">
        <v>1406</v>
      </c>
      <c r="F269" s="210" t="s">
        <v>510</v>
      </c>
      <c r="G269" s="152" t="s">
        <v>394</v>
      </c>
      <c r="H269" s="211">
        <v>44180</v>
      </c>
      <c r="I269" s="152"/>
      <c r="J269" s="152"/>
      <c r="K269" s="152"/>
      <c r="L269" s="152"/>
      <c r="M269" s="152"/>
      <c r="N269" s="152"/>
      <c r="O269" s="152">
        <v>1</v>
      </c>
      <c r="P269" s="153">
        <f>SUM(I269:O269)</f>
        <v>1</v>
      </c>
      <c r="Q269" s="152">
        <v>1</v>
      </c>
      <c r="R269" s="152"/>
      <c r="S269" s="152" t="s">
        <v>395</v>
      </c>
      <c r="T269" s="476" t="s">
        <v>1407</v>
      </c>
    </row>
    <row r="270" spans="1:20" s="212" customFormat="1" x14ac:dyDescent="0.2">
      <c r="A270" s="152"/>
      <c r="B270" s="154" t="s">
        <v>1408</v>
      </c>
      <c r="C270" s="154" t="s">
        <v>1409</v>
      </c>
      <c r="D270" s="215"/>
      <c r="E270" s="152" t="s">
        <v>1410</v>
      </c>
      <c r="F270" s="210" t="s">
        <v>510</v>
      </c>
      <c r="G270" s="152" t="s">
        <v>394</v>
      </c>
      <c r="H270" s="211">
        <v>43948</v>
      </c>
      <c r="I270" s="152"/>
      <c r="J270" s="152"/>
      <c r="K270" s="152"/>
      <c r="L270" s="152"/>
      <c r="M270" s="152"/>
      <c r="N270" s="152"/>
      <c r="O270" s="152">
        <v>1</v>
      </c>
      <c r="P270" s="153">
        <f>SUM(I270:O270)</f>
        <v>1</v>
      </c>
      <c r="Q270" s="152">
        <v>1</v>
      </c>
      <c r="R270" s="152"/>
      <c r="S270" s="152" t="s">
        <v>395</v>
      </c>
      <c r="T270" s="476" t="s">
        <v>1411</v>
      </c>
    </row>
    <row r="271" spans="1:20" s="212" customFormat="1" x14ac:dyDescent="0.2">
      <c r="A271" s="152"/>
      <c r="B271" s="154" t="s">
        <v>1412</v>
      </c>
      <c r="C271" s="154" t="s">
        <v>1413</v>
      </c>
      <c r="D271" s="215"/>
      <c r="E271" s="152" t="s">
        <v>1414</v>
      </c>
      <c r="F271" s="210" t="s">
        <v>510</v>
      </c>
      <c r="G271" s="152" t="s">
        <v>394</v>
      </c>
      <c r="H271" s="211">
        <v>44099</v>
      </c>
      <c r="I271" s="152"/>
      <c r="J271" s="152"/>
      <c r="K271" s="152"/>
      <c r="L271" s="152"/>
      <c r="M271" s="152"/>
      <c r="N271" s="152"/>
      <c r="O271" s="152">
        <v>1</v>
      </c>
      <c r="P271" s="153">
        <f>SUM(I271:O271)</f>
        <v>1</v>
      </c>
      <c r="Q271" s="152">
        <v>1</v>
      </c>
      <c r="R271" s="152"/>
      <c r="S271" s="152" t="s">
        <v>395</v>
      </c>
      <c r="T271" s="476" t="s">
        <v>1415</v>
      </c>
    </row>
    <row r="272" spans="1:20" s="212" customFormat="1" x14ac:dyDescent="0.2">
      <c r="A272" s="152"/>
      <c r="B272" s="154" t="s">
        <v>1416</v>
      </c>
      <c r="C272" s="154" t="s">
        <v>1417</v>
      </c>
      <c r="D272" s="215"/>
      <c r="E272" s="152" t="s">
        <v>1418</v>
      </c>
      <c r="F272" s="210" t="s">
        <v>510</v>
      </c>
      <c r="G272" s="152" t="s">
        <v>394</v>
      </c>
      <c r="H272" s="211">
        <v>44196</v>
      </c>
      <c r="I272" s="152"/>
      <c r="J272" s="152"/>
      <c r="K272" s="152"/>
      <c r="L272" s="152"/>
      <c r="M272" s="152"/>
      <c r="N272" s="152"/>
      <c r="O272" s="152">
        <v>1</v>
      </c>
      <c r="P272" s="153">
        <f>SUM(I272:O272)</f>
        <v>1</v>
      </c>
      <c r="Q272" s="152">
        <v>1</v>
      </c>
      <c r="R272" s="152"/>
      <c r="S272" s="152" t="s">
        <v>395</v>
      </c>
      <c r="T272" s="476" t="s">
        <v>1419</v>
      </c>
    </row>
    <row r="273" spans="1:20" s="212" customFormat="1" x14ac:dyDescent="0.2">
      <c r="A273" s="152"/>
      <c r="B273" s="154" t="s">
        <v>1420</v>
      </c>
      <c r="C273" s="154" t="s">
        <v>1421</v>
      </c>
      <c r="D273" s="215"/>
      <c r="E273" s="152" t="s">
        <v>1422</v>
      </c>
      <c r="F273" s="210" t="s">
        <v>510</v>
      </c>
      <c r="G273" s="152" t="s">
        <v>394</v>
      </c>
      <c r="H273" s="211">
        <v>44026</v>
      </c>
      <c r="I273" s="152"/>
      <c r="J273" s="152"/>
      <c r="K273" s="152"/>
      <c r="L273" s="152"/>
      <c r="M273" s="152"/>
      <c r="N273" s="152"/>
      <c r="O273" s="152">
        <v>1</v>
      </c>
      <c r="P273" s="153">
        <f>SUM(I273:O273)</f>
        <v>1</v>
      </c>
      <c r="Q273" s="152">
        <v>1</v>
      </c>
      <c r="R273" s="152"/>
      <c r="S273" s="152" t="s">
        <v>395</v>
      </c>
      <c r="T273" s="476" t="s">
        <v>1423</v>
      </c>
    </row>
    <row r="274" spans="1:20" s="212" customFormat="1" x14ac:dyDescent="0.2">
      <c r="A274" s="152"/>
      <c r="B274" s="154" t="s">
        <v>1424</v>
      </c>
      <c r="C274" s="178" t="s">
        <v>1425</v>
      </c>
      <c r="D274" s="215"/>
      <c r="E274" s="216" t="s">
        <v>1426</v>
      </c>
      <c r="F274" s="210" t="s">
        <v>510</v>
      </c>
      <c r="G274" s="152" t="s">
        <v>394</v>
      </c>
      <c r="H274" s="211">
        <v>44085</v>
      </c>
      <c r="I274" s="152"/>
      <c r="J274" s="152"/>
      <c r="K274" s="152"/>
      <c r="L274" s="152"/>
      <c r="M274" s="152"/>
      <c r="N274" s="152"/>
      <c r="O274" s="172">
        <v>1</v>
      </c>
      <c r="P274" s="153">
        <f>SUM(I274:O274)</f>
        <v>1</v>
      </c>
      <c r="Q274" s="152">
        <v>1</v>
      </c>
      <c r="R274" s="152"/>
      <c r="S274" s="152" t="s">
        <v>395</v>
      </c>
      <c r="T274" s="476" t="s">
        <v>1427</v>
      </c>
    </row>
    <row r="275" spans="1:20" s="212" customFormat="1" x14ac:dyDescent="0.2">
      <c r="A275" s="152"/>
      <c r="B275" s="154" t="s">
        <v>1428</v>
      </c>
      <c r="C275" s="154" t="s">
        <v>1429</v>
      </c>
      <c r="D275" s="215"/>
      <c r="E275" s="152" t="s">
        <v>1430</v>
      </c>
      <c r="F275" s="210" t="s">
        <v>510</v>
      </c>
      <c r="G275" s="152" t="s">
        <v>394</v>
      </c>
      <c r="H275" s="211">
        <v>44034</v>
      </c>
      <c r="I275" s="152"/>
      <c r="J275" s="152"/>
      <c r="K275" s="152"/>
      <c r="L275" s="152"/>
      <c r="M275" s="152"/>
      <c r="N275" s="152"/>
      <c r="O275" s="152">
        <v>1</v>
      </c>
      <c r="P275" s="153">
        <f>SUM(I275:O275)</f>
        <v>1</v>
      </c>
      <c r="Q275" s="152">
        <v>1</v>
      </c>
      <c r="R275" s="152"/>
      <c r="S275" s="152" t="s">
        <v>395</v>
      </c>
      <c r="T275" s="476" t="s">
        <v>1431</v>
      </c>
    </row>
    <row r="276" spans="1:20" s="212" customFormat="1" x14ac:dyDescent="0.2">
      <c r="A276" s="152"/>
      <c r="B276" s="154" t="s">
        <v>1432</v>
      </c>
      <c r="C276" s="154" t="s">
        <v>1433</v>
      </c>
      <c r="D276" s="215"/>
      <c r="E276" s="152" t="s">
        <v>1434</v>
      </c>
      <c r="F276" s="210" t="s">
        <v>510</v>
      </c>
      <c r="G276" s="152" t="s">
        <v>394</v>
      </c>
      <c r="H276" s="211">
        <v>43867</v>
      </c>
      <c r="I276" s="152"/>
      <c r="J276" s="152"/>
      <c r="K276" s="152"/>
      <c r="L276" s="152"/>
      <c r="M276" s="152"/>
      <c r="N276" s="152"/>
      <c r="O276" s="152">
        <v>1</v>
      </c>
      <c r="P276" s="153">
        <f>SUM(I276:O276)</f>
        <v>1</v>
      </c>
      <c r="Q276" s="152">
        <v>1</v>
      </c>
      <c r="R276" s="152"/>
      <c r="S276" s="152" t="s">
        <v>395</v>
      </c>
      <c r="T276" s="476" t="s">
        <v>1435</v>
      </c>
    </row>
    <row r="277" spans="1:20" s="212" customFormat="1" x14ac:dyDescent="0.2">
      <c r="A277" s="152"/>
      <c r="B277" s="154" t="s">
        <v>1436</v>
      </c>
      <c r="C277" s="154" t="s">
        <v>1437</v>
      </c>
      <c r="D277" s="215"/>
      <c r="E277" s="152" t="s">
        <v>1438</v>
      </c>
      <c r="F277" s="210" t="s">
        <v>510</v>
      </c>
      <c r="G277" s="152" t="s">
        <v>394</v>
      </c>
      <c r="H277" s="211">
        <v>44134</v>
      </c>
      <c r="I277" s="152"/>
      <c r="J277" s="152"/>
      <c r="K277" s="152"/>
      <c r="L277" s="152"/>
      <c r="M277" s="152"/>
      <c r="N277" s="152"/>
      <c r="O277" s="152">
        <v>1</v>
      </c>
      <c r="P277" s="153">
        <f>SUM(I277:O277)</f>
        <v>1</v>
      </c>
      <c r="Q277" s="152">
        <v>1</v>
      </c>
      <c r="R277" s="152"/>
      <c r="S277" s="152" t="s">
        <v>395</v>
      </c>
      <c r="T277" s="476" t="s">
        <v>1439</v>
      </c>
    </row>
    <row r="278" spans="1:20" s="212" customFormat="1" x14ac:dyDescent="0.2">
      <c r="A278" s="152"/>
      <c r="B278" s="154" t="s">
        <v>1440</v>
      </c>
      <c r="C278" s="154" t="s">
        <v>1441</v>
      </c>
      <c r="D278" s="215"/>
      <c r="E278" s="152" t="s">
        <v>1442</v>
      </c>
      <c r="F278" s="210" t="s">
        <v>510</v>
      </c>
      <c r="G278" s="152" t="s">
        <v>394</v>
      </c>
      <c r="H278" s="211">
        <v>44110</v>
      </c>
      <c r="I278" s="152"/>
      <c r="J278" s="152"/>
      <c r="K278" s="152"/>
      <c r="L278" s="152"/>
      <c r="M278" s="152"/>
      <c r="N278" s="152"/>
      <c r="O278" s="152">
        <v>1</v>
      </c>
      <c r="P278" s="153">
        <f>SUM(I278:O278)</f>
        <v>1</v>
      </c>
      <c r="Q278" s="152">
        <v>1</v>
      </c>
      <c r="R278" s="152"/>
      <c r="S278" s="152" t="s">
        <v>395</v>
      </c>
      <c r="T278" s="476" t="s">
        <v>1443</v>
      </c>
    </row>
    <row r="279" spans="1:20" s="212" customFormat="1" x14ac:dyDescent="0.2">
      <c r="A279" s="152"/>
      <c r="B279" s="154" t="s">
        <v>1444</v>
      </c>
      <c r="C279" s="154" t="s">
        <v>1445</v>
      </c>
      <c r="D279" s="215"/>
      <c r="E279" s="152" t="s">
        <v>1446</v>
      </c>
      <c r="F279" s="210" t="s">
        <v>510</v>
      </c>
      <c r="G279" s="152" t="s">
        <v>394</v>
      </c>
      <c r="H279" s="211">
        <v>43844</v>
      </c>
      <c r="I279" s="152"/>
      <c r="J279" s="152"/>
      <c r="K279" s="152"/>
      <c r="L279" s="152"/>
      <c r="M279" s="152"/>
      <c r="N279" s="152"/>
      <c r="O279" s="152">
        <v>1</v>
      </c>
      <c r="P279" s="153">
        <f>SUM(I279:O279)</f>
        <v>1</v>
      </c>
      <c r="Q279" s="152">
        <v>1</v>
      </c>
      <c r="R279" s="152"/>
      <c r="S279" s="152" t="s">
        <v>395</v>
      </c>
      <c r="T279" s="476" t="s">
        <v>1447</v>
      </c>
    </row>
    <row r="280" spans="1:20" s="212" customFormat="1" x14ac:dyDescent="0.2">
      <c r="A280" s="152"/>
      <c r="B280" s="154" t="s">
        <v>1448</v>
      </c>
      <c r="C280" s="154" t="s">
        <v>1449</v>
      </c>
      <c r="D280" s="215"/>
      <c r="E280" s="152" t="s">
        <v>1450</v>
      </c>
      <c r="F280" s="210" t="s">
        <v>510</v>
      </c>
      <c r="G280" s="152" t="s">
        <v>394</v>
      </c>
      <c r="H280" s="211">
        <v>44117</v>
      </c>
      <c r="I280" s="152"/>
      <c r="J280" s="152"/>
      <c r="K280" s="152"/>
      <c r="L280" s="152"/>
      <c r="M280" s="152"/>
      <c r="N280" s="152"/>
      <c r="O280" s="152">
        <v>1</v>
      </c>
      <c r="P280" s="153">
        <f>SUM(I280:O280)</f>
        <v>1</v>
      </c>
      <c r="Q280" s="152">
        <v>1</v>
      </c>
      <c r="R280" s="152"/>
      <c r="S280" s="152" t="s">
        <v>395</v>
      </c>
      <c r="T280" s="476" t="s">
        <v>1451</v>
      </c>
    </row>
    <row r="281" spans="1:20" s="212" customFormat="1" x14ac:dyDescent="0.2">
      <c r="A281" s="152"/>
      <c r="B281" s="154" t="s">
        <v>1452</v>
      </c>
      <c r="C281" s="154" t="s">
        <v>1453</v>
      </c>
      <c r="D281" s="215"/>
      <c r="E281" s="152" t="s">
        <v>1454</v>
      </c>
      <c r="F281" s="210" t="s">
        <v>510</v>
      </c>
      <c r="G281" s="152" t="s">
        <v>394</v>
      </c>
      <c r="H281" s="211">
        <v>43987</v>
      </c>
      <c r="I281" s="152"/>
      <c r="J281" s="152"/>
      <c r="K281" s="152"/>
      <c r="L281" s="152"/>
      <c r="M281" s="152"/>
      <c r="N281" s="152"/>
      <c r="O281" s="152">
        <v>1</v>
      </c>
      <c r="P281" s="153">
        <f>SUM(I281:O281)</f>
        <v>1</v>
      </c>
      <c r="Q281" s="152">
        <v>1</v>
      </c>
      <c r="R281" s="152"/>
      <c r="S281" s="152" t="s">
        <v>395</v>
      </c>
      <c r="T281" s="476" t="s">
        <v>1455</v>
      </c>
    </row>
    <row r="282" spans="1:20" s="212" customFormat="1" x14ac:dyDescent="0.2">
      <c r="A282" s="152"/>
      <c r="B282" s="154" t="s">
        <v>1456</v>
      </c>
      <c r="C282" s="154" t="s">
        <v>1457</v>
      </c>
      <c r="D282" s="215"/>
      <c r="E282" s="152" t="s">
        <v>1458</v>
      </c>
      <c r="F282" s="210" t="s">
        <v>510</v>
      </c>
      <c r="G282" s="152" t="s">
        <v>394</v>
      </c>
      <c r="H282" s="211">
        <v>44019</v>
      </c>
      <c r="I282" s="152"/>
      <c r="J282" s="152"/>
      <c r="K282" s="152"/>
      <c r="L282" s="152"/>
      <c r="M282" s="152"/>
      <c r="N282" s="152"/>
      <c r="O282" s="152">
        <v>1</v>
      </c>
      <c r="P282" s="153">
        <f>SUM(I282:O282)</f>
        <v>1</v>
      </c>
      <c r="Q282" s="152">
        <v>1</v>
      </c>
      <c r="R282" s="152"/>
      <c r="S282" s="152" t="s">
        <v>395</v>
      </c>
      <c r="T282" s="476" t="s">
        <v>1459</v>
      </c>
    </row>
    <row r="283" spans="1:20" s="212" customFormat="1" x14ac:dyDescent="0.2">
      <c r="A283" s="152"/>
      <c r="B283" s="154" t="s">
        <v>1460</v>
      </c>
      <c r="C283" s="178" t="s">
        <v>1461</v>
      </c>
      <c r="D283" s="215"/>
      <c r="E283" s="216" t="s">
        <v>1462</v>
      </c>
      <c r="F283" s="210" t="s">
        <v>510</v>
      </c>
      <c r="G283" s="152" t="s">
        <v>394</v>
      </c>
      <c r="H283" s="211">
        <v>44089</v>
      </c>
      <c r="I283" s="152"/>
      <c r="J283" s="152"/>
      <c r="K283" s="152"/>
      <c r="L283" s="152"/>
      <c r="M283" s="152"/>
      <c r="N283" s="152"/>
      <c r="O283" s="172">
        <v>1</v>
      </c>
      <c r="P283" s="153">
        <f>SUM(I283:O283)</f>
        <v>1</v>
      </c>
      <c r="Q283" s="152">
        <v>1</v>
      </c>
      <c r="R283" s="152"/>
      <c r="S283" s="152" t="s">
        <v>395</v>
      </c>
      <c r="T283" s="476" t="s">
        <v>1463</v>
      </c>
    </row>
    <row r="284" spans="1:20" s="212" customFormat="1" x14ac:dyDescent="0.2">
      <c r="A284" s="152"/>
      <c r="B284" s="154" t="s">
        <v>1464</v>
      </c>
      <c r="C284" s="154" t="s">
        <v>1465</v>
      </c>
      <c r="D284" s="215"/>
      <c r="E284" s="152" t="s">
        <v>1466</v>
      </c>
      <c r="F284" s="210" t="s">
        <v>510</v>
      </c>
      <c r="G284" s="152" t="s">
        <v>394</v>
      </c>
      <c r="H284" s="211">
        <v>43914</v>
      </c>
      <c r="I284" s="152"/>
      <c r="J284" s="152"/>
      <c r="K284" s="152"/>
      <c r="L284" s="152"/>
      <c r="M284" s="152"/>
      <c r="N284" s="152"/>
      <c r="O284" s="152">
        <v>1</v>
      </c>
      <c r="P284" s="153">
        <f>SUM(I284:O284)</f>
        <v>1</v>
      </c>
      <c r="Q284" s="152">
        <v>1</v>
      </c>
      <c r="R284" s="152"/>
      <c r="S284" s="152" t="s">
        <v>395</v>
      </c>
      <c r="T284" s="476" t="s">
        <v>1467</v>
      </c>
    </row>
    <row r="285" spans="1:20" s="212" customFormat="1" x14ac:dyDescent="0.2">
      <c r="A285" s="152"/>
      <c r="B285" s="154" t="s">
        <v>1468</v>
      </c>
      <c r="C285" s="154" t="s">
        <v>1469</v>
      </c>
      <c r="D285" s="215"/>
      <c r="E285" s="152" t="s">
        <v>1470</v>
      </c>
      <c r="F285" s="210" t="s">
        <v>510</v>
      </c>
      <c r="G285" s="152" t="s">
        <v>394</v>
      </c>
      <c r="H285" s="211">
        <v>44195</v>
      </c>
      <c r="I285" s="152"/>
      <c r="J285" s="152"/>
      <c r="K285" s="152"/>
      <c r="L285" s="152"/>
      <c r="M285" s="152"/>
      <c r="N285" s="152"/>
      <c r="O285" s="152">
        <v>1</v>
      </c>
      <c r="P285" s="153">
        <f>SUM(I285:O285)</f>
        <v>1</v>
      </c>
      <c r="Q285" s="152">
        <v>1</v>
      </c>
      <c r="R285" s="152"/>
      <c r="S285" s="152" t="s">
        <v>395</v>
      </c>
      <c r="T285" s="476" t="s">
        <v>1471</v>
      </c>
    </row>
    <row r="286" spans="1:20" s="212" customFormat="1" x14ac:dyDescent="0.2">
      <c r="A286" s="152"/>
      <c r="B286" s="154" t="s">
        <v>1472</v>
      </c>
      <c r="C286" s="154" t="s">
        <v>1473</v>
      </c>
      <c r="D286" s="215"/>
      <c r="E286" s="152" t="s">
        <v>1474</v>
      </c>
      <c r="F286" s="210" t="s">
        <v>510</v>
      </c>
      <c r="G286" s="152" t="s">
        <v>394</v>
      </c>
      <c r="H286" s="211">
        <v>43950</v>
      </c>
      <c r="I286" s="152"/>
      <c r="J286" s="152"/>
      <c r="K286" s="152"/>
      <c r="L286" s="152"/>
      <c r="M286" s="152"/>
      <c r="N286" s="152"/>
      <c r="O286" s="152">
        <v>1</v>
      </c>
      <c r="P286" s="153">
        <f>SUM(I286:O286)</f>
        <v>1</v>
      </c>
      <c r="Q286" s="152">
        <v>1</v>
      </c>
      <c r="R286" s="152"/>
      <c r="S286" s="152" t="s">
        <v>395</v>
      </c>
      <c r="T286" s="476" t="s">
        <v>1475</v>
      </c>
    </row>
    <row r="287" spans="1:20" s="212" customFormat="1" x14ac:dyDescent="0.2">
      <c r="A287" s="152"/>
      <c r="B287" s="154" t="s">
        <v>744</v>
      </c>
      <c r="C287" s="178" t="s">
        <v>745</v>
      </c>
      <c r="D287" s="215"/>
      <c r="E287" s="152" t="s">
        <v>746</v>
      </c>
      <c r="F287" s="210" t="s">
        <v>510</v>
      </c>
      <c r="G287" s="152" t="s">
        <v>394</v>
      </c>
      <c r="H287" s="211">
        <v>44185</v>
      </c>
      <c r="I287" s="152"/>
      <c r="J287" s="152"/>
      <c r="K287" s="152"/>
      <c r="L287" s="152"/>
      <c r="M287" s="152"/>
      <c r="N287" s="152"/>
      <c r="O287" s="172">
        <v>1</v>
      </c>
      <c r="P287" s="153">
        <f>SUM(I287:O287)</f>
        <v>1</v>
      </c>
      <c r="Q287" s="152"/>
      <c r="R287" s="152"/>
      <c r="S287" s="152" t="s">
        <v>395</v>
      </c>
      <c r="T287" s="476" t="s">
        <v>1476</v>
      </c>
    </row>
    <row r="288" spans="1:20" s="212" customFormat="1" x14ac:dyDescent="0.2">
      <c r="A288" s="152"/>
      <c r="B288" s="154" t="s">
        <v>687</v>
      </c>
      <c r="C288" s="178" t="s">
        <v>688</v>
      </c>
      <c r="D288" s="215"/>
      <c r="E288" s="152" t="s">
        <v>689</v>
      </c>
      <c r="F288" s="210" t="s">
        <v>510</v>
      </c>
      <c r="G288" s="152" t="s">
        <v>394</v>
      </c>
      <c r="H288" s="211">
        <v>44167</v>
      </c>
      <c r="I288" s="152"/>
      <c r="J288" s="152"/>
      <c r="K288" s="152"/>
      <c r="L288" s="152"/>
      <c r="M288" s="152"/>
      <c r="N288" s="152"/>
      <c r="O288" s="172">
        <v>1</v>
      </c>
      <c r="P288" s="153">
        <f>SUM(I288:O288)</f>
        <v>1</v>
      </c>
      <c r="Q288" s="152"/>
      <c r="R288" s="152"/>
      <c r="S288" s="152" t="s">
        <v>395</v>
      </c>
      <c r="T288" s="476" t="s">
        <v>1477</v>
      </c>
    </row>
    <row r="289" spans="1:20" s="212" customFormat="1" x14ac:dyDescent="0.2">
      <c r="A289" s="152"/>
      <c r="B289" s="154" t="s">
        <v>836</v>
      </c>
      <c r="C289" s="178" t="s">
        <v>837</v>
      </c>
      <c r="D289" s="215"/>
      <c r="E289" s="152" t="s">
        <v>838</v>
      </c>
      <c r="F289" s="210" t="s">
        <v>510</v>
      </c>
      <c r="G289" s="152" t="s">
        <v>394</v>
      </c>
      <c r="H289" s="211">
        <v>44132</v>
      </c>
      <c r="I289" s="152"/>
      <c r="J289" s="152"/>
      <c r="K289" s="152"/>
      <c r="L289" s="152"/>
      <c r="M289" s="152"/>
      <c r="N289" s="152"/>
      <c r="O289" s="172">
        <v>1</v>
      </c>
      <c r="P289" s="153">
        <f>SUM(I289:O289)</f>
        <v>1</v>
      </c>
      <c r="Q289" s="152"/>
      <c r="R289" s="152"/>
      <c r="S289" s="152" t="s">
        <v>395</v>
      </c>
      <c r="T289" s="476" t="s">
        <v>1478</v>
      </c>
    </row>
    <row r="290" spans="1:20" s="212" customFormat="1" x14ac:dyDescent="0.2">
      <c r="A290" s="134"/>
      <c r="B290" s="150" t="s">
        <v>832</v>
      </c>
      <c r="C290" s="177" t="s">
        <v>833</v>
      </c>
      <c r="D290" s="199"/>
      <c r="E290" s="134" t="s">
        <v>834</v>
      </c>
      <c r="F290" s="200" t="s">
        <v>510</v>
      </c>
      <c r="G290" s="134" t="s">
        <v>394</v>
      </c>
      <c r="H290" s="135">
        <v>43964</v>
      </c>
      <c r="I290" s="134"/>
      <c r="J290" s="134"/>
      <c r="K290" s="134"/>
      <c r="L290" s="134"/>
      <c r="M290" s="134"/>
      <c r="N290" s="134"/>
      <c r="O290" s="171">
        <v>1</v>
      </c>
      <c r="P290" s="153">
        <f>SUM(I290:O290)</f>
        <v>1</v>
      </c>
      <c r="Q290" s="134">
        <v>1</v>
      </c>
      <c r="R290" s="134"/>
      <c r="S290" s="134" t="s">
        <v>395</v>
      </c>
      <c r="T290" s="476" t="s">
        <v>1479</v>
      </c>
    </row>
    <row r="291" spans="1:20" s="212" customFormat="1" x14ac:dyDescent="0.2">
      <c r="A291" s="134"/>
      <c r="B291" s="150" t="s">
        <v>748</v>
      </c>
      <c r="C291" s="177" t="s">
        <v>749</v>
      </c>
      <c r="D291" s="199"/>
      <c r="E291" s="134" t="s">
        <v>750</v>
      </c>
      <c r="F291" s="200" t="s">
        <v>510</v>
      </c>
      <c r="G291" s="134" t="s">
        <v>394</v>
      </c>
      <c r="H291" s="135">
        <v>43916</v>
      </c>
      <c r="I291" s="134"/>
      <c r="J291" s="134"/>
      <c r="K291" s="134"/>
      <c r="L291" s="134"/>
      <c r="M291" s="134"/>
      <c r="N291" s="134"/>
      <c r="O291" s="171">
        <v>1</v>
      </c>
      <c r="P291" s="153">
        <f>SUM(I291:O291)</f>
        <v>1</v>
      </c>
      <c r="Q291" s="134">
        <v>1</v>
      </c>
      <c r="R291" s="134"/>
      <c r="S291" s="134" t="s">
        <v>395</v>
      </c>
      <c r="T291" s="476" t="s">
        <v>1480</v>
      </c>
    </row>
    <row r="292" spans="1:20" s="212" customFormat="1" x14ac:dyDescent="0.2">
      <c r="A292" s="134"/>
      <c r="B292" s="150" t="s">
        <v>856</v>
      </c>
      <c r="C292" s="177" t="s">
        <v>857</v>
      </c>
      <c r="D292" s="199"/>
      <c r="E292" s="134" t="s">
        <v>858</v>
      </c>
      <c r="F292" s="200" t="s">
        <v>510</v>
      </c>
      <c r="G292" s="134" t="s">
        <v>394</v>
      </c>
      <c r="H292" s="135">
        <v>43847</v>
      </c>
      <c r="I292" s="134"/>
      <c r="J292" s="134"/>
      <c r="K292" s="134"/>
      <c r="L292" s="134"/>
      <c r="M292" s="134"/>
      <c r="N292" s="134"/>
      <c r="O292" s="171">
        <v>1</v>
      </c>
      <c r="P292" s="153">
        <f>SUM(I292:O292)</f>
        <v>1</v>
      </c>
      <c r="Q292" s="134">
        <v>1</v>
      </c>
      <c r="R292" s="134"/>
      <c r="S292" s="134" t="s">
        <v>395</v>
      </c>
      <c r="T292" s="476" t="s">
        <v>1481</v>
      </c>
    </row>
    <row r="293" spans="1:20" s="212" customFormat="1" x14ac:dyDescent="0.2">
      <c r="A293" s="134"/>
      <c r="B293" s="150" t="s">
        <v>705</v>
      </c>
      <c r="C293" s="177" t="s">
        <v>706</v>
      </c>
      <c r="D293" s="199"/>
      <c r="E293" s="134" t="s">
        <v>707</v>
      </c>
      <c r="F293" s="200" t="s">
        <v>510</v>
      </c>
      <c r="G293" s="134" t="s">
        <v>394</v>
      </c>
      <c r="H293" s="135">
        <v>43839</v>
      </c>
      <c r="I293" s="134"/>
      <c r="J293" s="134"/>
      <c r="K293" s="134"/>
      <c r="L293" s="134"/>
      <c r="M293" s="134"/>
      <c r="N293" s="134"/>
      <c r="O293" s="171">
        <v>1</v>
      </c>
      <c r="P293" s="153">
        <f>SUM(I293:O293)</f>
        <v>1</v>
      </c>
      <c r="Q293" s="134"/>
      <c r="R293" s="134"/>
      <c r="S293" s="134" t="s">
        <v>395</v>
      </c>
      <c r="T293" s="476" t="s">
        <v>1482</v>
      </c>
    </row>
    <row r="294" spans="1:20" s="212" customFormat="1" x14ac:dyDescent="0.2">
      <c r="A294" s="152"/>
      <c r="B294" s="154" t="s">
        <v>1483</v>
      </c>
      <c r="C294" s="154" t="s">
        <v>1484</v>
      </c>
      <c r="D294" s="215"/>
      <c r="E294" s="152" t="s">
        <v>1485</v>
      </c>
      <c r="F294" s="210" t="s">
        <v>510</v>
      </c>
      <c r="G294" s="152" t="s">
        <v>394</v>
      </c>
      <c r="H294" s="211">
        <v>43963</v>
      </c>
      <c r="I294" s="152"/>
      <c r="J294" s="152"/>
      <c r="K294" s="152"/>
      <c r="L294" s="152"/>
      <c r="M294" s="152"/>
      <c r="N294" s="152"/>
      <c r="O294" s="152">
        <v>1</v>
      </c>
      <c r="P294" s="153">
        <f>SUM(I294:O294)</f>
        <v>1</v>
      </c>
      <c r="Q294" s="152">
        <v>1</v>
      </c>
      <c r="R294" s="152"/>
      <c r="S294" s="152" t="s">
        <v>395</v>
      </c>
      <c r="T294" s="476" t="s">
        <v>1486</v>
      </c>
    </row>
    <row r="295" spans="1:20" s="212" customFormat="1" x14ac:dyDescent="0.2">
      <c r="A295" s="152"/>
      <c r="B295" s="154" t="s">
        <v>1487</v>
      </c>
      <c r="C295" s="154" t="s">
        <v>1488</v>
      </c>
      <c r="D295" s="215"/>
      <c r="E295" s="152" t="s">
        <v>1489</v>
      </c>
      <c r="F295" s="210" t="s">
        <v>510</v>
      </c>
      <c r="G295" s="152" t="s">
        <v>394</v>
      </c>
      <c r="H295" s="211">
        <v>43956</v>
      </c>
      <c r="I295" s="152"/>
      <c r="J295" s="152"/>
      <c r="K295" s="152"/>
      <c r="L295" s="152"/>
      <c r="M295" s="152"/>
      <c r="N295" s="152"/>
      <c r="O295" s="152">
        <v>1</v>
      </c>
      <c r="P295" s="153">
        <f>SUM(I295:O295)</f>
        <v>1</v>
      </c>
      <c r="Q295" s="152">
        <v>1</v>
      </c>
      <c r="R295" s="152"/>
      <c r="S295" s="152" t="s">
        <v>395</v>
      </c>
      <c r="T295" s="476" t="s">
        <v>1490</v>
      </c>
    </row>
    <row r="296" spans="1:20" s="212" customFormat="1" x14ac:dyDescent="0.2">
      <c r="A296" s="152"/>
      <c r="B296" s="154" t="s">
        <v>1491</v>
      </c>
      <c r="C296" s="154" t="s">
        <v>1492</v>
      </c>
      <c r="D296" s="215"/>
      <c r="E296" s="152" t="s">
        <v>1493</v>
      </c>
      <c r="F296" s="210" t="s">
        <v>510</v>
      </c>
      <c r="G296" s="152" t="s">
        <v>394</v>
      </c>
      <c r="H296" s="211">
        <v>44110</v>
      </c>
      <c r="I296" s="152"/>
      <c r="J296" s="152"/>
      <c r="K296" s="152"/>
      <c r="L296" s="152"/>
      <c r="M296" s="152"/>
      <c r="N296" s="152"/>
      <c r="O296" s="152">
        <v>1</v>
      </c>
      <c r="P296" s="153">
        <f>SUM(I296:O296)</f>
        <v>1</v>
      </c>
      <c r="Q296" s="152">
        <v>1</v>
      </c>
      <c r="R296" s="152"/>
      <c r="S296" s="152" t="s">
        <v>395</v>
      </c>
      <c r="T296" s="476" t="s">
        <v>1494</v>
      </c>
    </row>
    <row r="297" spans="1:20" s="212" customFormat="1" x14ac:dyDescent="0.2">
      <c r="A297" s="152"/>
      <c r="B297" s="154" t="s">
        <v>1495</v>
      </c>
      <c r="C297" s="154" t="s">
        <v>1496</v>
      </c>
      <c r="D297" s="215"/>
      <c r="E297" s="152" t="s">
        <v>1497</v>
      </c>
      <c r="F297" s="210" t="s">
        <v>510</v>
      </c>
      <c r="G297" s="152" t="s">
        <v>394</v>
      </c>
      <c r="H297" s="211">
        <v>43978</v>
      </c>
      <c r="I297" s="152"/>
      <c r="J297" s="152"/>
      <c r="K297" s="152"/>
      <c r="L297" s="152"/>
      <c r="M297" s="152"/>
      <c r="N297" s="152"/>
      <c r="O297" s="152">
        <v>1</v>
      </c>
      <c r="P297" s="153">
        <f>SUM(I297:O297)</f>
        <v>1</v>
      </c>
      <c r="Q297" s="152">
        <v>1</v>
      </c>
      <c r="R297" s="152"/>
      <c r="S297" s="152" t="s">
        <v>395</v>
      </c>
      <c r="T297" s="476" t="s">
        <v>1498</v>
      </c>
    </row>
    <row r="298" spans="1:20" s="212" customFormat="1" x14ac:dyDescent="0.2">
      <c r="A298" s="152"/>
      <c r="B298" s="154" t="s">
        <v>1499</v>
      </c>
      <c r="C298" s="154" t="s">
        <v>1500</v>
      </c>
      <c r="D298" s="215"/>
      <c r="E298" s="152" t="s">
        <v>1501</v>
      </c>
      <c r="F298" s="210" t="s">
        <v>510</v>
      </c>
      <c r="G298" s="152" t="s">
        <v>394</v>
      </c>
      <c r="H298" s="211">
        <v>44042</v>
      </c>
      <c r="I298" s="152"/>
      <c r="J298" s="152"/>
      <c r="K298" s="152"/>
      <c r="L298" s="152"/>
      <c r="M298" s="152"/>
      <c r="N298" s="152"/>
      <c r="O298" s="152">
        <v>1</v>
      </c>
      <c r="P298" s="153">
        <f>SUM(I298:O298)</f>
        <v>1</v>
      </c>
      <c r="Q298" s="152">
        <v>1</v>
      </c>
      <c r="R298" s="152"/>
      <c r="S298" s="152" t="s">
        <v>395</v>
      </c>
      <c r="T298" s="476" t="s">
        <v>1502</v>
      </c>
    </row>
    <row r="299" spans="1:20" s="212" customFormat="1" x14ac:dyDescent="0.2">
      <c r="A299" s="152"/>
      <c r="B299" s="154" t="s">
        <v>1503</v>
      </c>
      <c r="C299" s="154" t="s">
        <v>1504</v>
      </c>
      <c r="D299" s="215"/>
      <c r="E299" s="152" t="s">
        <v>1505</v>
      </c>
      <c r="F299" s="210" t="s">
        <v>510</v>
      </c>
      <c r="G299" s="152" t="s">
        <v>394</v>
      </c>
      <c r="H299" s="211">
        <v>43945</v>
      </c>
      <c r="I299" s="152"/>
      <c r="J299" s="152"/>
      <c r="K299" s="152"/>
      <c r="L299" s="152"/>
      <c r="M299" s="152"/>
      <c r="N299" s="152"/>
      <c r="O299" s="152">
        <v>1</v>
      </c>
      <c r="P299" s="153">
        <f>SUM(I299:O299)</f>
        <v>1</v>
      </c>
      <c r="Q299" s="152">
        <v>1</v>
      </c>
      <c r="R299" s="152"/>
      <c r="S299" s="152" t="s">
        <v>395</v>
      </c>
      <c r="T299" s="476" t="s">
        <v>1506</v>
      </c>
    </row>
    <row r="300" spans="1:20" s="212" customFormat="1" x14ac:dyDescent="0.2">
      <c r="A300" s="152"/>
      <c r="B300" s="154" t="s">
        <v>1507</v>
      </c>
      <c r="C300" s="154" t="s">
        <v>1508</v>
      </c>
      <c r="D300" s="215"/>
      <c r="E300" s="152" t="s">
        <v>1509</v>
      </c>
      <c r="F300" s="210" t="s">
        <v>510</v>
      </c>
      <c r="G300" s="152" t="s">
        <v>394</v>
      </c>
      <c r="H300" s="211">
        <v>44172</v>
      </c>
      <c r="I300" s="152"/>
      <c r="J300" s="152"/>
      <c r="K300" s="152"/>
      <c r="L300" s="152"/>
      <c r="M300" s="152"/>
      <c r="N300" s="152"/>
      <c r="O300" s="152">
        <v>1</v>
      </c>
      <c r="P300" s="153">
        <f>SUM(I300:O300)</f>
        <v>1</v>
      </c>
      <c r="Q300" s="152">
        <v>1</v>
      </c>
      <c r="R300" s="152"/>
      <c r="S300" s="152" t="s">
        <v>395</v>
      </c>
      <c r="T300" s="476" t="s">
        <v>1510</v>
      </c>
    </row>
    <row r="301" spans="1:20" s="212" customFormat="1" x14ac:dyDescent="0.2">
      <c r="A301" s="152"/>
      <c r="B301" s="154" t="s">
        <v>1511</v>
      </c>
      <c r="C301" s="154" t="s">
        <v>1512</v>
      </c>
      <c r="D301" s="215"/>
      <c r="E301" s="152" t="s">
        <v>1513</v>
      </c>
      <c r="F301" s="210" t="s">
        <v>510</v>
      </c>
      <c r="G301" s="152" t="s">
        <v>394</v>
      </c>
      <c r="H301" s="211">
        <v>43991</v>
      </c>
      <c r="I301" s="152"/>
      <c r="J301" s="152"/>
      <c r="K301" s="152"/>
      <c r="L301" s="152"/>
      <c r="M301" s="152"/>
      <c r="N301" s="152"/>
      <c r="O301" s="152">
        <v>1</v>
      </c>
      <c r="P301" s="153">
        <f>SUM(I301:O301)</f>
        <v>1</v>
      </c>
      <c r="Q301" s="152">
        <v>1</v>
      </c>
      <c r="R301" s="152"/>
      <c r="S301" s="152" t="s">
        <v>395</v>
      </c>
      <c r="T301" s="476" t="s">
        <v>1514</v>
      </c>
    </row>
    <row r="302" spans="1:20" s="212" customFormat="1" x14ac:dyDescent="0.2">
      <c r="A302" s="152"/>
      <c r="B302" s="154" t="s">
        <v>1515</v>
      </c>
      <c r="C302" s="154" t="s">
        <v>1516</v>
      </c>
      <c r="D302" s="215"/>
      <c r="E302" s="152" t="s">
        <v>1517</v>
      </c>
      <c r="F302" s="210" t="s">
        <v>510</v>
      </c>
      <c r="G302" s="152" t="s">
        <v>394</v>
      </c>
      <c r="H302" s="211">
        <v>44116</v>
      </c>
      <c r="I302" s="152"/>
      <c r="J302" s="152"/>
      <c r="K302" s="152"/>
      <c r="L302" s="152"/>
      <c r="M302" s="152"/>
      <c r="N302" s="152"/>
      <c r="O302" s="152">
        <v>1</v>
      </c>
      <c r="P302" s="153">
        <f>SUM(I302:O302)</f>
        <v>1</v>
      </c>
      <c r="Q302" s="152">
        <v>1</v>
      </c>
      <c r="R302" s="152"/>
      <c r="S302" s="152" t="s">
        <v>395</v>
      </c>
      <c r="T302" s="476" t="s">
        <v>1518</v>
      </c>
    </row>
    <row r="303" spans="1:20" s="212" customFormat="1" x14ac:dyDescent="0.2">
      <c r="A303" s="152"/>
      <c r="B303" s="154" t="s">
        <v>1519</v>
      </c>
      <c r="C303" s="154" t="s">
        <v>1520</v>
      </c>
      <c r="D303" s="215"/>
      <c r="E303" s="152" t="s">
        <v>1521</v>
      </c>
      <c r="F303" s="210" t="s">
        <v>510</v>
      </c>
      <c r="G303" s="152" t="s">
        <v>394</v>
      </c>
      <c r="H303" s="211">
        <v>44117</v>
      </c>
      <c r="I303" s="152"/>
      <c r="J303" s="152"/>
      <c r="K303" s="152"/>
      <c r="L303" s="152"/>
      <c r="M303" s="152"/>
      <c r="N303" s="152"/>
      <c r="O303" s="152">
        <v>1</v>
      </c>
      <c r="P303" s="153">
        <f>SUM(I303:O303)</f>
        <v>1</v>
      </c>
      <c r="Q303" s="152">
        <v>1</v>
      </c>
      <c r="R303" s="152"/>
      <c r="S303" s="152" t="s">
        <v>395</v>
      </c>
      <c r="T303" s="476" t="s">
        <v>1522</v>
      </c>
    </row>
    <row r="304" spans="1:20" s="212" customFormat="1" x14ac:dyDescent="0.2">
      <c r="A304" s="152"/>
      <c r="B304" s="154" t="s">
        <v>1523</v>
      </c>
      <c r="C304" s="154" t="s">
        <v>1524</v>
      </c>
      <c r="D304" s="215"/>
      <c r="E304" s="152" t="s">
        <v>1525</v>
      </c>
      <c r="F304" s="210" t="s">
        <v>510</v>
      </c>
      <c r="G304" s="152" t="s">
        <v>394</v>
      </c>
      <c r="H304" s="211">
        <v>44063</v>
      </c>
      <c r="I304" s="152"/>
      <c r="J304" s="152"/>
      <c r="K304" s="152"/>
      <c r="L304" s="152"/>
      <c r="M304" s="152"/>
      <c r="N304" s="152"/>
      <c r="O304" s="152">
        <v>1</v>
      </c>
      <c r="P304" s="153">
        <f>SUM(I304:O304)</f>
        <v>1</v>
      </c>
      <c r="Q304" s="152">
        <v>1</v>
      </c>
      <c r="R304" s="152"/>
      <c r="S304" s="152" t="s">
        <v>395</v>
      </c>
      <c r="T304" s="476" t="s">
        <v>1526</v>
      </c>
    </row>
    <row r="305" spans="1:20" s="212" customFormat="1" x14ac:dyDescent="0.2">
      <c r="A305" s="152"/>
      <c r="B305" s="154" t="s">
        <v>1527</v>
      </c>
      <c r="C305" s="154" t="s">
        <v>1528</v>
      </c>
      <c r="D305" s="215"/>
      <c r="E305" s="152" t="s">
        <v>1529</v>
      </c>
      <c r="F305" s="210" t="s">
        <v>510</v>
      </c>
      <c r="G305" s="152" t="s">
        <v>394</v>
      </c>
      <c r="H305" s="211">
        <v>44033</v>
      </c>
      <c r="I305" s="152"/>
      <c r="J305" s="152"/>
      <c r="K305" s="152"/>
      <c r="L305" s="152"/>
      <c r="M305" s="152"/>
      <c r="N305" s="152"/>
      <c r="O305" s="152">
        <v>1</v>
      </c>
      <c r="P305" s="153">
        <f>SUM(I305:O305)</f>
        <v>1</v>
      </c>
      <c r="Q305" s="152">
        <v>1</v>
      </c>
      <c r="R305" s="152"/>
      <c r="S305" s="152" t="s">
        <v>395</v>
      </c>
      <c r="T305" s="476" t="s">
        <v>1530</v>
      </c>
    </row>
    <row r="306" spans="1:20" s="212" customFormat="1" x14ac:dyDescent="0.2">
      <c r="A306" s="152"/>
      <c r="B306" s="154" t="s">
        <v>1531</v>
      </c>
      <c r="C306" s="154" t="s">
        <v>1532</v>
      </c>
      <c r="D306" s="215"/>
      <c r="E306" s="152" t="s">
        <v>1533</v>
      </c>
      <c r="F306" s="210" t="s">
        <v>510</v>
      </c>
      <c r="G306" s="152" t="s">
        <v>394</v>
      </c>
      <c r="H306" s="211">
        <v>44158</v>
      </c>
      <c r="I306" s="152"/>
      <c r="J306" s="152"/>
      <c r="K306" s="152"/>
      <c r="L306" s="152"/>
      <c r="M306" s="152"/>
      <c r="N306" s="152"/>
      <c r="O306" s="152">
        <v>1</v>
      </c>
      <c r="P306" s="153">
        <f>SUM(I306:O306)</f>
        <v>1</v>
      </c>
      <c r="Q306" s="152">
        <v>1</v>
      </c>
      <c r="R306" s="152"/>
      <c r="S306" s="152" t="s">
        <v>395</v>
      </c>
      <c r="T306" s="476" t="s">
        <v>1534</v>
      </c>
    </row>
    <row r="307" spans="1:20" s="212" customFormat="1" x14ac:dyDescent="0.2">
      <c r="A307" s="152"/>
      <c r="B307" s="154" t="s">
        <v>1535</v>
      </c>
      <c r="C307" s="154" t="s">
        <v>1536</v>
      </c>
      <c r="D307" s="215"/>
      <c r="E307" s="152" t="s">
        <v>1537</v>
      </c>
      <c r="F307" s="210" t="s">
        <v>510</v>
      </c>
      <c r="G307" s="152" t="s">
        <v>394</v>
      </c>
      <c r="H307" s="211">
        <v>44022</v>
      </c>
      <c r="I307" s="152"/>
      <c r="J307" s="152"/>
      <c r="K307" s="152"/>
      <c r="L307" s="152"/>
      <c r="M307" s="152"/>
      <c r="N307" s="152"/>
      <c r="O307" s="152">
        <v>1</v>
      </c>
      <c r="P307" s="153">
        <f>SUM(I307:O307)</f>
        <v>1</v>
      </c>
      <c r="Q307" s="152">
        <v>1</v>
      </c>
      <c r="R307" s="152"/>
      <c r="S307" s="152" t="s">
        <v>395</v>
      </c>
      <c r="T307" s="476" t="s">
        <v>1538</v>
      </c>
    </row>
    <row r="308" spans="1:20" s="212" customFormat="1" x14ac:dyDescent="0.2">
      <c r="A308" s="152"/>
      <c r="B308" s="154" t="s">
        <v>1539</v>
      </c>
      <c r="C308" s="154" t="s">
        <v>1540</v>
      </c>
      <c r="D308" s="215"/>
      <c r="E308" s="152" t="s">
        <v>1541</v>
      </c>
      <c r="F308" s="210" t="s">
        <v>510</v>
      </c>
      <c r="G308" s="152" t="s">
        <v>394</v>
      </c>
      <c r="H308" s="211">
        <v>44134</v>
      </c>
      <c r="I308" s="152"/>
      <c r="J308" s="152"/>
      <c r="K308" s="152"/>
      <c r="L308" s="152"/>
      <c r="M308" s="152"/>
      <c r="N308" s="152"/>
      <c r="O308" s="152">
        <v>1</v>
      </c>
      <c r="P308" s="153">
        <f>SUM(I308:O308)</f>
        <v>1</v>
      </c>
      <c r="Q308" s="152">
        <v>1</v>
      </c>
      <c r="R308" s="152"/>
      <c r="S308" s="152" t="s">
        <v>395</v>
      </c>
      <c r="T308" s="476" t="s">
        <v>1542</v>
      </c>
    </row>
    <row r="309" spans="1:20" s="212" customFormat="1" x14ac:dyDescent="0.2">
      <c r="A309" s="152"/>
      <c r="B309" s="154" t="s">
        <v>1543</v>
      </c>
      <c r="C309" s="154" t="s">
        <v>1544</v>
      </c>
      <c r="D309" s="215"/>
      <c r="E309" s="152" t="s">
        <v>1545</v>
      </c>
      <c r="F309" s="210" t="s">
        <v>510</v>
      </c>
      <c r="G309" s="152" t="s">
        <v>394</v>
      </c>
      <c r="H309" s="211">
        <v>44082</v>
      </c>
      <c r="I309" s="152"/>
      <c r="J309" s="152"/>
      <c r="K309" s="152"/>
      <c r="L309" s="152"/>
      <c r="M309" s="152"/>
      <c r="N309" s="152"/>
      <c r="O309" s="152">
        <v>1</v>
      </c>
      <c r="P309" s="153">
        <f>SUM(I309:O309)</f>
        <v>1</v>
      </c>
      <c r="Q309" s="152">
        <v>1</v>
      </c>
      <c r="R309" s="152"/>
      <c r="S309" s="152" t="s">
        <v>395</v>
      </c>
      <c r="T309" s="476" t="s">
        <v>1546</v>
      </c>
    </row>
    <row r="310" spans="1:20" s="212" customFormat="1" x14ac:dyDescent="0.2">
      <c r="A310" s="152"/>
      <c r="B310" s="154" t="s">
        <v>1547</v>
      </c>
      <c r="C310" s="154" t="s">
        <v>1548</v>
      </c>
      <c r="D310" s="215"/>
      <c r="E310" s="152" t="s">
        <v>1549</v>
      </c>
      <c r="F310" s="210" t="s">
        <v>510</v>
      </c>
      <c r="G310" s="152" t="s">
        <v>394</v>
      </c>
      <c r="H310" s="211">
        <v>43998</v>
      </c>
      <c r="I310" s="152"/>
      <c r="J310" s="152"/>
      <c r="K310" s="152"/>
      <c r="L310" s="152"/>
      <c r="M310" s="152"/>
      <c r="N310" s="152"/>
      <c r="O310" s="152">
        <v>1</v>
      </c>
      <c r="P310" s="153">
        <f>SUM(I310:O310)</f>
        <v>1</v>
      </c>
      <c r="Q310" s="152">
        <v>1</v>
      </c>
      <c r="R310" s="152"/>
      <c r="S310" s="152" t="s">
        <v>395</v>
      </c>
      <c r="T310" s="476" t="s">
        <v>1550</v>
      </c>
    </row>
    <row r="311" spans="1:20" s="212" customFormat="1" x14ac:dyDescent="0.2">
      <c r="A311" s="152"/>
      <c r="B311" s="154" t="s">
        <v>1551</v>
      </c>
      <c r="C311" s="154" t="s">
        <v>1552</v>
      </c>
      <c r="D311" s="215"/>
      <c r="E311" s="152" t="s">
        <v>1553</v>
      </c>
      <c r="F311" s="210" t="s">
        <v>510</v>
      </c>
      <c r="G311" s="152" t="s">
        <v>394</v>
      </c>
      <c r="H311" s="211">
        <v>44193</v>
      </c>
      <c r="I311" s="152"/>
      <c r="J311" s="152"/>
      <c r="K311" s="152"/>
      <c r="L311" s="152"/>
      <c r="M311" s="152"/>
      <c r="N311" s="152"/>
      <c r="O311" s="152">
        <v>1</v>
      </c>
      <c r="P311" s="153">
        <f>SUM(I311:O311)</f>
        <v>1</v>
      </c>
      <c r="Q311" s="152">
        <v>1</v>
      </c>
      <c r="R311" s="152"/>
      <c r="S311" s="152" t="s">
        <v>395</v>
      </c>
      <c r="T311" s="476" t="s">
        <v>1554</v>
      </c>
    </row>
    <row r="312" spans="1:20" s="212" customFormat="1" x14ac:dyDescent="0.2">
      <c r="A312" s="152"/>
      <c r="B312" s="154" t="s">
        <v>1555</v>
      </c>
      <c r="C312" s="154" t="s">
        <v>1556</v>
      </c>
      <c r="D312" s="215"/>
      <c r="E312" s="152" t="s">
        <v>1557</v>
      </c>
      <c r="F312" s="210" t="s">
        <v>510</v>
      </c>
      <c r="G312" s="152" t="s">
        <v>394</v>
      </c>
      <c r="H312" s="211">
        <v>44027</v>
      </c>
      <c r="I312" s="152"/>
      <c r="J312" s="152"/>
      <c r="K312" s="152"/>
      <c r="L312" s="152"/>
      <c r="M312" s="152"/>
      <c r="N312" s="152"/>
      <c r="O312" s="152">
        <v>1</v>
      </c>
      <c r="P312" s="153">
        <f>SUM(I312:O312)</f>
        <v>1</v>
      </c>
      <c r="Q312" s="152">
        <v>1</v>
      </c>
      <c r="R312" s="152"/>
      <c r="S312" s="152" t="s">
        <v>395</v>
      </c>
      <c r="T312" s="476" t="s">
        <v>1558</v>
      </c>
    </row>
    <row r="313" spans="1:20" s="212" customFormat="1" x14ac:dyDescent="0.2">
      <c r="A313" s="152"/>
      <c r="B313" s="154" t="s">
        <v>1559</v>
      </c>
      <c r="C313" s="154" t="s">
        <v>1560</v>
      </c>
      <c r="D313" s="215"/>
      <c r="E313" s="152" t="s">
        <v>1561</v>
      </c>
      <c r="F313" s="210" t="s">
        <v>510</v>
      </c>
      <c r="G313" s="152" t="s">
        <v>394</v>
      </c>
      <c r="H313" s="211">
        <v>44127</v>
      </c>
      <c r="I313" s="152"/>
      <c r="J313" s="152"/>
      <c r="K313" s="152"/>
      <c r="L313" s="152"/>
      <c r="M313" s="152"/>
      <c r="N313" s="152"/>
      <c r="O313" s="152">
        <v>1</v>
      </c>
      <c r="P313" s="153">
        <f>SUM(I313:O313)</f>
        <v>1</v>
      </c>
      <c r="Q313" s="152">
        <v>1</v>
      </c>
      <c r="R313" s="152"/>
      <c r="S313" s="152" t="s">
        <v>395</v>
      </c>
      <c r="T313" s="476" t="s">
        <v>1562</v>
      </c>
    </row>
    <row r="314" spans="1:20" s="212" customFormat="1" x14ac:dyDescent="0.2">
      <c r="A314" s="152"/>
      <c r="B314" s="154" t="s">
        <v>1563</v>
      </c>
      <c r="C314" s="154" t="s">
        <v>1564</v>
      </c>
      <c r="D314" s="215"/>
      <c r="E314" s="152" t="s">
        <v>1565</v>
      </c>
      <c r="F314" s="210" t="s">
        <v>510</v>
      </c>
      <c r="G314" s="152" t="s">
        <v>394</v>
      </c>
      <c r="H314" s="211">
        <v>44020</v>
      </c>
      <c r="I314" s="152"/>
      <c r="J314" s="152"/>
      <c r="K314" s="152"/>
      <c r="L314" s="152"/>
      <c r="M314" s="152"/>
      <c r="N314" s="152"/>
      <c r="O314" s="152">
        <v>1</v>
      </c>
      <c r="P314" s="153">
        <f>SUM(I314:O314)</f>
        <v>1</v>
      </c>
      <c r="Q314" s="152">
        <v>1</v>
      </c>
      <c r="R314" s="152"/>
      <c r="S314" s="152" t="s">
        <v>395</v>
      </c>
      <c r="T314" s="476" t="s">
        <v>1566</v>
      </c>
    </row>
    <row r="315" spans="1:20" s="212" customFormat="1" x14ac:dyDescent="0.2">
      <c r="A315" s="152"/>
      <c r="B315" s="154" t="s">
        <v>1567</v>
      </c>
      <c r="C315" s="154" t="s">
        <v>1568</v>
      </c>
      <c r="D315" s="215"/>
      <c r="E315" s="152" t="s">
        <v>1569</v>
      </c>
      <c r="F315" s="210" t="s">
        <v>510</v>
      </c>
      <c r="G315" s="152" t="s">
        <v>394</v>
      </c>
      <c r="H315" s="211">
        <v>44113</v>
      </c>
      <c r="I315" s="152"/>
      <c r="J315" s="152"/>
      <c r="K315" s="152"/>
      <c r="L315" s="152"/>
      <c r="M315" s="152"/>
      <c r="N315" s="152"/>
      <c r="O315" s="152">
        <v>1</v>
      </c>
      <c r="P315" s="153">
        <f>SUM(I315:O315)</f>
        <v>1</v>
      </c>
      <c r="Q315" s="152">
        <v>1</v>
      </c>
      <c r="R315" s="152"/>
      <c r="S315" s="152" t="s">
        <v>395</v>
      </c>
      <c r="T315" s="476" t="s">
        <v>1570</v>
      </c>
    </row>
    <row r="316" spans="1:20" s="212" customFormat="1" x14ac:dyDescent="0.2">
      <c r="A316" s="152"/>
      <c r="B316" s="154" t="s">
        <v>1571</v>
      </c>
      <c r="C316" s="154" t="s">
        <v>1572</v>
      </c>
      <c r="D316" s="215"/>
      <c r="E316" s="152" t="s">
        <v>1573</v>
      </c>
      <c r="F316" s="210" t="s">
        <v>510</v>
      </c>
      <c r="G316" s="152" t="s">
        <v>394</v>
      </c>
      <c r="H316" s="211">
        <v>44090</v>
      </c>
      <c r="I316" s="152"/>
      <c r="J316" s="152"/>
      <c r="K316" s="152"/>
      <c r="L316" s="152"/>
      <c r="M316" s="152"/>
      <c r="N316" s="152"/>
      <c r="O316" s="152">
        <v>1</v>
      </c>
      <c r="P316" s="153">
        <f>SUM(I316:O316)</f>
        <v>1</v>
      </c>
      <c r="Q316" s="152">
        <v>1</v>
      </c>
      <c r="R316" s="152"/>
      <c r="S316" s="152" t="s">
        <v>395</v>
      </c>
      <c r="T316" s="476" t="s">
        <v>1574</v>
      </c>
    </row>
    <row r="317" spans="1:20" s="212" customFormat="1" x14ac:dyDescent="0.2">
      <c r="A317" s="152"/>
      <c r="B317" s="154" t="s">
        <v>1575</v>
      </c>
      <c r="C317" s="154" t="s">
        <v>1576</v>
      </c>
      <c r="D317" s="215"/>
      <c r="E317" s="152" t="s">
        <v>1577</v>
      </c>
      <c r="F317" s="210" t="s">
        <v>510</v>
      </c>
      <c r="G317" s="152" t="s">
        <v>394</v>
      </c>
      <c r="H317" s="211">
        <v>44018</v>
      </c>
      <c r="I317" s="152"/>
      <c r="J317" s="152"/>
      <c r="K317" s="152"/>
      <c r="L317" s="152"/>
      <c r="M317" s="152"/>
      <c r="N317" s="152"/>
      <c r="O317" s="152">
        <v>1</v>
      </c>
      <c r="P317" s="153">
        <f>SUM(I317:O317)</f>
        <v>1</v>
      </c>
      <c r="Q317" s="152">
        <v>1</v>
      </c>
      <c r="R317" s="152"/>
      <c r="S317" s="152" t="s">
        <v>395</v>
      </c>
      <c r="T317" s="476" t="s">
        <v>1578</v>
      </c>
    </row>
    <row r="318" spans="1:20" s="212" customFormat="1" x14ac:dyDescent="0.2">
      <c r="A318" s="152"/>
      <c r="B318" s="154" t="s">
        <v>1579</v>
      </c>
      <c r="C318" s="154" t="s">
        <v>1580</v>
      </c>
      <c r="D318" s="215"/>
      <c r="E318" s="152" t="s">
        <v>1581</v>
      </c>
      <c r="F318" s="210" t="s">
        <v>510</v>
      </c>
      <c r="G318" s="152" t="s">
        <v>394</v>
      </c>
      <c r="H318" s="211">
        <v>44165</v>
      </c>
      <c r="I318" s="152"/>
      <c r="J318" s="152"/>
      <c r="K318" s="152"/>
      <c r="L318" s="152"/>
      <c r="M318" s="152"/>
      <c r="N318" s="152"/>
      <c r="O318" s="152">
        <v>1</v>
      </c>
      <c r="P318" s="153">
        <f>SUM(I318:O318)</f>
        <v>1</v>
      </c>
      <c r="Q318" s="152">
        <v>1</v>
      </c>
      <c r="R318" s="152"/>
      <c r="S318" s="152" t="s">
        <v>395</v>
      </c>
      <c r="T318" s="476" t="s">
        <v>1582</v>
      </c>
    </row>
    <row r="319" spans="1:20" s="212" customFormat="1" x14ac:dyDescent="0.2">
      <c r="A319" s="152"/>
      <c r="B319" s="154" t="s">
        <v>1583</v>
      </c>
      <c r="C319" s="154" t="s">
        <v>1584</v>
      </c>
      <c r="D319" s="215"/>
      <c r="E319" s="152" t="s">
        <v>1585</v>
      </c>
      <c r="F319" s="210" t="s">
        <v>510</v>
      </c>
      <c r="G319" s="152" t="s">
        <v>394</v>
      </c>
      <c r="H319" s="211">
        <v>43980</v>
      </c>
      <c r="I319" s="152"/>
      <c r="J319" s="152"/>
      <c r="K319" s="152"/>
      <c r="L319" s="152"/>
      <c r="M319" s="152"/>
      <c r="N319" s="152"/>
      <c r="O319" s="152">
        <v>1</v>
      </c>
      <c r="P319" s="153">
        <f>SUM(I319:O319)</f>
        <v>1</v>
      </c>
      <c r="Q319" s="152">
        <v>1</v>
      </c>
      <c r="R319" s="152"/>
      <c r="S319" s="152" t="s">
        <v>395</v>
      </c>
      <c r="T319" s="476" t="s">
        <v>1586</v>
      </c>
    </row>
    <row r="320" spans="1:20" s="212" customFormat="1" x14ac:dyDescent="0.2">
      <c r="A320" s="152"/>
      <c r="B320" s="154" t="s">
        <v>1587</v>
      </c>
      <c r="C320" s="154" t="s">
        <v>1588</v>
      </c>
      <c r="D320" s="215"/>
      <c r="E320" s="152" t="s">
        <v>1589</v>
      </c>
      <c r="F320" s="210" t="s">
        <v>510</v>
      </c>
      <c r="G320" s="152" t="s">
        <v>394</v>
      </c>
      <c r="H320" s="211">
        <v>44172</v>
      </c>
      <c r="I320" s="152"/>
      <c r="J320" s="152"/>
      <c r="K320" s="152"/>
      <c r="L320" s="152"/>
      <c r="M320" s="152"/>
      <c r="N320" s="152"/>
      <c r="O320" s="152">
        <v>1</v>
      </c>
      <c r="P320" s="153">
        <f>SUM(I320:O320)</f>
        <v>1</v>
      </c>
      <c r="Q320" s="152">
        <v>1</v>
      </c>
      <c r="R320" s="152"/>
      <c r="S320" s="152" t="s">
        <v>395</v>
      </c>
      <c r="T320" s="476" t="s">
        <v>1590</v>
      </c>
    </row>
    <row r="321" spans="1:20" s="212" customFormat="1" x14ac:dyDescent="0.2">
      <c r="A321" s="152"/>
      <c r="B321" s="154" t="s">
        <v>1591</v>
      </c>
      <c r="C321" s="154" t="s">
        <v>1592</v>
      </c>
      <c r="D321" s="215"/>
      <c r="E321" s="152" t="s">
        <v>1593</v>
      </c>
      <c r="F321" s="210" t="s">
        <v>510</v>
      </c>
      <c r="G321" s="152" t="s">
        <v>394</v>
      </c>
      <c r="H321" s="211">
        <v>43943</v>
      </c>
      <c r="I321" s="152"/>
      <c r="J321" s="152"/>
      <c r="K321" s="152"/>
      <c r="L321" s="152"/>
      <c r="M321" s="152"/>
      <c r="N321" s="152"/>
      <c r="O321" s="152">
        <v>1</v>
      </c>
      <c r="P321" s="153">
        <f>SUM(I321:O321)</f>
        <v>1</v>
      </c>
      <c r="Q321" s="152">
        <v>1</v>
      </c>
      <c r="R321" s="152"/>
      <c r="S321" s="152" t="s">
        <v>395</v>
      </c>
      <c r="T321" s="476" t="s">
        <v>1594</v>
      </c>
    </row>
    <row r="322" spans="1:20" s="212" customFormat="1" x14ac:dyDescent="0.2">
      <c r="A322" s="152"/>
      <c r="B322" s="154" t="s">
        <v>1595</v>
      </c>
      <c r="C322" s="154" t="s">
        <v>1596</v>
      </c>
      <c r="D322" s="215"/>
      <c r="E322" s="152" t="s">
        <v>1597</v>
      </c>
      <c r="F322" s="210" t="s">
        <v>510</v>
      </c>
      <c r="G322" s="152" t="s">
        <v>394</v>
      </c>
      <c r="H322" s="211">
        <v>44155</v>
      </c>
      <c r="I322" s="152"/>
      <c r="J322" s="152"/>
      <c r="K322" s="152"/>
      <c r="L322" s="152"/>
      <c r="M322" s="152"/>
      <c r="N322" s="152"/>
      <c r="O322" s="152">
        <v>1</v>
      </c>
      <c r="P322" s="153">
        <f>SUM(I322:O322)</f>
        <v>1</v>
      </c>
      <c r="Q322" s="152">
        <v>1</v>
      </c>
      <c r="R322" s="152"/>
      <c r="S322" s="152" t="s">
        <v>395</v>
      </c>
      <c r="T322" s="476" t="s">
        <v>1598</v>
      </c>
    </row>
    <row r="323" spans="1:20" s="212" customFormat="1" x14ac:dyDescent="0.2">
      <c r="A323" s="152"/>
      <c r="B323" s="154" t="s">
        <v>1599</v>
      </c>
      <c r="C323" s="154" t="s">
        <v>1600</v>
      </c>
      <c r="D323" s="215"/>
      <c r="E323" s="152" t="s">
        <v>1601</v>
      </c>
      <c r="F323" s="210" t="s">
        <v>510</v>
      </c>
      <c r="G323" s="152" t="s">
        <v>394</v>
      </c>
      <c r="H323" s="211">
        <v>44064</v>
      </c>
      <c r="I323" s="152"/>
      <c r="J323" s="152"/>
      <c r="K323" s="152"/>
      <c r="L323" s="152"/>
      <c r="M323" s="152"/>
      <c r="N323" s="152"/>
      <c r="O323" s="152">
        <v>1</v>
      </c>
      <c r="P323" s="153">
        <f>SUM(I323:O323)</f>
        <v>1</v>
      </c>
      <c r="Q323" s="152">
        <v>1</v>
      </c>
      <c r="R323" s="152"/>
      <c r="S323" s="152" t="s">
        <v>395</v>
      </c>
      <c r="T323" s="476" t="s">
        <v>1602</v>
      </c>
    </row>
    <row r="324" spans="1:20" s="212" customFormat="1" x14ac:dyDescent="0.2">
      <c r="A324" s="152"/>
      <c r="B324" s="154" t="s">
        <v>1603</v>
      </c>
      <c r="C324" s="154" t="s">
        <v>1604</v>
      </c>
      <c r="D324" s="215"/>
      <c r="E324" s="152" t="s">
        <v>1605</v>
      </c>
      <c r="F324" s="210" t="s">
        <v>510</v>
      </c>
      <c r="G324" s="152" t="s">
        <v>394</v>
      </c>
      <c r="H324" s="211">
        <v>44110</v>
      </c>
      <c r="I324" s="152"/>
      <c r="J324" s="152"/>
      <c r="K324" s="152"/>
      <c r="L324" s="152"/>
      <c r="M324" s="152"/>
      <c r="N324" s="152"/>
      <c r="O324" s="152">
        <v>1</v>
      </c>
      <c r="P324" s="153">
        <f>SUM(I324:O324)</f>
        <v>1</v>
      </c>
      <c r="Q324" s="152">
        <v>1</v>
      </c>
      <c r="R324" s="152"/>
      <c r="S324" s="152" t="s">
        <v>395</v>
      </c>
      <c r="T324" s="476" t="s">
        <v>1606</v>
      </c>
    </row>
    <row r="325" spans="1:20" s="212" customFormat="1" x14ac:dyDescent="0.2">
      <c r="A325" s="152"/>
      <c r="B325" s="154" t="s">
        <v>1607</v>
      </c>
      <c r="C325" s="154" t="s">
        <v>1608</v>
      </c>
      <c r="D325" s="215"/>
      <c r="E325" s="152" t="s">
        <v>1609</v>
      </c>
      <c r="F325" s="210" t="s">
        <v>510</v>
      </c>
      <c r="G325" s="152" t="s">
        <v>394</v>
      </c>
      <c r="H325" s="211">
        <v>44144</v>
      </c>
      <c r="I325" s="152"/>
      <c r="J325" s="152"/>
      <c r="K325" s="152"/>
      <c r="L325" s="152"/>
      <c r="M325" s="152"/>
      <c r="N325" s="152"/>
      <c r="O325" s="152">
        <v>1</v>
      </c>
      <c r="P325" s="153">
        <f>SUM(I325:O325)</f>
        <v>1</v>
      </c>
      <c r="Q325" s="152">
        <v>1</v>
      </c>
      <c r="R325" s="152"/>
      <c r="S325" s="152" t="s">
        <v>395</v>
      </c>
      <c r="T325" s="476" t="s">
        <v>1610</v>
      </c>
    </row>
    <row r="326" spans="1:20" s="212" customFormat="1" x14ac:dyDescent="0.2">
      <c r="A326" s="152"/>
      <c r="B326" s="154" t="s">
        <v>1611</v>
      </c>
      <c r="C326" s="154" t="s">
        <v>1612</v>
      </c>
      <c r="D326" s="215"/>
      <c r="E326" s="152" t="s">
        <v>1613</v>
      </c>
      <c r="F326" s="210" t="s">
        <v>510</v>
      </c>
      <c r="G326" s="152" t="s">
        <v>394</v>
      </c>
      <c r="H326" s="211">
        <v>44173</v>
      </c>
      <c r="I326" s="152"/>
      <c r="J326" s="152"/>
      <c r="K326" s="152"/>
      <c r="L326" s="152"/>
      <c r="M326" s="152"/>
      <c r="N326" s="152"/>
      <c r="O326" s="152">
        <v>1</v>
      </c>
      <c r="P326" s="153">
        <f>SUM(I326:O326)</f>
        <v>1</v>
      </c>
      <c r="Q326" s="152">
        <v>1</v>
      </c>
      <c r="R326" s="152"/>
      <c r="S326" s="152" t="s">
        <v>395</v>
      </c>
      <c r="T326" s="476" t="s">
        <v>1614</v>
      </c>
    </row>
    <row r="327" spans="1:20" s="212" customFormat="1" x14ac:dyDescent="0.2">
      <c r="A327" s="152"/>
      <c r="B327" s="154" t="s">
        <v>1615</v>
      </c>
      <c r="C327" s="154" t="s">
        <v>1616</v>
      </c>
      <c r="D327" s="215"/>
      <c r="E327" s="152" t="s">
        <v>1617</v>
      </c>
      <c r="F327" s="210" t="s">
        <v>510</v>
      </c>
      <c r="G327" s="152" t="s">
        <v>394</v>
      </c>
      <c r="H327" s="211">
        <v>44144</v>
      </c>
      <c r="I327" s="152"/>
      <c r="J327" s="152"/>
      <c r="K327" s="152"/>
      <c r="L327" s="152"/>
      <c r="M327" s="152"/>
      <c r="N327" s="152"/>
      <c r="O327" s="152">
        <v>1</v>
      </c>
      <c r="P327" s="153">
        <f>SUM(I327:O327)</f>
        <v>1</v>
      </c>
      <c r="Q327" s="152">
        <v>1</v>
      </c>
      <c r="R327" s="152"/>
      <c r="S327" s="152" t="s">
        <v>395</v>
      </c>
      <c r="T327" s="476" t="s">
        <v>1618</v>
      </c>
    </row>
    <row r="328" spans="1:20" s="212" customFormat="1" x14ac:dyDescent="0.2">
      <c r="A328" s="152"/>
      <c r="B328" s="154" t="s">
        <v>1619</v>
      </c>
      <c r="C328" s="154" t="s">
        <v>1620</v>
      </c>
      <c r="D328" s="215"/>
      <c r="E328" s="152" t="s">
        <v>1621</v>
      </c>
      <c r="F328" s="210" t="s">
        <v>510</v>
      </c>
      <c r="G328" s="152" t="s">
        <v>394</v>
      </c>
      <c r="H328" s="211">
        <v>43979</v>
      </c>
      <c r="I328" s="152"/>
      <c r="J328" s="152"/>
      <c r="K328" s="152"/>
      <c r="L328" s="152"/>
      <c r="M328" s="152"/>
      <c r="N328" s="152"/>
      <c r="O328" s="152">
        <v>1</v>
      </c>
      <c r="P328" s="153">
        <f>SUM(I328:O328)</f>
        <v>1</v>
      </c>
      <c r="Q328" s="152">
        <v>1</v>
      </c>
      <c r="R328" s="152"/>
      <c r="S328" s="152" t="s">
        <v>395</v>
      </c>
      <c r="T328" s="476" t="s">
        <v>1622</v>
      </c>
    </row>
    <row r="329" spans="1:20" s="212" customFormat="1" x14ac:dyDescent="0.2">
      <c r="A329" s="152"/>
      <c r="B329" s="154" t="s">
        <v>1623</v>
      </c>
      <c r="C329" s="154" t="s">
        <v>1624</v>
      </c>
      <c r="D329" s="215"/>
      <c r="E329" s="152" t="s">
        <v>1625</v>
      </c>
      <c r="F329" s="210" t="s">
        <v>510</v>
      </c>
      <c r="G329" s="152" t="s">
        <v>394</v>
      </c>
      <c r="H329" s="211">
        <v>44117</v>
      </c>
      <c r="I329" s="152"/>
      <c r="J329" s="152"/>
      <c r="K329" s="152"/>
      <c r="L329" s="152"/>
      <c r="M329" s="152"/>
      <c r="N329" s="152"/>
      <c r="O329" s="152">
        <v>1</v>
      </c>
      <c r="P329" s="153">
        <f>SUM(I329:O329)</f>
        <v>1</v>
      </c>
      <c r="Q329" s="152">
        <v>1</v>
      </c>
      <c r="R329" s="152"/>
      <c r="S329" s="152" t="s">
        <v>395</v>
      </c>
      <c r="T329" s="476" t="s">
        <v>1626</v>
      </c>
    </row>
    <row r="330" spans="1:20" s="212" customFormat="1" x14ac:dyDescent="0.2">
      <c r="A330" s="152"/>
      <c r="B330" s="154" t="s">
        <v>1627</v>
      </c>
      <c r="C330" s="154" t="s">
        <v>1628</v>
      </c>
      <c r="D330" s="215"/>
      <c r="E330" s="152" t="s">
        <v>1629</v>
      </c>
      <c r="F330" s="210" t="s">
        <v>510</v>
      </c>
      <c r="G330" s="152" t="s">
        <v>394</v>
      </c>
      <c r="H330" s="211">
        <v>44012</v>
      </c>
      <c r="I330" s="152"/>
      <c r="J330" s="152"/>
      <c r="K330" s="152"/>
      <c r="L330" s="152"/>
      <c r="M330" s="152"/>
      <c r="N330" s="152"/>
      <c r="O330" s="152">
        <v>1</v>
      </c>
      <c r="P330" s="153">
        <f>SUM(I330:O330)</f>
        <v>1</v>
      </c>
      <c r="Q330" s="152">
        <v>1</v>
      </c>
      <c r="R330" s="152"/>
      <c r="S330" s="152" t="s">
        <v>395</v>
      </c>
      <c r="T330" s="476" t="s">
        <v>1630</v>
      </c>
    </row>
    <row r="331" spans="1:20" s="212" customFormat="1" x14ac:dyDescent="0.2">
      <c r="A331" s="152"/>
      <c r="B331" s="154" t="s">
        <v>1631</v>
      </c>
      <c r="C331" s="154" t="s">
        <v>1632</v>
      </c>
      <c r="D331" s="215"/>
      <c r="E331" s="152" t="s">
        <v>1633</v>
      </c>
      <c r="F331" s="210" t="s">
        <v>510</v>
      </c>
      <c r="G331" s="152" t="s">
        <v>394</v>
      </c>
      <c r="H331" s="211">
        <v>43962</v>
      </c>
      <c r="I331" s="152"/>
      <c r="J331" s="152"/>
      <c r="K331" s="152"/>
      <c r="L331" s="152"/>
      <c r="M331" s="152"/>
      <c r="N331" s="152"/>
      <c r="O331" s="152">
        <v>1</v>
      </c>
      <c r="P331" s="153">
        <f>SUM(I331:O331)</f>
        <v>1</v>
      </c>
      <c r="Q331" s="152">
        <v>1</v>
      </c>
      <c r="R331" s="152"/>
      <c r="S331" s="152" t="s">
        <v>395</v>
      </c>
      <c r="T331" s="476" t="s">
        <v>1634</v>
      </c>
    </row>
    <row r="332" spans="1:20" s="212" customFormat="1" x14ac:dyDescent="0.2">
      <c r="A332" s="152"/>
      <c r="B332" s="154" t="s">
        <v>1635</v>
      </c>
      <c r="C332" s="154" t="s">
        <v>1636</v>
      </c>
      <c r="D332" s="215"/>
      <c r="E332" s="152" t="s">
        <v>1637</v>
      </c>
      <c r="F332" s="210" t="s">
        <v>510</v>
      </c>
      <c r="G332" s="152" t="s">
        <v>394</v>
      </c>
      <c r="H332" s="211">
        <v>44027</v>
      </c>
      <c r="I332" s="152"/>
      <c r="J332" s="152"/>
      <c r="K332" s="152"/>
      <c r="L332" s="152"/>
      <c r="M332" s="152"/>
      <c r="N332" s="152"/>
      <c r="O332" s="152">
        <v>1</v>
      </c>
      <c r="P332" s="153">
        <f>SUM(I332:O332)</f>
        <v>1</v>
      </c>
      <c r="Q332" s="152">
        <v>1</v>
      </c>
      <c r="R332" s="152"/>
      <c r="S332" s="152" t="s">
        <v>395</v>
      </c>
      <c r="T332" s="476" t="s">
        <v>1638</v>
      </c>
    </row>
    <row r="333" spans="1:20" s="212" customFormat="1" x14ac:dyDescent="0.2">
      <c r="A333" s="152"/>
      <c r="B333" s="154" t="s">
        <v>1639</v>
      </c>
      <c r="C333" s="154" t="s">
        <v>1640</v>
      </c>
      <c r="D333" s="215"/>
      <c r="E333" s="152" t="s">
        <v>1641</v>
      </c>
      <c r="F333" s="210" t="s">
        <v>510</v>
      </c>
      <c r="G333" s="152" t="s">
        <v>394</v>
      </c>
      <c r="H333" s="211">
        <v>44117</v>
      </c>
      <c r="I333" s="152"/>
      <c r="J333" s="152"/>
      <c r="K333" s="152"/>
      <c r="L333" s="152"/>
      <c r="M333" s="152"/>
      <c r="N333" s="152"/>
      <c r="O333" s="152">
        <v>1</v>
      </c>
      <c r="P333" s="153">
        <f>SUM(I333:O333)</f>
        <v>1</v>
      </c>
      <c r="Q333" s="152">
        <v>1</v>
      </c>
      <c r="R333" s="152"/>
      <c r="S333" s="152" t="s">
        <v>395</v>
      </c>
      <c r="T333" s="476" t="s">
        <v>1642</v>
      </c>
    </row>
    <row r="334" spans="1:20" s="212" customFormat="1" x14ac:dyDescent="0.2">
      <c r="A334" s="152"/>
      <c r="B334" s="154" t="s">
        <v>1643</v>
      </c>
      <c r="C334" s="154" t="s">
        <v>1644</v>
      </c>
      <c r="D334" s="215"/>
      <c r="E334" s="152" t="s">
        <v>1645</v>
      </c>
      <c r="F334" s="210" t="s">
        <v>510</v>
      </c>
      <c r="G334" s="152" t="s">
        <v>394</v>
      </c>
      <c r="H334" s="211">
        <v>44063</v>
      </c>
      <c r="I334" s="152"/>
      <c r="J334" s="152"/>
      <c r="K334" s="152"/>
      <c r="L334" s="152"/>
      <c r="M334" s="152"/>
      <c r="N334" s="152"/>
      <c r="O334" s="152">
        <v>1</v>
      </c>
      <c r="P334" s="153">
        <f>SUM(I334:O334)</f>
        <v>1</v>
      </c>
      <c r="Q334" s="152">
        <v>1</v>
      </c>
      <c r="R334" s="152"/>
      <c r="S334" s="152" t="s">
        <v>395</v>
      </c>
      <c r="T334" s="476" t="s">
        <v>1646</v>
      </c>
    </row>
    <row r="335" spans="1:20" s="212" customFormat="1" x14ac:dyDescent="0.2">
      <c r="A335" s="152"/>
      <c r="B335" s="154" t="s">
        <v>1647</v>
      </c>
      <c r="C335" s="154" t="s">
        <v>1648</v>
      </c>
      <c r="D335" s="215"/>
      <c r="E335" s="152" t="s">
        <v>1649</v>
      </c>
      <c r="F335" s="210" t="s">
        <v>510</v>
      </c>
      <c r="G335" s="152" t="s">
        <v>394</v>
      </c>
      <c r="H335" s="211">
        <v>44176</v>
      </c>
      <c r="I335" s="152"/>
      <c r="J335" s="152"/>
      <c r="K335" s="152"/>
      <c r="L335" s="152"/>
      <c r="M335" s="152"/>
      <c r="N335" s="152"/>
      <c r="O335" s="152">
        <v>1</v>
      </c>
      <c r="P335" s="153">
        <f>SUM(I335:O335)</f>
        <v>1</v>
      </c>
      <c r="Q335" s="152">
        <v>1</v>
      </c>
      <c r="R335" s="152"/>
      <c r="S335" s="152" t="s">
        <v>395</v>
      </c>
      <c r="T335" s="476" t="s">
        <v>1650</v>
      </c>
    </row>
    <row r="336" spans="1:20" s="212" customFormat="1" x14ac:dyDescent="0.2">
      <c r="A336" s="152"/>
      <c r="B336" s="154" t="s">
        <v>1651</v>
      </c>
      <c r="C336" s="154" t="s">
        <v>1652</v>
      </c>
      <c r="D336" s="215"/>
      <c r="E336" s="152" t="s">
        <v>1653</v>
      </c>
      <c r="F336" s="210" t="s">
        <v>510</v>
      </c>
      <c r="G336" s="152" t="s">
        <v>394</v>
      </c>
      <c r="H336" s="211">
        <v>44132</v>
      </c>
      <c r="I336" s="152"/>
      <c r="J336" s="152"/>
      <c r="K336" s="152"/>
      <c r="L336" s="152"/>
      <c r="M336" s="152"/>
      <c r="N336" s="152"/>
      <c r="O336" s="152">
        <v>1</v>
      </c>
      <c r="P336" s="153">
        <f>SUM(I336:O336)</f>
        <v>1</v>
      </c>
      <c r="Q336" s="152">
        <v>1</v>
      </c>
      <c r="R336" s="152"/>
      <c r="S336" s="152" t="s">
        <v>395</v>
      </c>
      <c r="T336" s="476" t="s">
        <v>1654</v>
      </c>
    </row>
    <row r="337" spans="1:20" s="212" customFormat="1" x14ac:dyDescent="0.2">
      <c r="A337" s="152"/>
      <c r="B337" s="154" t="s">
        <v>1655</v>
      </c>
      <c r="C337" s="154" t="s">
        <v>1656</v>
      </c>
      <c r="D337" s="215"/>
      <c r="E337" s="152" t="s">
        <v>1657</v>
      </c>
      <c r="F337" s="210" t="s">
        <v>510</v>
      </c>
      <c r="G337" s="152" t="s">
        <v>394</v>
      </c>
      <c r="H337" s="211">
        <v>44025</v>
      </c>
      <c r="I337" s="152"/>
      <c r="J337" s="152"/>
      <c r="K337" s="152"/>
      <c r="L337" s="152"/>
      <c r="M337" s="152"/>
      <c r="N337" s="152"/>
      <c r="O337" s="152">
        <v>1</v>
      </c>
      <c r="P337" s="153">
        <f>SUM(I337:O337)</f>
        <v>1</v>
      </c>
      <c r="Q337" s="152">
        <v>1</v>
      </c>
      <c r="R337" s="152"/>
      <c r="S337" s="152" t="s">
        <v>395</v>
      </c>
      <c r="T337" s="476" t="s">
        <v>1658</v>
      </c>
    </row>
    <row r="338" spans="1:20" s="212" customFormat="1" x14ac:dyDescent="0.2">
      <c r="A338" s="152"/>
      <c r="B338" s="154" t="s">
        <v>1659</v>
      </c>
      <c r="C338" s="154" t="s">
        <v>1660</v>
      </c>
      <c r="D338" s="215"/>
      <c r="E338" s="152" t="s">
        <v>1661</v>
      </c>
      <c r="F338" s="210" t="s">
        <v>510</v>
      </c>
      <c r="G338" s="152" t="s">
        <v>394</v>
      </c>
      <c r="H338" s="211">
        <v>44035</v>
      </c>
      <c r="I338" s="152"/>
      <c r="J338" s="152"/>
      <c r="K338" s="152"/>
      <c r="L338" s="152"/>
      <c r="M338" s="152"/>
      <c r="N338" s="152"/>
      <c r="O338" s="152">
        <v>1</v>
      </c>
      <c r="P338" s="153">
        <f>SUM(I338:O338)</f>
        <v>1</v>
      </c>
      <c r="Q338" s="152">
        <v>1</v>
      </c>
      <c r="R338" s="152"/>
      <c r="S338" s="152" t="s">
        <v>395</v>
      </c>
      <c r="T338" s="476" t="s">
        <v>1662</v>
      </c>
    </row>
    <row r="339" spans="1:20" s="212" customFormat="1" x14ac:dyDescent="0.2">
      <c r="A339" s="152"/>
      <c r="B339" s="154" t="s">
        <v>1663</v>
      </c>
      <c r="C339" s="154" t="s">
        <v>1664</v>
      </c>
      <c r="D339" s="215"/>
      <c r="E339" s="152" t="s">
        <v>1665</v>
      </c>
      <c r="F339" s="210" t="s">
        <v>510</v>
      </c>
      <c r="G339" s="152" t="s">
        <v>394</v>
      </c>
      <c r="H339" s="211">
        <v>44015</v>
      </c>
      <c r="I339" s="152"/>
      <c r="J339" s="152"/>
      <c r="K339" s="152"/>
      <c r="L339" s="152"/>
      <c r="M339" s="152"/>
      <c r="N339" s="152"/>
      <c r="O339" s="152">
        <v>1</v>
      </c>
      <c r="P339" s="153">
        <f>SUM(I339:O339)</f>
        <v>1</v>
      </c>
      <c r="Q339" s="152">
        <v>1</v>
      </c>
      <c r="R339" s="152"/>
      <c r="S339" s="152" t="s">
        <v>395</v>
      </c>
      <c r="T339" s="476" t="s">
        <v>1666</v>
      </c>
    </row>
    <row r="340" spans="1:20" s="212" customFormat="1" x14ac:dyDescent="0.2">
      <c r="A340" s="152"/>
      <c r="B340" s="154" t="s">
        <v>1667</v>
      </c>
      <c r="C340" s="154" t="s">
        <v>1668</v>
      </c>
      <c r="D340" s="215"/>
      <c r="E340" s="152" t="s">
        <v>1669</v>
      </c>
      <c r="F340" s="210" t="s">
        <v>510</v>
      </c>
      <c r="G340" s="152" t="s">
        <v>394</v>
      </c>
      <c r="H340" s="211">
        <v>44008</v>
      </c>
      <c r="I340" s="152"/>
      <c r="J340" s="152"/>
      <c r="K340" s="152"/>
      <c r="L340" s="152"/>
      <c r="M340" s="152"/>
      <c r="N340" s="152"/>
      <c r="O340" s="152">
        <v>1</v>
      </c>
      <c r="P340" s="153">
        <f>SUM(I340:O340)</f>
        <v>1</v>
      </c>
      <c r="Q340" s="152">
        <v>1</v>
      </c>
      <c r="R340" s="152"/>
      <c r="S340" s="152" t="s">
        <v>395</v>
      </c>
      <c r="T340" s="476" t="s">
        <v>1670</v>
      </c>
    </row>
    <row r="341" spans="1:20" s="212" customFormat="1" x14ac:dyDescent="0.2">
      <c r="A341" s="152"/>
      <c r="B341" s="154" t="s">
        <v>1671</v>
      </c>
      <c r="C341" s="154" t="s">
        <v>1672</v>
      </c>
      <c r="D341" s="215"/>
      <c r="E341" s="152" t="s">
        <v>1673</v>
      </c>
      <c r="F341" s="210" t="s">
        <v>510</v>
      </c>
      <c r="G341" s="152" t="s">
        <v>394</v>
      </c>
      <c r="H341" s="211">
        <v>44113</v>
      </c>
      <c r="I341" s="152"/>
      <c r="J341" s="152"/>
      <c r="K341" s="152"/>
      <c r="L341" s="152"/>
      <c r="M341" s="152"/>
      <c r="N341" s="152"/>
      <c r="O341" s="152">
        <v>1</v>
      </c>
      <c r="P341" s="153">
        <f>SUM(I341:O341)</f>
        <v>1</v>
      </c>
      <c r="Q341" s="152">
        <v>1</v>
      </c>
      <c r="R341" s="152"/>
      <c r="S341" s="152" t="s">
        <v>395</v>
      </c>
      <c r="T341" s="476" t="s">
        <v>1674</v>
      </c>
    </row>
    <row r="342" spans="1:20" s="212" customFormat="1" x14ac:dyDescent="0.2">
      <c r="A342" s="152"/>
      <c r="B342" s="154" t="s">
        <v>1675</v>
      </c>
      <c r="C342" s="154" t="s">
        <v>1676</v>
      </c>
      <c r="D342" s="215"/>
      <c r="E342" s="152" t="s">
        <v>1677</v>
      </c>
      <c r="F342" s="210" t="s">
        <v>510</v>
      </c>
      <c r="G342" s="152" t="s">
        <v>394</v>
      </c>
      <c r="H342" s="211">
        <v>44033</v>
      </c>
      <c r="I342" s="152"/>
      <c r="J342" s="152"/>
      <c r="K342" s="152"/>
      <c r="L342" s="152"/>
      <c r="M342" s="152"/>
      <c r="N342" s="152"/>
      <c r="O342" s="152">
        <v>1</v>
      </c>
      <c r="P342" s="153">
        <f>SUM(I342:O342)</f>
        <v>1</v>
      </c>
      <c r="Q342" s="152">
        <v>1</v>
      </c>
      <c r="R342" s="152"/>
      <c r="S342" s="152" t="s">
        <v>395</v>
      </c>
      <c r="T342" s="476" t="s">
        <v>1678</v>
      </c>
    </row>
    <row r="343" spans="1:20" s="212" customFormat="1" x14ac:dyDescent="0.2">
      <c r="A343" s="152"/>
      <c r="B343" s="154" t="s">
        <v>1679</v>
      </c>
      <c r="C343" s="154" t="s">
        <v>1680</v>
      </c>
      <c r="D343" s="215"/>
      <c r="E343" s="152" t="s">
        <v>1681</v>
      </c>
      <c r="F343" s="210" t="s">
        <v>510</v>
      </c>
      <c r="G343" s="152" t="s">
        <v>394</v>
      </c>
      <c r="H343" s="211">
        <v>43977</v>
      </c>
      <c r="I343" s="152"/>
      <c r="J343" s="152"/>
      <c r="K343" s="152"/>
      <c r="L343" s="152"/>
      <c r="M343" s="152"/>
      <c r="N343" s="152"/>
      <c r="O343" s="152">
        <v>1</v>
      </c>
      <c r="P343" s="153">
        <f>SUM(I343:O343)</f>
        <v>1</v>
      </c>
      <c r="Q343" s="152">
        <v>1</v>
      </c>
      <c r="R343" s="152"/>
      <c r="S343" s="152" t="s">
        <v>395</v>
      </c>
      <c r="T343" s="476" t="s">
        <v>1682</v>
      </c>
    </row>
    <row r="344" spans="1:20" s="212" customFormat="1" x14ac:dyDescent="0.2">
      <c r="A344" s="152"/>
      <c r="B344" s="154" t="s">
        <v>1683</v>
      </c>
      <c r="C344" s="154" t="s">
        <v>1684</v>
      </c>
      <c r="D344" s="215"/>
      <c r="E344" s="152" t="s">
        <v>1685</v>
      </c>
      <c r="F344" s="210" t="s">
        <v>510</v>
      </c>
      <c r="G344" s="152" t="s">
        <v>394</v>
      </c>
      <c r="H344" s="211">
        <v>44025</v>
      </c>
      <c r="I344" s="152"/>
      <c r="J344" s="152"/>
      <c r="K344" s="152"/>
      <c r="L344" s="152"/>
      <c r="M344" s="152"/>
      <c r="N344" s="152"/>
      <c r="O344" s="152">
        <v>1</v>
      </c>
      <c r="P344" s="153">
        <f>SUM(I344:O344)</f>
        <v>1</v>
      </c>
      <c r="Q344" s="152">
        <v>1</v>
      </c>
      <c r="R344" s="152"/>
      <c r="S344" s="152" t="s">
        <v>395</v>
      </c>
      <c r="T344" s="476" t="s">
        <v>1686</v>
      </c>
    </row>
    <row r="345" spans="1:20" s="212" customFormat="1" x14ac:dyDescent="0.2">
      <c r="A345" s="152"/>
      <c r="B345" s="154" t="s">
        <v>1687</v>
      </c>
      <c r="C345" s="154" t="s">
        <v>1688</v>
      </c>
      <c r="D345" s="215"/>
      <c r="E345" s="152" t="s">
        <v>1689</v>
      </c>
      <c r="F345" s="210" t="s">
        <v>510</v>
      </c>
      <c r="G345" s="152" t="s">
        <v>394</v>
      </c>
      <c r="H345" s="211">
        <v>44141</v>
      </c>
      <c r="I345" s="152"/>
      <c r="J345" s="152"/>
      <c r="K345" s="152"/>
      <c r="L345" s="152"/>
      <c r="M345" s="152"/>
      <c r="N345" s="152"/>
      <c r="O345" s="152">
        <v>1</v>
      </c>
      <c r="P345" s="153">
        <f>SUM(I345:O345)</f>
        <v>1</v>
      </c>
      <c r="Q345" s="152">
        <v>1</v>
      </c>
      <c r="R345" s="152"/>
      <c r="S345" s="152" t="s">
        <v>395</v>
      </c>
      <c r="T345" s="476" t="s">
        <v>1690</v>
      </c>
    </row>
    <row r="346" spans="1:20" s="212" customFormat="1" x14ac:dyDescent="0.2">
      <c r="A346" s="152"/>
      <c r="B346" s="154" t="s">
        <v>1691</v>
      </c>
      <c r="C346" s="154" t="s">
        <v>1692</v>
      </c>
      <c r="D346" s="215"/>
      <c r="E346" s="152" t="s">
        <v>1693</v>
      </c>
      <c r="F346" s="210" t="s">
        <v>510</v>
      </c>
      <c r="G346" s="152" t="s">
        <v>394</v>
      </c>
      <c r="H346" s="211">
        <v>44110</v>
      </c>
      <c r="I346" s="152"/>
      <c r="J346" s="152"/>
      <c r="K346" s="152"/>
      <c r="L346" s="152"/>
      <c r="M346" s="152"/>
      <c r="N346" s="152"/>
      <c r="O346" s="152">
        <v>1</v>
      </c>
      <c r="P346" s="153">
        <f>SUM(I346:O346)</f>
        <v>1</v>
      </c>
      <c r="Q346" s="152">
        <v>1</v>
      </c>
      <c r="R346" s="152"/>
      <c r="S346" s="152" t="s">
        <v>395</v>
      </c>
      <c r="T346" s="476" t="s">
        <v>1694</v>
      </c>
    </row>
    <row r="347" spans="1:20" s="212" customFormat="1" x14ac:dyDescent="0.2">
      <c r="A347" s="152"/>
      <c r="B347" s="154" t="s">
        <v>1695</v>
      </c>
      <c r="C347" s="154" t="s">
        <v>1696</v>
      </c>
      <c r="D347" s="215"/>
      <c r="E347" s="152" t="s">
        <v>1697</v>
      </c>
      <c r="F347" s="210" t="s">
        <v>510</v>
      </c>
      <c r="G347" s="152" t="s">
        <v>394</v>
      </c>
      <c r="H347" s="211">
        <v>44034</v>
      </c>
      <c r="I347" s="152"/>
      <c r="J347" s="152"/>
      <c r="K347" s="152"/>
      <c r="L347" s="152"/>
      <c r="M347" s="152"/>
      <c r="N347" s="152"/>
      <c r="O347" s="152">
        <v>1</v>
      </c>
      <c r="P347" s="153">
        <f>SUM(I347:O347)</f>
        <v>1</v>
      </c>
      <c r="Q347" s="152">
        <v>1</v>
      </c>
      <c r="R347" s="152"/>
      <c r="S347" s="152" t="s">
        <v>395</v>
      </c>
      <c r="T347" s="476" t="s">
        <v>1698</v>
      </c>
    </row>
    <row r="348" spans="1:20" s="212" customFormat="1" x14ac:dyDescent="0.2">
      <c r="A348" s="152"/>
      <c r="B348" s="154" t="s">
        <v>1699</v>
      </c>
      <c r="C348" s="154" t="s">
        <v>1700</v>
      </c>
      <c r="D348" s="215"/>
      <c r="E348" s="152" t="s">
        <v>1701</v>
      </c>
      <c r="F348" s="210" t="s">
        <v>510</v>
      </c>
      <c r="G348" s="152" t="s">
        <v>394</v>
      </c>
      <c r="H348" s="211">
        <v>44112</v>
      </c>
      <c r="I348" s="152"/>
      <c r="J348" s="152"/>
      <c r="K348" s="152"/>
      <c r="L348" s="152"/>
      <c r="M348" s="152"/>
      <c r="N348" s="152"/>
      <c r="O348" s="152">
        <v>1</v>
      </c>
      <c r="P348" s="153">
        <f>SUM(I348:O348)</f>
        <v>1</v>
      </c>
      <c r="Q348" s="152">
        <v>1</v>
      </c>
      <c r="R348" s="152"/>
      <c r="S348" s="152" t="s">
        <v>395</v>
      </c>
      <c r="T348" s="476" t="s">
        <v>1702</v>
      </c>
    </row>
    <row r="349" spans="1:20" s="212" customFormat="1" x14ac:dyDescent="0.2">
      <c r="A349" s="152"/>
      <c r="B349" s="154" t="s">
        <v>1703</v>
      </c>
      <c r="C349" s="154" t="s">
        <v>1704</v>
      </c>
      <c r="D349" s="215"/>
      <c r="E349" s="152" t="s">
        <v>1705</v>
      </c>
      <c r="F349" s="210" t="s">
        <v>510</v>
      </c>
      <c r="G349" s="152" t="s">
        <v>394</v>
      </c>
      <c r="H349" s="211">
        <v>44035</v>
      </c>
      <c r="I349" s="152"/>
      <c r="J349" s="152"/>
      <c r="K349" s="152"/>
      <c r="L349" s="152"/>
      <c r="M349" s="152"/>
      <c r="N349" s="152"/>
      <c r="O349" s="152">
        <v>1</v>
      </c>
      <c r="P349" s="153">
        <f>SUM(I349:O349)</f>
        <v>1</v>
      </c>
      <c r="Q349" s="152">
        <v>1</v>
      </c>
      <c r="R349" s="152"/>
      <c r="S349" s="152" t="s">
        <v>395</v>
      </c>
      <c r="T349" s="476" t="s">
        <v>1706</v>
      </c>
    </row>
    <row r="350" spans="1:20" s="212" customFormat="1" x14ac:dyDescent="0.2">
      <c r="A350" s="152"/>
      <c r="B350" s="154" t="s">
        <v>1707</v>
      </c>
      <c r="C350" s="154" t="s">
        <v>1708</v>
      </c>
      <c r="D350" s="215"/>
      <c r="E350" s="152" t="s">
        <v>1709</v>
      </c>
      <c r="F350" s="210" t="s">
        <v>510</v>
      </c>
      <c r="G350" s="152" t="s">
        <v>394</v>
      </c>
      <c r="H350" s="211">
        <v>44172</v>
      </c>
      <c r="I350" s="152"/>
      <c r="J350" s="152"/>
      <c r="K350" s="152"/>
      <c r="L350" s="152"/>
      <c r="M350" s="152"/>
      <c r="N350" s="152"/>
      <c r="O350" s="152">
        <v>1</v>
      </c>
      <c r="P350" s="153">
        <f>SUM(I350:O350)</f>
        <v>1</v>
      </c>
      <c r="Q350" s="152">
        <v>1</v>
      </c>
      <c r="R350" s="152"/>
      <c r="S350" s="152" t="s">
        <v>395</v>
      </c>
      <c r="T350" s="476" t="s">
        <v>1710</v>
      </c>
    </row>
    <row r="351" spans="1:20" s="212" customFormat="1" x14ac:dyDescent="0.2">
      <c r="A351" s="152"/>
      <c r="B351" s="154" t="s">
        <v>1711</v>
      </c>
      <c r="C351" s="154" t="s">
        <v>1712</v>
      </c>
      <c r="D351" s="215"/>
      <c r="E351" s="152" t="s">
        <v>1713</v>
      </c>
      <c r="F351" s="210" t="s">
        <v>510</v>
      </c>
      <c r="G351" s="152" t="s">
        <v>394</v>
      </c>
      <c r="H351" s="211">
        <v>43950</v>
      </c>
      <c r="I351" s="152"/>
      <c r="J351" s="152"/>
      <c r="K351" s="152"/>
      <c r="L351" s="152"/>
      <c r="M351" s="152"/>
      <c r="N351" s="152"/>
      <c r="O351" s="152">
        <v>1</v>
      </c>
      <c r="P351" s="153">
        <f>SUM(I351:O351)</f>
        <v>1</v>
      </c>
      <c r="Q351" s="152">
        <v>1</v>
      </c>
      <c r="R351" s="152"/>
      <c r="S351" s="152" t="s">
        <v>395</v>
      </c>
      <c r="T351" s="476" t="s">
        <v>1714</v>
      </c>
    </row>
    <row r="352" spans="1:20" s="212" customFormat="1" x14ac:dyDescent="0.2">
      <c r="A352" s="152"/>
      <c r="B352" s="154" t="s">
        <v>1715</v>
      </c>
      <c r="C352" s="154" t="s">
        <v>1716</v>
      </c>
      <c r="D352" s="215"/>
      <c r="E352" s="152" t="s">
        <v>1717</v>
      </c>
      <c r="F352" s="210" t="s">
        <v>510</v>
      </c>
      <c r="G352" s="152" t="s">
        <v>394</v>
      </c>
      <c r="H352" s="211">
        <v>44104</v>
      </c>
      <c r="I352" s="152"/>
      <c r="J352" s="152"/>
      <c r="K352" s="152"/>
      <c r="L352" s="152"/>
      <c r="M352" s="152"/>
      <c r="N352" s="152"/>
      <c r="O352" s="152">
        <v>1</v>
      </c>
      <c r="P352" s="153">
        <f>SUM(I352:O352)</f>
        <v>1</v>
      </c>
      <c r="Q352" s="152">
        <v>1</v>
      </c>
      <c r="R352" s="152"/>
      <c r="S352" s="152" t="s">
        <v>395</v>
      </c>
      <c r="T352" s="476" t="s">
        <v>1718</v>
      </c>
    </row>
    <row r="353" spans="1:20" s="212" customFormat="1" x14ac:dyDescent="0.2">
      <c r="A353" s="152"/>
      <c r="B353" s="154" t="s">
        <v>1719</v>
      </c>
      <c r="C353" s="154" t="s">
        <v>1720</v>
      </c>
      <c r="D353" s="215"/>
      <c r="E353" s="152" t="s">
        <v>1721</v>
      </c>
      <c r="F353" s="210" t="s">
        <v>510</v>
      </c>
      <c r="G353" s="152" t="s">
        <v>394</v>
      </c>
      <c r="H353" s="211">
        <v>44179</v>
      </c>
      <c r="I353" s="152"/>
      <c r="J353" s="152"/>
      <c r="K353" s="152"/>
      <c r="L353" s="152"/>
      <c r="M353" s="152"/>
      <c r="N353" s="152"/>
      <c r="O353" s="152">
        <v>1</v>
      </c>
      <c r="P353" s="153">
        <f>SUM(I353:O353)</f>
        <v>1</v>
      </c>
      <c r="Q353" s="152">
        <v>1</v>
      </c>
      <c r="R353" s="152"/>
      <c r="S353" s="152" t="s">
        <v>395</v>
      </c>
      <c r="T353" s="476" t="s">
        <v>1722</v>
      </c>
    </row>
    <row r="354" spans="1:20" s="212" customFormat="1" x14ac:dyDescent="0.2">
      <c r="A354" s="152"/>
      <c r="B354" s="154" t="s">
        <v>1723</v>
      </c>
      <c r="C354" s="154" t="s">
        <v>1724</v>
      </c>
      <c r="D354" s="215"/>
      <c r="E354" s="152" t="s">
        <v>1725</v>
      </c>
      <c r="F354" s="210" t="s">
        <v>510</v>
      </c>
      <c r="G354" s="152" t="s">
        <v>394</v>
      </c>
      <c r="H354" s="211">
        <v>44064</v>
      </c>
      <c r="I354" s="152"/>
      <c r="J354" s="152"/>
      <c r="K354" s="152"/>
      <c r="L354" s="152"/>
      <c r="M354" s="152"/>
      <c r="N354" s="152"/>
      <c r="O354" s="152">
        <v>1</v>
      </c>
      <c r="P354" s="153">
        <f>SUM(I354:O354)</f>
        <v>1</v>
      </c>
      <c r="Q354" s="152">
        <v>1</v>
      </c>
      <c r="R354" s="152"/>
      <c r="S354" s="152" t="s">
        <v>395</v>
      </c>
      <c r="T354" s="476" t="s">
        <v>1726</v>
      </c>
    </row>
    <row r="355" spans="1:20" s="212" customFormat="1" x14ac:dyDescent="0.2">
      <c r="A355" s="152"/>
      <c r="B355" s="154" t="s">
        <v>1727</v>
      </c>
      <c r="C355" s="154" t="s">
        <v>1728</v>
      </c>
      <c r="D355" s="215"/>
      <c r="E355" s="152" t="s">
        <v>1729</v>
      </c>
      <c r="F355" s="210" t="s">
        <v>510</v>
      </c>
      <c r="G355" s="152" t="s">
        <v>394</v>
      </c>
      <c r="H355" s="211">
        <v>44026</v>
      </c>
      <c r="I355" s="152"/>
      <c r="J355" s="152"/>
      <c r="K355" s="152"/>
      <c r="L355" s="152"/>
      <c r="M355" s="152"/>
      <c r="N355" s="152"/>
      <c r="O355" s="152">
        <v>1</v>
      </c>
      <c r="P355" s="153">
        <f>SUM(I355:O355)</f>
        <v>1</v>
      </c>
      <c r="Q355" s="152">
        <v>1</v>
      </c>
      <c r="R355" s="152"/>
      <c r="S355" s="152" t="s">
        <v>395</v>
      </c>
      <c r="T355" s="476" t="s">
        <v>1730</v>
      </c>
    </row>
    <row r="356" spans="1:20" s="212" customFormat="1" x14ac:dyDescent="0.2">
      <c r="A356" s="152"/>
      <c r="B356" s="154" t="s">
        <v>1731</v>
      </c>
      <c r="C356" s="154" t="s">
        <v>1732</v>
      </c>
      <c r="D356" s="215"/>
      <c r="E356" s="152" t="s">
        <v>1733</v>
      </c>
      <c r="F356" s="210" t="s">
        <v>510</v>
      </c>
      <c r="G356" s="152" t="s">
        <v>394</v>
      </c>
      <c r="H356" s="211">
        <v>44033</v>
      </c>
      <c r="I356" s="152"/>
      <c r="J356" s="152"/>
      <c r="K356" s="152"/>
      <c r="L356" s="152"/>
      <c r="M356" s="152"/>
      <c r="N356" s="152"/>
      <c r="O356" s="152">
        <v>1</v>
      </c>
      <c r="P356" s="153">
        <f>SUM(I356:O356)</f>
        <v>1</v>
      </c>
      <c r="Q356" s="152">
        <v>1</v>
      </c>
      <c r="R356" s="152"/>
      <c r="S356" s="152" t="s">
        <v>395</v>
      </c>
      <c r="T356" s="476" t="s">
        <v>1734</v>
      </c>
    </row>
    <row r="357" spans="1:20" s="212" customFormat="1" x14ac:dyDescent="0.2">
      <c r="A357" s="152"/>
      <c r="B357" s="154" t="s">
        <v>1735</v>
      </c>
      <c r="C357" s="154" t="s">
        <v>1736</v>
      </c>
      <c r="D357" s="215"/>
      <c r="E357" s="152" t="s">
        <v>1737</v>
      </c>
      <c r="F357" s="210" t="s">
        <v>510</v>
      </c>
      <c r="G357" s="152" t="s">
        <v>394</v>
      </c>
      <c r="H357" s="211">
        <v>44103</v>
      </c>
      <c r="I357" s="152"/>
      <c r="J357" s="152"/>
      <c r="K357" s="152"/>
      <c r="L357" s="152"/>
      <c r="M357" s="152"/>
      <c r="N357" s="152"/>
      <c r="O357" s="152">
        <v>1</v>
      </c>
      <c r="P357" s="153">
        <f>SUM(I357:O357)</f>
        <v>1</v>
      </c>
      <c r="Q357" s="152">
        <v>1</v>
      </c>
      <c r="R357" s="152"/>
      <c r="S357" s="152" t="s">
        <v>395</v>
      </c>
      <c r="T357" s="476" t="s">
        <v>1738</v>
      </c>
    </row>
    <row r="358" spans="1:20" s="212" customFormat="1" x14ac:dyDescent="0.2">
      <c r="A358" s="152"/>
      <c r="B358" s="154" t="s">
        <v>1739</v>
      </c>
      <c r="C358" s="154" t="s">
        <v>1740</v>
      </c>
      <c r="D358" s="215"/>
      <c r="E358" s="152" t="s">
        <v>1741</v>
      </c>
      <c r="F358" s="210" t="s">
        <v>510</v>
      </c>
      <c r="G358" s="152" t="s">
        <v>394</v>
      </c>
      <c r="H358" s="211">
        <v>43965</v>
      </c>
      <c r="I358" s="152"/>
      <c r="J358" s="152"/>
      <c r="K358" s="152"/>
      <c r="L358" s="152"/>
      <c r="M358" s="152"/>
      <c r="N358" s="152"/>
      <c r="O358" s="152">
        <v>1</v>
      </c>
      <c r="P358" s="153">
        <f>SUM(I358:O358)</f>
        <v>1</v>
      </c>
      <c r="Q358" s="152">
        <v>1</v>
      </c>
      <c r="R358" s="152"/>
      <c r="S358" s="152" t="s">
        <v>395</v>
      </c>
      <c r="T358" s="476" t="s">
        <v>1742</v>
      </c>
    </row>
    <row r="359" spans="1:20" s="212" customFormat="1" x14ac:dyDescent="0.2">
      <c r="A359" s="152"/>
      <c r="B359" s="154" t="s">
        <v>1743</v>
      </c>
      <c r="C359" s="154" t="s">
        <v>1744</v>
      </c>
      <c r="D359" s="215"/>
      <c r="E359" s="152" t="s">
        <v>1745</v>
      </c>
      <c r="F359" s="210" t="s">
        <v>510</v>
      </c>
      <c r="G359" s="152" t="s">
        <v>394</v>
      </c>
      <c r="H359" s="211">
        <v>43997</v>
      </c>
      <c r="I359" s="152"/>
      <c r="J359" s="152"/>
      <c r="K359" s="152"/>
      <c r="L359" s="152"/>
      <c r="M359" s="152"/>
      <c r="N359" s="152"/>
      <c r="O359" s="152">
        <v>1</v>
      </c>
      <c r="P359" s="153">
        <f>SUM(I359:O359)</f>
        <v>1</v>
      </c>
      <c r="Q359" s="152">
        <v>1</v>
      </c>
      <c r="R359" s="152"/>
      <c r="S359" s="152" t="s">
        <v>395</v>
      </c>
      <c r="T359" s="476" t="s">
        <v>1746</v>
      </c>
    </row>
    <row r="360" spans="1:20" s="212" customFormat="1" x14ac:dyDescent="0.2">
      <c r="A360" s="152"/>
      <c r="B360" s="154" t="s">
        <v>1747</v>
      </c>
      <c r="C360" s="154" t="s">
        <v>1748</v>
      </c>
      <c r="D360" s="215"/>
      <c r="E360" s="152" t="s">
        <v>1749</v>
      </c>
      <c r="F360" s="210" t="s">
        <v>510</v>
      </c>
      <c r="G360" s="152" t="s">
        <v>394</v>
      </c>
      <c r="H360" s="211">
        <v>44026</v>
      </c>
      <c r="I360" s="152"/>
      <c r="J360" s="152"/>
      <c r="K360" s="152"/>
      <c r="L360" s="152"/>
      <c r="M360" s="152"/>
      <c r="N360" s="152"/>
      <c r="O360" s="152">
        <v>1</v>
      </c>
      <c r="P360" s="153">
        <f>SUM(I360:O360)</f>
        <v>1</v>
      </c>
      <c r="Q360" s="152">
        <v>1</v>
      </c>
      <c r="R360" s="152"/>
      <c r="S360" s="152" t="s">
        <v>395</v>
      </c>
      <c r="T360" s="476" t="s">
        <v>1750</v>
      </c>
    </row>
    <row r="361" spans="1:20" s="212" customFormat="1" x14ac:dyDescent="0.2">
      <c r="A361" s="152"/>
      <c r="B361" s="154" t="s">
        <v>1751</v>
      </c>
      <c r="C361" s="154" t="s">
        <v>1752</v>
      </c>
      <c r="D361" s="215"/>
      <c r="E361" s="152" t="s">
        <v>1753</v>
      </c>
      <c r="F361" s="210" t="s">
        <v>510</v>
      </c>
      <c r="G361" s="152" t="s">
        <v>394</v>
      </c>
      <c r="H361" s="211">
        <v>44145</v>
      </c>
      <c r="I361" s="152"/>
      <c r="J361" s="152"/>
      <c r="K361" s="152"/>
      <c r="L361" s="152"/>
      <c r="M361" s="152"/>
      <c r="N361" s="152"/>
      <c r="O361" s="152">
        <v>1</v>
      </c>
      <c r="P361" s="153">
        <f>SUM(I361:O361)</f>
        <v>1</v>
      </c>
      <c r="Q361" s="152">
        <v>1</v>
      </c>
      <c r="R361" s="152"/>
      <c r="S361" s="152" t="s">
        <v>395</v>
      </c>
      <c r="T361" s="476" t="s">
        <v>1754</v>
      </c>
    </row>
    <row r="362" spans="1:20" s="212" customFormat="1" x14ac:dyDescent="0.2">
      <c r="A362" s="152"/>
      <c r="B362" s="154" t="s">
        <v>1755</v>
      </c>
      <c r="C362" s="154" t="s">
        <v>1756</v>
      </c>
      <c r="D362" s="215"/>
      <c r="E362" s="152" t="s">
        <v>1757</v>
      </c>
      <c r="F362" s="210" t="s">
        <v>510</v>
      </c>
      <c r="G362" s="152" t="s">
        <v>394</v>
      </c>
      <c r="H362" s="211">
        <v>43935</v>
      </c>
      <c r="I362" s="152"/>
      <c r="J362" s="152"/>
      <c r="K362" s="152"/>
      <c r="L362" s="152"/>
      <c r="M362" s="152"/>
      <c r="N362" s="152"/>
      <c r="O362" s="152">
        <v>1</v>
      </c>
      <c r="P362" s="153">
        <f>SUM(I362:O362)</f>
        <v>1</v>
      </c>
      <c r="Q362" s="152">
        <v>1</v>
      </c>
      <c r="R362" s="152"/>
      <c r="S362" s="152" t="s">
        <v>395</v>
      </c>
      <c r="T362" s="476" t="s">
        <v>1758</v>
      </c>
    </row>
    <row r="363" spans="1:20" s="212" customFormat="1" x14ac:dyDescent="0.2">
      <c r="A363" s="152"/>
      <c r="B363" s="154" t="s">
        <v>1759</v>
      </c>
      <c r="C363" s="154" t="s">
        <v>1760</v>
      </c>
      <c r="D363" s="215"/>
      <c r="E363" s="152" t="s">
        <v>1761</v>
      </c>
      <c r="F363" s="210" t="s">
        <v>510</v>
      </c>
      <c r="G363" s="152" t="s">
        <v>394</v>
      </c>
      <c r="H363" s="211">
        <v>43958</v>
      </c>
      <c r="I363" s="152"/>
      <c r="J363" s="152"/>
      <c r="K363" s="152"/>
      <c r="L363" s="152"/>
      <c r="M363" s="152"/>
      <c r="N363" s="152"/>
      <c r="O363" s="152">
        <v>1</v>
      </c>
      <c r="P363" s="153">
        <f>SUM(I363:O363)</f>
        <v>1</v>
      </c>
      <c r="Q363" s="152">
        <v>1</v>
      </c>
      <c r="R363" s="152"/>
      <c r="S363" s="152" t="s">
        <v>395</v>
      </c>
      <c r="T363" s="476" t="s">
        <v>1762</v>
      </c>
    </row>
    <row r="364" spans="1:20" s="212" customFormat="1" x14ac:dyDescent="0.2">
      <c r="A364" s="152"/>
      <c r="B364" s="154" t="s">
        <v>1763</v>
      </c>
      <c r="C364" s="154" t="s">
        <v>1764</v>
      </c>
      <c r="D364" s="215"/>
      <c r="E364" s="152" t="s">
        <v>1765</v>
      </c>
      <c r="F364" s="210" t="s">
        <v>510</v>
      </c>
      <c r="G364" s="152" t="s">
        <v>394</v>
      </c>
      <c r="H364" s="211">
        <v>44006</v>
      </c>
      <c r="I364" s="152"/>
      <c r="J364" s="152"/>
      <c r="K364" s="152"/>
      <c r="L364" s="152"/>
      <c r="M364" s="152"/>
      <c r="N364" s="152"/>
      <c r="O364" s="152">
        <v>1</v>
      </c>
      <c r="P364" s="153">
        <f>SUM(I364:O364)</f>
        <v>1</v>
      </c>
      <c r="Q364" s="152">
        <v>1</v>
      </c>
      <c r="R364" s="152"/>
      <c r="S364" s="152" t="s">
        <v>395</v>
      </c>
      <c r="T364" s="476" t="s">
        <v>1766</v>
      </c>
    </row>
    <row r="365" spans="1:20" s="212" customFormat="1" x14ac:dyDescent="0.2">
      <c r="A365" s="152"/>
      <c r="B365" s="154" t="s">
        <v>1767</v>
      </c>
      <c r="C365" s="154" t="s">
        <v>1768</v>
      </c>
      <c r="D365" s="215"/>
      <c r="E365" s="152" t="s">
        <v>1769</v>
      </c>
      <c r="F365" s="210" t="s">
        <v>510</v>
      </c>
      <c r="G365" s="152" t="s">
        <v>394</v>
      </c>
      <c r="H365" s="211">
        <v>44127</v>
      </c>
      <c r="I365" s="152"/>
      <c r="J365" s="152"/>
      <c r="K365" s="152"/>
      <c r="L365" s="152"/>
      <c r="M365" s="152"/>
      <c r="N365" s="152"/>
      <c r="O365" s="152">
        <v>1</v>
      </c>
      <c r="P365" s="153">
        <f>SUM(I365:O365)</f>
        <v>1</v>
      </c>
      <c r="Q365" s="152">
        <v>1</v>
      </c>
      <c r="R365" s="152"/>
      <c r="S365" s="152" t="s">
        <v>395</v>
      </c>
      <c r="T365" s="476" t="s">
        <v>1770</v>
      </c>
    </row>
    <row r="366" spans="1:20" s="212" customFormat="1" x14ac:dyDescent="0.2">
      <c r="A366" s="152"/>
      <c r="B366" s="154" t="s">
        <v>1771</v>
      </c>
      <c r="C366" s="154" t="s">
        <v>1772</v>
      </c>
      <c r="D366" s="215"/>
      <c r="E366" s="152" t="s">
        <v>1773</v>
      </c>
      <c r="F366" s="210" t="s">
        <v>510</v>
      </c>
      <c r="G366" s="152" t="s">
        <v>394</v>
      </c>
      <c r="H366" s="211">
        <v>43957</v>
      </c>
      <c r="I366" s="152"/>
      <c r="J366" s="152"/>
      <c r="K366" s="152"/>
      <c r="L366" s="152"/>
      <c r="M366" s="152"/>
      <c r="N366" s="152"/>
      <c r="O366" s="152">
        <v>1</v>
      </c>
      <c r="P366" s="153">
        <f>SUM(I366:O366)</f>
        <v>1</v>
      </c>
      <c r="Q366" s="152">
        <v>1</v>
      </c>
      <c r="R366" s="152"/>
      <c r="S366" s="152" t="s">
        <v>395</v>
      </c>
      <c r="T366" s="476" t="s">
        <v>1774</v>
      </c>
    </row>
    <row r="367" spans="1:20" s="212" customFormat="1" x14ac:dyDescent="0.2">
      <c r="A367" s="152"/>
      <c r="B367" s="154" t="s">
        <v>1775</v>
      </c>
      <c r="C367" s="154" t="s">
        <v>1776</v>
      </c>
      <c r="D367" s="215"/>
      <c r="E367" s="152" t="s">
        <v>1777</v>
      </c>
      <c r="F367" s="210" t="s">
        <v>510</v>
      </c>
      <c r="G367" s="152" t="s">
        <v>394</v>
      </c>
      <c r="H367" s="211">
        <v>43966</v>
      </c>
      <c r="I367" s="152"/>
      <c r="J367" s="152"/>
      <c r="K367" s="152"/>
      <c r="L367" s="152"/>
      <c r="M367" s="152"/>
      <c r="N367" s="152"/>
      <c r="O367" s="152">
        <v>1</v>
      </c>
      <c r="P367" s="153">
        <f>SUM(I367:O367)</f>
        <v>1</v>
      </c>
      <c r="Q367" s="152">
        <v>1</v>
      </c>
      <c r="R367" s="152"/>
      <c r="S367" s="152" t="s">
        <v>395</v>
      </c>
      <c r="T367" s="476" t="s">
        <v>1778</v>
      </c>
    </row>
    <row r="368" spans="1:20" s="212" customFormat="1" x14ac:dyDescent="0.2">
      <c r="A368" s="152"/>
      <c r="B368" s="154" t="s">
        <v>1779</v>
      </c>
      <c r="C368" s="154" t="s">
        <v>1780</v>
      </c>
      <c r="D368" s="215"/>
      <c r="E368" s="152" t="s">
        <v>1781</v>
      </c>
      <c r="F368" s="210" t="s">
        <v>510</v>
      </c>
      <c r="G368" s="152" t="s">
        <v>394</v>
      </c>
      <c r="H368" s="211">
        <v>44106</v>
      </c>
      <c r="I368" s="152"/>
      <c r="J368" s="152"/>
      <c r="K368" s="152"/>
      <c r="L368" s="152"/>
      <c r="M368" s="152"/>
      <c r="N368" s="152"/>
      <c r="O368" s="152">
        <v>1</v>
      </c>
      <c r="P368" s="153">
        <f>SUM(I368:O368)</f>
        <v>1</v>
      </c>
      <c r="Q368" s="152">
        <v>1</v>
      </c>
      <c r="R368" s="152"/>
      <c r="S368" s="152" t="s">
        <v>395</v>
      </c>
      <c r="T368" s="476" t="s">
        <v>1782</v>
      </c>
    </row>
    <row r="369" spans="1:20" s="212" customFormat="1" x14ac:dyDescent="0.2">
      <c r="A369" s="152"/>
      <c r="B369" s="154" t="s">
        <v>1344</v>
      </c>
      <c r="C369" s="154" t="s">
        <v>1345</v>
      </c>
      <c r="D369" s="215"/>
      <c r="E369" s="152" t="s">
        <v>1783</v>
      </c>
      <c r="F369" s="210" t="s">
        <v>510</v>
      </c>
      <c r="G369" s="152" t="s">
        <v>394</v>
      </c>
      <c r="H369" s="211">
        <v>44158</v>
      </c>
      <c r="I369" s="152"/>
      <c r="J369" s="152"/>
      <c r="K369" s="152"/>
      <c r="L369" s="152"/>
      <c r="M369" s="152"/>
      <c r="N369" s="152"/>
      <c r="O369" s="152">
        <v>1</v>
      </c>
      <c r="P369" s="153">
        <f>SUM(I369:O369)</f>
        <v>1</v>
      </c>
      <c r="Q369" s="152">
        <v>1</v>
      </c>
      <c r="R369" s="152"/>
      <c r="S369" s="152" t="s">
        <v>395</v>
      </c>
      <c r="T369" s="476" t="s">
        <v>1784</v>
      </c>
    </row>
    <row r="370" spans="1:20" s="212" customFormat="1" x14ac:dyDescent="0.2">
      <c r="A370" s="152"/>
      <c r="B370" s="154" t="s">
        <v>1785</v>
      </c>
      <c r="C370" s="154" t="s">
        <v>1786</v>
      </c>
      <c r="D370" s="215"/>
      <c r="E370" s="152" t="s">
        <v>1787</v>
      </c>
      <c r="F370" s="210" t="s">
        <v>510</v>
      </c>
      <c r="G370" s="152" t="s">
        <v>394</v>
      </c>
      <c r="H370" s="211">
        <v>43958</v>
      </c>
      <c r="I370" s="152"/>
      <c r="J370" s="152"/>
      <c r="K370" s="152"/>
      <c r="L370" s="152"/>
      <c r="M370" s="152"/>
      <c r="N370" s="152"/>
      <c r="O370" s="152">
        <v>1</v>
      </c>
      <c r="P370" s="153">
        <f>SUM(I370:O370)</f>
        <v>1</v>
      </c>
      <c r="Q370" s="152">
        <v>1</v>
      </c>
      <c r="R370" s="152"/>
      <c r="S370" s="152" t="s">
        <v>395</v>
      </c>
      <c r="T370" s="476" t="s">
        <v>1788</v>
      </c>
    </row>
    <row r="371" spans="1:20" s="212" customFormat="1" x14ac:dyDescent="0.2">
      <c r="A371" s="152"/>
      <c r="B371" s="154" t="s">
        <v>1789</v>
      </c>
      <c r="C371" s="154" t="s">
        <v>1790</v>
      </c>
      <c r="D371" s="215"/>
      <c r="E371" s="152" t="s">
        <v>1791</v>
      </c>
      <c r="F371" s="210" t="s">
        <v>510</v>
      </c>
      <c r="G371" s="152" t="s">
        <v>394</v>
      </c>
      <c r="H371" s="211">
        <v>44042</v>
      </c>
      <c r="I371" s="152"/>
      <c r="J371" s="152"/>
      <c r="K371" s="152"/>
      <c r="L371" s="152"/>
      <c r="M371" s="152"/>
      <c r="N371" s="152"/>
      <c r="O371" s="152">
        <v>1</v>
      </c>
      <c r="P371" s="153">
        <f>SUM(I371:O371)</f>
        <v>1</v>
      </c>
      <c r="Q371" s="152">
        <v>1</v>
      </c>
      <c r="R371" s="152"/>
      <c r="S371" s="152" t="s">
        <v>395</v>
      </c>
      <c r="T371" s="476" t="s">
        <v>1792</v>
      </c>
    </row>
    <row r="372" spans="1:20" s="212" customFormat="1" x14ac:dyDescent="0.2">
      <c r="A372" s="152"/>
      <c r="B372" s="154" t="s">
        <v>1793</v>
      </c>
      <c r="C372" s="154" t="s">
        <v>1794</v>
      </c>
      <c r="D372" s="215"/>
      <c r="E372" s="152" t="s">
        <v>1795</v>
      </c>
      <c r="F372" s="210" t="s">
        <v>510</v>
      </c>
      <c r="G372" s="152" t="s">
        <v>394</v>
      </c>
      <c r="H372" s="211">
        <v>44165</v>
      </c>
      <c r="I372" s="152"/>
      <c r="J372" s="152"/>
      <c r="K372" s="152"/>
      <c r="L372" s="152"/>
      <c r="M372" s="152"/>
      <c r="N372" s="152"/>
      <c r="O372" s="152">
        <v>1</v>
      </c>
      <c r="P372" s="153">
        <f>SUM(I372:O372)</f>
        <v>1</v>
      </c>
      <c r="Q372" s="152">
        <v>1</v>
      </c>
      <c r="R372" s="152"/>
      <c r="S372" s="152" t="s">
        <v>395</v>
      </c>
      <c r="T372" s="476" t="s">
        <v>1796</v>
      </c>
    </row>
    <row r="373" spans="1:20" s="212" customFormat="1" x14ac:dyDescent="0.2">
      <c r="A373" s="152"/>
      <c r="B373" s="154" t="s">
        <v>1797</v>
      </c>
      <c r="C373" s="154" t="s">
        <v>1798</v>
      </c>
      <c r="D373" s="215"/>
      <c r="E373" s="152" t="s">
        <v>1799</v>
      </c>
      <c r="F373" s="210" t="s">
        <v>510</v>
      </c>
      <c r="G373" s="152" t="s">
        <v>394</v>
      </c>
      <c r="H373" s="211">
        <v>44006</v>
      </c>
      <c r="I373" s="152"/>
      <c r="J373" s="152"/>
      <c r="K373" s="152"/>
      <c r="L373" s="152"/>
      <c r="M373" s="152"/>
      <c r="N373" s="152"/>
      <c r="O373" s="152">
        <v>1</v>
      </c>
      <c r="P373" s="153">
        <f>SUM(I373:O373)</f>
        <v>1</v>
      </c>
      <c r="Q373" s="152">
        <v>1</v>
      </c>
      <c r="R373" s="152"/>
      <c r="S373" s="152" t="s">
        <v>395</v>
      </c>
      <c r="T373" s="476" t="s">
        <v>1800</v>
      </c>
    </row>
    <row r="374" spans="1:20" s="212" customFormat="1" x14ac:dyDescent="0.2">
      <c r="A374" s="152"/>
      <c r="B374" s="154" t="s">
        <v>1801</v>
      </c>
      <c r="C374" s="154" t="s">
        <v>1802</v>
      </c>
      <c r="D374" s="215"/>
      <c r="E374" s="152" t="s">
        <v>1803</v>
      </c>
      <c r="F374" s="210" t="s">
        <v>510</v>
      </c>
      <c r="G374" s="152" t="s">
        <v>394</v>
      </c>
      <c r="H374" s="211">
        <v>43957</v>
      </c>
      <c r="I374" s="152"/>
      <c r="J374" s="152"/>
      <c r="K374" s="152"/>
      <c r="L374" s="152"/>
      <c r="M374" s="152"/>
      <c r="N374" s="152"/>
      <c r="O374" s="152">
        <v>1</v>
      </c>
      <c r="P374" s="153">
        <f>SUM(I374:O374)</f>
        <v>1</v>
      </c>
      <c r="Q374" s="152">
        <v>1</v>
      </c>
      <c r="R374" s="152"/>
      <c r="S374" s="152" t="s">
        <v>395</v>
      </c>
      <c r="T374" s="476" t="s">
        <v>1804</v>
      </c>
    </row>
    <row r="375" spans="1:20" s="212" customFormat="1" x14ac:dyDescent="0.2">
      <c r="A375" s="152"/>
      <c r="B375" s="154" t="s">
        <v>1805</v>
      </c>
      <c r="C375" s="154" t="s">
        <v>1806</v>
      </c>
      <c r="D375" s="215"/>
      <c r="E375" s="152" t="s">
        <v>1807</v>
      </c>
      <c r="F375" s="210" t="s">
        <v>510</v>
      </c>
      <c r="G375" s="152" t="s">
        <v>394</v>
      </c>
      <c r="H375" s="211">
        <v>44154</v>
      </c>
      <c r="I375" s="152"/>
      <c r="J375" s="152"/>
      <c r="K375" s="152"/>
      <c r="L375" s="152"/>
      <c r="M375" s="152"/>
      <c r="N375" s="152"/>
      <c r="O375" s="152">
        <v>1</v>
      </c>
      <c r="P375" s="153">
        <f>SUM(I375:O375)</f>
        <v>1</v>
      </c>
      <c r="Q375" s="152">
        <v>1</v>
      </c>
      <c r="R375" s="152"/>
      <c r="S375" s="152" t="s">
        <v>395</v>
      </c>
      <c r="T375" s="476" t="s">
        <v>1808</v>
      </c>
    </row>
    <row r="376" spans="1:20" s="212" customFormat="1" x14ac:dyDescent="0.2">
      <c r="A376" s="152"/>
      <c r="B376" s="154" t="s">
        <v>1809</v>
      </c>
      <c r="C376" s="154" t="s">
        <v>1810</v>
      </c>
      <c r="D376" s="215"/>
      <c r="E376" s="152" t="s">
        <v>1811</v>
      </c>
      <c r="F376" s="210" t="s">
        <v>510</v>
      </c>
      <c r="G376" s="152" t="s">
        <v>394</v>
      </c>
      <c r="H376" s="211">
        <v>44125</v>
      </c>
      <c r="I376" s="152"/>
      <c r="J376" s="152"/>
      <c r="K376" s="152"/>
      <c r="L376" s="152"/>
      <c r="M376" s="152"/>
      <c r="N376" s="152"/>
      <c r="O376" s="152">
        <v>1</v>
      </c>
      <c r="P376" s="153">
        <f>SUM(I376:O376)</f>
        <v>1</v>
      </c>
      <c r="Q376" s="152">
        <v>1</v>
      </c>
      <c r="R376" s="152"/>
      <c r="S376" s="152" t="s">
        <v>395</v>
      </c>
      <c r="T376" s="476" t="s">
        <v>1812</v>
      </c>
    </row>
    <row r="377" spans="1:20" s="212" customFormat="1" x14ac:dyDescent="0.2">
      <c r="A377" s="152"/>
      <c r="B377" s="154" t="s">
        <v>1813</v>
      </c>
      <c r="C377" s="154" t="s">
        <v>1814</v>
      </c>
      <c r="D377" s="215"/>
      <c r="E377" s="152" t="s">
        <v>1815</v>
      </c>
      <c r="F377" s="210" t="s">
        <v>510</v>
      </c>
      <c r="G377" s="152" t="s">
        <v>394</v>
      </c>
      <c r="H377" s="211">
        <v>44004</v>
      </c>
      <c r="I377" s="152"/>
      <c r="J377" s="152"/>
      <c r="K377" s="152"/>
      <c r="L377" s="152"/>
      <c r="M377" s="152"/>
      <c r="N377" s="152"/>
      <c r="O377" s="152">
        <v>1</v>
      </c>
      <c r="P377" s="153">
        <f>SUM(I377:O377)</f>
        <v>1</v>
      </c>
      <c r="Q377" s="152">
        <v>1</v>
      </c>
      <c r="R377" s="152"/>
      <c r="S377" s="152" t="s">
        <v>395</v>
      </c>
      <c r="T377" s="476" t="s">
        <v>1816</v>
      </c>
    </row>
    <row r="378" spans="1:20" s="212" customFormat="1" x14ac:dyDescent="0.2">
      <c r="A378" s="152"/>
      <c r="B378" s="154" t="s">
        <v>1817</v>
      </c>
      <c r="C378" s="154" t="s">
        <v>1818</v>
      </c>
      <c r="D378" s="215"/>
      <c r="E378" s="152" t="s">
        <v>1819</v>
      </c>
      <c r="F378" s="210" t="s">
        <v>510</v>
      </c>
      <c r="G378" s="152" t="s">
        <v>394</v>
      </c>
      <c r="H378" s="211">
        <v>44118</v>
      </c>
      <c r="I378" s="152"/>
      <c r="J378" s="152"/>
      <c r="K378" s="152"/>
      <c r="L378" s="152"/>
      <c r="M378" s="152"/>
      <c r="N378" s="152"/>
      <c r="O378" s="152">
        <v>1</v>
      </c>
      <c r="P378" s="153">
        <f>SUM(I378:O378)</f>
        <v>1</v>
      </c>
      <c r="Q378" s="152">
        <v>1</v>
      </c>
      <c r="R378" s="152"/>
      <c r="S378" s="152" t="s">
        <v>395</v>
      </c>
      <c r="T378" s="476" t="s">
        <v>1820</v>
      </c>
    </row>
    <row r="379" spans="1:20" s="212" customFormat="1" x14ac:dyDescent="0.2">
      <c r="A379" s="152"/>
      <c r="B379" s="154" t="s">
        <v>1821</v>
      </c>
      <c r="C379" s="154" t="s">
        <v>1822</v>
      </c>
      <c r="D379" s="215"/>
      <c r="E379" s="152" t="s">
        <v>1823</v>
      </c>
      <c r="F379" s="210" t="s">
        <v>510</v>
      </c>
      <c r="G379" s="152" t="s">
        <v>394</v>
      </c>
      <c r="H379" s="211">
        <v>44025</v>
      </c>
      <c r="I379" s="152"/>
      <c r="J379" s="152"/>
      <c r="K379" s="152"/>
      <c r="L379" s="152"/>
      <c r="M379" s="152"/>
      <c r="N379" s="152"/>
      <c r="O379" s="152">
        <v>1</v>
      </c>
      <c r="P379" s="153">
        <f>SUM(I379:O379)</f>
        <v>1</v>
      </c>
      <c r="Q379" s="152">
        <v>1</v>
      </c>
      <c r="R379" s="152"/>
      <c r="S379" s="152" t="s">
        <v>395</v>
      </c>
      <c r="T379" s="476" t="s">
        <v>1824</v>
      </c>
    </row>
    <row r="380" spans="1:20" s="212" customFormat="1" x14ac:dyDescent="0.2">
      <c r="A380" s="152"/>
      <c r="B380" s="154" t="s">
        <v>1825</v>
      </c>
      <c r="C380" s="154" t="s">
        <v>1826</v>
      </c>
      <c r="D380" s="215"/>
      <c r="E380" s="152" t="s">
        <v>1827</v>
      </c>
      <c r="F380" s="210" t="s">
        <v>510</v>
      </c>
      <c r="G380" s="152" t="s">
        <v>394</v>
      </c>
      <c r="H380" s="211">
        <v>44025</v>
      </c>
      <c r="I380" s="152"/>
      <c r="J380" s="152"/>
      <c r="K380" s="152"/>
      <c r="L380" s="152"/>
      <c r="M380" s="152"/>
      <c r="N380" s="152"/>
      <c r="O380" s="152">
        <v>1</v>
      </c>
      <c r="P380" s="153">
        <f>SUM(I380:O380)</f>
        <v>1</v>
      </c>
      <c r="Q380" s="152">
        <v>1</v>
      </c>
      <c r="R380" s="152"/>
      <c r="S380" s="152" t="s">
        <v>395</v>
      </c>
      <c r="T380" s="476" t="s">
        <v>1828</v>
      </c>
    </row>
    <row r="381" spans="1:20" s="212" customFormat="1" x14ac:dyDescent="0.2">
      <c r="A381" s="152"/>
      <c r="B381" s="154" t="s">
        <v>1829</v>
      </c>
      <c r="C381" s="154" t="s">
        <v>1830</v>
      </c>
      <c r="D381" s="215"/>
      <c r="E381" s="152" t="s">
        <v>1831</v>
      </c>
      <c r="F381" s="210" t="s">
        <v>510</v>
      </c>
      <c r="G381" s="152" t="s">
        <v>394</v>
      </c>
      <c r="H381" s="211">
        <v>44134</v>
      </c>
      <c r="I381" s="152"/>
      <c r="J381" s="152"/>
      <c r="K381" s="152"/>
      <c r="L381" s="152"/>
      <c r="M381" s="152"/>
      <c r="N381" s="152"/>
      <c r="O381" s="152">
        <v>1</v>
      </c>
      <c r="P381" s="153">
        <f>SUM(I381:O381)</f>
        <v>1</v>
      </c>
      <c r="Q381" s="152">
        <v>1</v>
      </c>
      <c r="R381" s="152"/>
      <c r="S381" s="152" t="s">
        <v>395</v>
      </c>
      <c r="T381" s="476" t="s">
        <v>1832</v>
      </c>
    </row>
    <row r="382" spans="1:20" s="212" customFormat="1" x14ac:dyDescent="0.2">
      <c r="A382" s="152"/>
      <c r="B382" s="154" t="s">
        <v>1833</v>
      </c>
      <c r="C382" s="154" t="s">
        <v>1834</v>
      </c>
      <c r="D382" s="215"/>
      <c r="E382" s="152" t="s">
        <v>1835</v>
      </c>
      <c r="F382" s="210" t="s">
        <v>510</v>
      </c>
      <c r="G382" s="152" t="s">
        <v>394</v>
      </c>
      <c r="H382" s="211">
        <v>44022</v>
      </c>
      <c r="I382" s="152"/>
      <c r="J382" s="152"/>
      <c r="K382" s="152"/>
      <c r="L382" s="152"/>
      <c r="M382" s="152"/>
      <c r="N382" s="152"/>
      <c r="O382" s="152">
        <v>1</v>
      </c>
      <c r="P382" s="153">
        <f>SUM(I382:O382)</f>
        <v>1</v>
      </c>
      <c r="Q382" s="152">
        <v>1</v>
      </c>
      <c r="R382" s="152"/>
      <c r="S382" s="152" t="s">
        <v>395</v>
      </c>
      <c r="T382" s="476" t="s">
        <v>1836</v>
      </c>
    </row>
    <row r="383" spans="1:20" s="212" customFormat="1" x14ac:dyDescent="0.2">
      <c r="A383" s="152"/>
      <c r="B383" s="154" t="s">
        <v>1837</v>
      </c>
      <c r="C383" s="154" t="s">
        <v>1838</v>
      </c>
      <c r="D383" s="215"/>
      <c r="E383" s="152" t="s">
        <v>1839</v>
      </c>
      <c r="F383" s="210" t="s">
        <v>510</v>
      </c>
      <c r="G383" s="152" t="s">
        <v>394</v>
      </c>
      <c r="H383" s="211">
        <v>44063</v>
      </c>
      <c r="I383" s="152"/>
      <c r="J383" s="152"/>
      <c r="K383" s="152"/>
      <c r="L383" s="152"/>
      <c r="M383" s="152"/>
      <c r="N383" s="152"/>
      <c r="O383" s="152">
        <v>1</v>
      </c>
      <c r="P383" s="153">
        <f>SUM(I383:O383)</f>
        <v>1</v>
      </c>
      <c r="Q383" s="152">
        <v>1</v>
      </c>
      <c r="R383" s="152"/>
      <c r="S383" s="152" t="s">
        <v>395</v>
      </c>
      <c r="T383" s="476" t="s">
        <v>1840</v>
      </c>
    </row>
    <row r="384" spans="1:20" s="212" customFormat="1" x14ac:dyDescent="0.2">
      <c r="A384" s="152"/>
      <c r="B384" s="154" t="s">
        <v>1841</v>
      </c>
      <c r="C384" s="154" t="s">
        <v>1842</v>
      </c>
      <c r="D384" s="215"/>
      <c r="E384" s="152" t="s">
        <v>1843</v>
      </c>
      <c r="F384" s="210" t="s">
        <v>510</v>
      </c>
      <c r="G384" s="152" t="s">
        <v>394</v>
      </c>
      <c r="H384" s="211">
        <v>43957</v>
      </c>
      <c r="I384" s="152"/>
      <c r="J384" s="152"/>
      <c r="K384" s="152"/>
      <c r="L384" s="152"/>
      <c r="M384" s="152"/>
      <c r="N384" s="152"/>
      <c r="O384" s="152">
        <v>1</v>
      </c>
      <c r="P384" s="153">
        <f>SUM(I384:O384)</f>
        <v>1</v>
      </c>
      <c r="Q384" s="152">
        <v>1</v>
      </c>
      <c r="R384" s="152"/>
      <c r="S384" s="152" t="s">
        <v>395</v>
      </c>
      <c r="T384" s="476" t="s">
        <v>1844</v>
      </c>
    </row>
    <row r="385" spans="1:20" s="212" customFormat="1" x14ac:dyDescent="0.2">
      <c r="A385" s="152"/>
      <c r="B385" s="154" t="s">
        <v>1845</v>
      </c>
      <c r="C385" s="154" t="s">
        <v>1846</v>
      </c>
      <c r="D385" s="215"/>
      <c r="E385" s="152" t="s">
        <v>1847</v>
      </c>
      <c r="F385" s="210" t="s">
        <v>510</v>
      </c>
      <c r="G385" s="152" t="s">
        <v>394</v>
      </c>
      <c r="H385" s="211">
        <v>44019</v>
      </c>
      <c r="I385" s="152"/>
      <c r="J385" s="152"/>
      <c r="K385" s="152"/>
      <c r="L385" s="152"/>
      <c r="M385" s="152"/>
      <c r="N385" s="152"/>
      <c r="O385" s="152">
        <v>1</v>
      </c>
      <c r="P385" s="153">
        <f>SUM(I385:O385)</f>
        <v>1</v>
      </c>
      <c r="Q385" s="152">
        <v>1</v>
      </c>
      <c r="R385" s="152"/>
      <c r="S385" s="152" t="s">
        <v>395</v>
      </c>
      <c r="T385" s="476" t="s">
        <v>1848</v>
      </c>
    </row>
    <row r="386" spans="1:20" s="212" customFormat="1" x14ac:dyDescent="0.2">
      <c r="A386" s="152"/>
      <c r="B386" s="154" t="s">
        <v>1849</v>
      </c>
      <c r="C386" s="154" t="s">
        <v>1850</v>
      </c>
      <c r="D386" s="215"/>
      <c r="E386" s="152" t="s">
        <v>1851</v>
      </c>
      <c r="F386" s="210" t="s">
        <v>510</v>
      </c>
      <c r="G386" s="152" t="s">
        <v>394</v>
      </c>
      <c r="H386" s="211">
        <v>44035</v>
      </c>
      <c r="I386" s="152"/>
      <c r="J386" s="152"/>
      <c r="K386" s="152"/>
      <c r="L386" s="152"/>
      <c r="M386" s="152"/>
      <c r="N386" s="152"/>
      <c r="O386" s="152">
        <v>1</v>
      </c>
      <c r="P386" s="153">
        <f>SUM(I386:O386)</f>
        <v>1</v>
      </c>
      <c r="Q386" s="152">
        <v>1</v>
      </c>
      <c r="R386" s="152"/>
      <c r="S386" s="152" t="s">
        <v>395</v>
      </c>
      <c r="T386" s="476" t="s">
        <v>1852</v>
      </c>
    </row>
    <row r="387" spans="1:20" s="212" customFormat="1" x14ac:dyDescent="0.2">
      <c r="A387" s="152"/>
      <c r="B387" s="154" t="s">
        <v>1853</v>
      </c>
      <c r="C387" s="154" t="s">
        <v>1854</v>
      </c>
      <c r="D387" s="215"/>
      <c r="E387" s="152" t="s">
        <v>1855</v>
      </c>
      <c r="F387" s="210" t="s">
        <v>510</v>
      </c>
      <c r="G387" s="152" t="s">
        <v>394</v>
      </c>
      <c r="H387" s="211">
        <v>44154</v>
      </c>
      <c r="I387" s="152"/>
      <c r="J387" s="152"/>
      <c r="K387" s="152"/>
      <c r="L387" s="152"/>
      <c r="M387" s="152"/>
      <c r="N387" s="152"/>
      <c r="O387" s="152">
        <v>1</v>
      </c>
      <c r="P387" s="153">
        <f>SUM(I387:O387)</f>
        <v>1</v>
      </c>
      <c r="Q387" s="152">
        <v>1</v>
      </c>
      <c r="R387" s="152"/>
      <c r="S387" s="152" t="s">
        <v>395</v>
      </c>
      <c r="T387" s="476" t="s">
        <v>1856</v>
      </c>
    </row>
    <row r="388" spans="1:20" s="212" customFormat="1" x14ac:dyDescent="0.2">
      <c r="A388" s="152"/>
      <c r="B388" s="154" t="s">
        <v>1857</v>
      </c>
      <c r="C388" s="154" t="s">
        <v>1858</v>
      </c>
      <c r="D388" s="215"/>
      <c r="E388" s="152" t="s">
        <v>1859</v>
      </c>
      <c r="F388" s="210" t="s">
        <v>510</v>
      </c>
      <c r="G388" s="152" t="s">
        <v>394</v>
      </c>
      <c r="H388" s="211">
        <v>44028</v>
      </c>
      <c r="I388" s="152"/>
      <c r="J388" s="152"/>
      <c r="K388" s="152"/>
      <c r="L388" s="152"/>
      <c r="M388" s="152"/>
      <c r="N388" s="152"/>
      <c r="O388" s="152">
        <v>1</v>
      </c>
      <c r="P388" s="153">
        <f>SUM(I388:O388)</f>
        <v>1</v>
      </c>
      <c r="Q388" s="152">
        <v>1</v>
      </c>
      <c r="R388" s="152"/>
      <c r="S388" s="152" t="s">
        <v>395</v>
      </c>
      <c r="T388" s="476" t="s">
        <v>1860</v>
      </c>
    </row>
    <row r="389" spans="1:20" s="212" customFormat="1" x14ac:dyDescent="0.2">
      <c r="A389" s="152"/>
      <c r="B389" s="154" t="s">
        <v>1861</v>
      </c>
      <c r="C389" s="154" t="s">
        <v>1862</v>
      </c>
      <c r="D389" s="215"/>
      <c r="E389" s="152" t="s">
        <v>1863</v>
      </c>
      <c r="F389" s="210" t="s">
        <v>510</v>
      </c>
      <c r="G389" s="152" t="s">
        <v>394</v>
      </c>
      <c r="H389" s="211">
        <v>44179</v>
      </c>
      <c r="I389" s="152"/>
      <c r="J389" s="152"/>
      <c r="K389" s="152"/>
      <c r="L389" s="152"/>
      <c r="M389" s="152"/>
      <c r="N389" s="152"/>
      <c r="O389" s="152">
        <v>1</v>
      </c>
      <c r="P389" s="153">
        <f>SUM(I389:O389)</f>
        <v>1</v>
      </c>
      <c r="Q389" s="152">
        <v>1</v>
      </c>
      <c r="R389" s="152"/>
      <c r="S389" s="152" t="s">
        <v>395</v>
      </c>
      <c r="T389" s="476" t="s">
        <v>1864</v>
      </c>
    </row>
    <row r="390" spans="1:20" s="212" customFormat="1" x14ac:dyDescent="0.2">
      <c r="A390" s="152"/>
      <c r="B390" s="154" t="s">
        <v>1865</v>
      </c>
      <c r="C390" s="154" t="s">
        <v>1866</v>
      </c>
      <c r="D390" s="215"/>
      <c r="E390" s="152" t="s">
        <v>1867</v>
      </c>
      <c r="F390" s="210" t="s">
        <v>510</v>
      </c>
      <c r="G390" s="152" t="s">
        <v>394</v>
      </c>
      <c r="H390" s="211">
        <v>44025</v>
      </c>
      <c r="I390" s="152"/>
      <c r="J390" s="152"/>
      <c r="K390" s="152"/>
      <c r="L390" s="152"/>
      <c r="M390" s="152"/>
      <c r="N390" s="152"/>
      <c r="O390" s="152">
        <v>1</v>
      </c>
      <c r="P390" s="153">
        <f>SUM(I390:O390)</f>
        <v>1</v>
      </c>
      <c r="Q390" s="152">
        <v>1</v>
      </c>
      <c r="R390" s="152"/>
      <c r="S390" s="152" t="s">
        <v>395</v>
      </c>
      <c r="T390" s="476" t="s">
        <v>1868</v>
      </c>
    </row>
    <row r="391" spans="1:20" s="212" customFormat="1" x14ac:dyDescent="0.2">
      <c r="A391" s="152"/>
      <c r="B391" s="154" t="s">
        <v>1869</v>
      </c>
      <c r="C391" s="154" t="s">
        <v>1870</v>
      </c>
      <c r="D391" s="215"/>
      <c r="E391" s="152" t="s">
        <v>1871</v>
      </c>
      <c r="F391" s="210" t="s">
        <v>510</v>
      </c>
      <c r="G391" s="152" t="s">
        <v>394</v>
      </c>
      <c r="H391" s="211">
        <v>44097</v>
      </c>
      <c r="I391" s="152"/>
      <c r="J391" s="152"/>
      <c r="K391" s="152"/>
      <c r="L391" s="152"/>
      <c r="M391" s="152"/>
      <c r="N391" s="152"/>
      <c r="O391" s="152">
        <v>1</v>
      </c>
      <c r="P391" s="153">
        <f>SUM(I391:O391)</f>
        <v>1</v>
      </c>
      <c r="Q391" s="152">
        <v>1</v>
      </c>
      <c r="R391" s="152"/>
      <c r="S391" s="152" t="s">
        <v>395</v>
      </c>
      <c r="T391" s="476" t="s">
        <v>1872</v>
      </c>
    </row>
    <row r="392" spans="1:20" s="212" customFormat="1" x14ac:dyDescent="0.2">
      <c r="A392" s="152"/>
      <c r="B392" s="154" t="s">
        <v>1873</v>
      </c>
      <c r="C392" s="154" t="s">
        <v>1874</v>
      </c>
      <c r="D392" s="215"/>
      <c r="E392" s="152" t="s">
        <v>1875</v>
      </c>
      <c r="F392" s="210" t="s">
        <v>510</v>
      </c>
      <c r="G392" s="152" t="s">
        <v>394</v>
      </c>
      <c r="H392" s="211">
        <v>43984</v>
      </c>
      <c r="I392" s="152"/>
      <c r="J392" s="152"/>
      <c r="K392" s="152"/>
      <c r="L392" s="152"/>
      <c r="M392" s="152"/>
      <c r="N392" s="152"/>
      <c r="O392" s="152">
        <v>1</v>
      </c>
      <c r="P392" s="153">
        <f>SUM(I392:O392)</f>
        <v>1</v>
      </c>
      <c r="Q392" s="152">
        <v>1</v>
      </c>
      <c r="R392" s="152"/>
      <c r="S392" s="152" t="s">
        <v>395</v>
      </c>
      <c r="T392" s="476" t="s">
        <v>1876</v>
      </c>
    </row>
    <row r="393" spans="1:20" s="212" customFormat="1" x14ac:dyDescent="0.2">
      <c r="A393" s="152"/>
      <c r="B393" s="154" t="s">
        <v>1877</v>
      </c>
      <c r="C393" s="154" t="s">
        <v>1878</v>
      </c>
      <c r="D393" s="215"/>
      <c r="E393" s="152" t="s">
        <v>1879</v>
      </c>
      <c r="F393" s="210" t="s">
        <v>510</v>
      </c>
      <c r="G393" s="152" t="s">
        <v>394</v>
      </c>
      <c r="H393" s="211">
        <v>44103</v>
      </c>
      <c r="I393" s="152"/>
      <c r="J393" s="152"/>
      <c r="K393" s="152"/>
      <c r="L393" s="152"/>
      <c r="M393" s="152"/>
      <c r="N393" s="152"/>
      <c r="O393" s="152">
        <v>1</v>
      </c>
      <c r="P393" s="153">
        <f>SUM(I393:O393)</f>
        <v>1</v>
      </c>
      <c r="Q393" s="152">
        <v>1</v>
      </c>
      <c r="R393" s="152"/>
      <c r="S393" s="152" t="s">
        <v>395</v>
      </c>
      <c r="T393" s="476" t="s">
        <v>1880</v>
      </c>
    </row>
    <row r="394" spans="1:20" s="212" customFormat="1" x14ac:dyDescent="0.2">
      <c r="A394" s="152"/>
      <c r="B394" s="154" t="s">
        <v>1881</v>
      </c>
      <c r="C394" s="154" t="s">
        <v>1882</v>
      </c>
      <c r="D394" s="215"/>
      <c r="E394" s="152" t="s">
        <v>1883</v>
      </c>
      <c r="F394" s="210" t="s">
        <v>510</v>
      </c>
      <c r="G394" s="152" t="s">
        <v>394</v>
      </c>
      <c r="H394" s="211">
        <v>44029</v>
      </c>
      <c r="I394" s="152"/>
      <c r="J394" s="152"/>
      <c r="K394" s="152"/>
      <c r="L394" s="152"/>
      <c r="M394" s="152"/>
      <c r="N394" s="152"/>
      <c r="O394" s="152">
        <v>1</v>
      </c>
      <c r="P394" s="153">
        <f>SUM(I394:O394)</f>
        <v>1</v>
      </c>
      <c r="Q394" s="152">
        <v>1</v>
      </c>
      <c r="R394" s="152"/>
      <c r="S394" s="152" t="s">
        <v>395</v>
      </c>
      <c r="T394" s="476" t="s">
        <v>1884</v>
      </c>
    </row>
    <row r="395" spans="1:20" s="212" customFormat="1" x14ac:dyDescent="0.2">
      <c r="A395" s="152"/>
      <c r="B395" s="154" t="s">
        <v>1885</v>
      </c>
      <c r="C395" s="154" t="s">
        <v>1886</v>
      </c>
      <c r="D395" s="215"/>
      <c r="E395" s="152" t="s">
        <v>1887</v>
      </c>
      <c r="F395" s="210" t="s">
        <v>510</v>
      </c>
      <c r="G395" s="152" t="s">
        <v>394</v>
      </c>
      <c r="H395" s="211">
        <v>44187</v>
      </c>
      <c r="I395" s="152"/>
      <c r="J395" s="152"/>
      <c r="K395" s="152"/>
      <c r="L395" s="152"/>
      <c r="M395" s="152"/>
      <c r="N395" s="152"/>
      <c r="O395" s="152">
        <v>1</v>
      </c>
      <c r="P395" s="153">
        <f>SUM(I395:O395)</f>
        <v>1</v>
      </c>
      <c r="Q395" s="152">
        <v>1</v>
      </c>
      <c r="R395" s="152"/>
      <c r="S395" s="152" t="s">
        <v>395</v>
      </c>
      <c r="T395" s="476" t="s">
        <v>1888</v>
      </c>
    </row>
    <row r="396" spans="1:20" s="212" customFormat="1" x14ac:dyDescent="0.2">
      <c r="A396" s="152"/>
      <c r="B396" s="154" t="s">
        <v>1889</v>
      </c>
      <c r="C396" s="154" t="s">
        <v>1890</v>
      </c>
      <c r="D396" s="215"/>
      <c r="E396" s="152" t="s">
        <v>1891</v>
      </c>
      <c r="F396" s="210" t="s">
        <v>510</v>
      </c>
      <c r="G396" s="152" t="s">
        <v>394</v>
      </c>
      <c r="H396" s="211">
        <v>44180</v>
      </c>
      <c r="I396" s="152"/>
      <c r="J396" s="152"/>
      <c r="K396" s="152"/>
      <c r="L396" s="152"/>
      <c r="M396" s="152"/>
      <c r="N396" s="152"/>
      <c r="O396" s="152">
        <v>1</v>
      </c>
      <c r="P396" s="153">
        <f>SUM(I396:O396)</f>
        <v>1</v>
      </c>
      <c r="Q396" s="152">
        <v>1</v>
      </c>
      <c r="R396" s="152"/>
      <c r="S396" s="152" t="s">
        <v>395</v>
      </c>
      <c r="T396" s="476" t="s">
        <v>1892</v>
      </c>
    </row>
    <row r="397" spans="1:20" s="212" customFormat="1" x14ac:dyDescent="0.2">
      <c r="A397" s="152"/>
      <c r="B397" s="154" t="s">
        <v>1893</v>
      </c>
      <c r="C397" s="154" t="s">
        <v>1894</v>
      </c>
      <c r="D397" s="215"/>
      <c r="E397" s="152" t="s">
        <v>1895</v>
      </c>
      <c r="F397" s="210" t="s">
        <v>510</v>
      </c>
      <c r="G397" s="152" t="s">
        <v>394</v>
      </c>
      <c r="H397" s="211">
        <v>44011</v>
      </c>
      <c r="I397" s="152"/>
      <c r="J397" s="152"/>
      <c r="K397" s="152"/>
      <c r="L397" s="152"/>
      <c r="M397" s="152"/>
      <c r="N397" s="152"/>
      <c r="O397" s="152">
        <v>1</v>
      </c>
      <c r="P397" s="153">
        <f>SUM(I397:O397)</f>
        <v>1</v>
      </c>
      <c r="Q397" s="152">
        <v>1</v>
      </c>
      <c r="R397" s="152"/>
      <c r="S397" s="152" t="s">
        <v>395</v>
      </c>
      <c r="T397" s="476" t="s">
        <v>1896</v>
      </c>
    </row>
    <row r="398" spans="1:20" s="212" customFormat="1" x14ac:dyDescent="0.2">
      <c r="A398" s="152"/>
      <c r="B398" s="154" t="s">
        <v>1897</v>
      </c>
      <c r="C398" s="154" t="s">
        <v>1898</v>
      </c>
      <c r="D398" s="215"/>
      <c r="E398" s="152" t="s">
        <v>1899</v>
      </c>
      <c r="F398" s="210" t="s">
        <v>510</v>
      </c>
      <c r="G398" s="152" t="s">
        <v>394</v>
      </c>
      <c r="H398" s="211">
        <v>44112</v>
      </c>
      <c r="I398" s="152"/>
      <c r="J398" s="152"/>
      <c r="K398" s="152"/>
      <c r="L398" s="152"/>
      <c r="M398" s="152"/>
      <c r="N398" s="152"/>
      <c r="O398" s="152">
        <v>1</v>
      </c>
      <c r="P398" s="153">
        <f>SUM(I398:O398)</f>
        <v>1</v>
      </c>
      <c r="Q398" s="152">
        <v>1</v>
      </c>
      <c r="R398" s="152"/>
      <c r="S398" s="152" t="s">
        <v>395</v>
      </c>
      <c r="T398" s="476" t="s">
        <v>1900</v>
      </c>
    </row>
    <row r="399" spans="1:20" s="212" customFormat="1" x14ac:dyDescent="0.2">
      <c r="A399" s="152"/>
      <c r="B399" s="154" t="s">
        <v>1901</v>
      </c>
      <c r="C399" s="154" t="s">
        <v>1902</v>
      </c>
      <c r="D399" s="215"/>
      <c r="E399" s="152" t="s">
        <v>1903</v>
      </c>
      <c r="F399" s="210" t="s">
        <v>510</v>
      </c>
      <c r="G399" s="152" t="s">
        <v>394</v>
      </c>
      <c r="H399" s="211">
        <v>43955</v>
      </c>
      <c r="I399" s="152"/>
      <c r="J399" s="152"/>
      <c r="K399" s="152"/>
      <c r="L399" s="152"/>
      <c r="M399" s="152"/>
      <c r="N399" s="152"/>
      <c r="O399" s="152">
        <v>1</v>
      </c>
      <c r="P399" s="153">
        <f>SUM(I399:O399)</f>
        <v>1</v>
      </c>
      <c r="Q399" s="152">
        <v>1</v>
      </c>
      <c r="R399" s="152"/>
      <c r="S399" s="152" t="s">
        <v>395</v>
      </c>
      <c r="T399" s="476" t="s">
        <v>1904</v>
      </c>
    </row>
    <row r="400" spans="1:20" s="212" customFormat="1" x14ac:dyDescent="0.2">
      <c r="A400" s="152"/>
      <c r="B400" s="154" t="s">
        <v>1905</v>
      </c>
      <c r="C400" s="154" t="s">
        <v>1906</v>
      </c>
      <c r="D400" s="215"/>
      <c r="E400" s="152" t="s">
        <v>1907</v>
      </c>
      <c r="F400" s="210" t="s">
        <v>510</v>
      </c>
      <c r="G400" s="152" t="s">
        <v>394</v>
      </c>
      <c r="H400" s="211">
        <v>44005</v>
      </c>
      <c r="I400" s="152"/>
      <c r="J400" s="152"/>
      <c r="K400" s="152"/>
      <c r="L400" s="152"/>
      <c r="M400" s="152"/>
      <c r="N400" s="152"/>
      <c r="O400" s="152">
        <v>1</v>
      </c>
      <c r="P400" s="153">
        <f>SUM(I400:O400)</f>
        <v>1</v>
      </c>
      <c r="Q400" s="152">
        <v>1</v>
      </c>
      <c r="R400" s="152"/>
      <c r="S400" s="152" t="s">
        <v>395</v>
      </c>
      <c r="T400" s="476" t="s">
        <v>1908</v>
      </c>
    </row>
    <row r="401" spans="1:20" s="212" customFormat="1" x14ac:dyDescent="0.2">
      <c r="A401" s="152"/>
      <c r="B401" s="154" t="s">
        <v>1909</v>
      </c>
      <c r="C401" s="154" t="s">
        <v>1910</v>
      </c>
      <c r="D401" s="215"/>
      <c r="E401" s="152" t="s">
        <v>1911</v>
      </c>
      <c r="F401" s="210" t="s">
        <v>510</v>
      </c>
      <c r="G401" s="152" t="s">
        <v>394</v>
      </c>
      <c r="H401" s="211">
        <v>44103</v>
      </c>
      <c r="I401" s="152"/>
      <c r="J401" s="152"/>
      <c r="K401" s="152"/>
      <c r="L401" s="152"/>
      <c r="M401" s="152"/>
      <c r="N401" s="152"/>
      <c r="O401" s="152">
        <v>1</v>
      </c>
      <c r="P401" s="153">
        <f>SUM(I401:O401)</f>
        <v>1</v>
      </c>
      <c r="Q401" s="152">
        <v>1</v>
      </c>
      <c r="R401" s="152"/>
      <c r="S401" s="152" t="s">
        <v>395</v>
      </c>
      <c r="T401" s="476" t="s">
        <v>1912</v>
      </c>
    </row>
    <row r="402" spans="1:20" s="212" customFormat="1" x14ac:dyDescent="0.2">
      <c r="A402" s="152"/>
      <c r="B402" s="154" t="s">
        <v>1913</v>
      </c>
      <c r="C402" s="154" t="s">
        <v>1914</v>
      </c>
      <c r="D402" s="215"/>
      <c r="E402" s="152" t="s">
        <v>1915</v>
      </c>
      <c r="F402" s="210" t="s">
        <v>510</v>
      </c>
      <c r="G402" s="152" t="s">
        <v>394</v>
      </c>
      <c r="H402" s="211">
        <v>44018</v>
      </c>
      <c r="I402" s="152"/>
      <c r="J402" s="152"/>
      <c r="K402" s="152"/>
      <c r="L402" s="152"/>
      <c r="M402" s="152"/>
      <c r="N402" s="152"/>
      <c r="O402" s="152">
        <v>1</v>
      </c>
      <c r="P402" s="153">
        <f>SUM(I402:O402)</f>
        <v>1</v>
      </c>
      <c r="Q402" s="152">
        <v>1</v>
      </c>
      <c r="R402" s="152"/>
      <c r="S402" s="152" t="s">
        <v>395</v>
      </c>
      <c r="T402" s="476" t="s">
        <v>1916</v>
      </c>
    </row>
    <row r="403" spans="1:20" s="212" customFormat="1" x14ac:dyDescent="0.2">
      <c r="A403" s="152"/>
      <c r="B403" s="154" t="s">
        <v>1917</v>
      </c>
      <c r="C403" s="154" t="s">
        <v>1918</v>
      </c>
      <c r="D403" s="215"/>
      <c r="E403" s="152" t="s">
        <v>1919</v>
      </c>
      <c r="F403" s="210" t="s">
        <v>510</v>
      </c>
      <c r="G403" s="152" t="s">
        <v>394</v>
      </c>
      <c r="H403" s="211">
        <v>44075</v>
      </c>
      <c r="I403" s="152"/>
      <c r="J403" s="152"/>
      <c r="K403" s="152"/>
      <c r="L403" s="152"/>
      <c r="M403" s="152"/>
      <c r="N403" s="152"/>
      <c r="O403" s="152">
        <v>1</v>
      </c>
      <c r="P403" s="153">
        <f>SUM(I403:O403)</f>
        <v>1</v>
      </c>
      <c r="Q403" s="152">
        <v>1</v>
      </c>
      <c r="R403" s="152"/>
      <c r="S403" s="152" t="s">
        <v>395</v>
      </c>
      <c r="T403" s="476" t="s">
        <v>1920</v>
      </c>
    </row>
    <row r="404" spans="1:20" s="212" customFormat="1" x14ac:dyDescent="0.2">
      <c r="A404" s="152"/>
      <c r="B404" s="154" t="s">
        <v>1921</v>
      </c>
      <c r="C404" s="154" t="s">
        <v>1922</v>
      </c>
      <c r="D404" s="215"/>
      <c r="E404" s="152" t="s">
        <v>1923</v>
      </c>
      <c r="F404" s="210" t="s">
        <v>510</v>
      </c>
      <c r="G404" s="152" t="s">
        <v>394</v>
      </c>
      <c r="H404" s="211">
        <v>44028</v>
      </c>
      <c r="I404" s="152"/>
      <c r="J404" s="152"/>
      <c r="K404" s="152"/>
      <c r="L404" s="152"/>
      <c r="M404" s="152"/>
      <c r="N404" s="152"/>
      <c r="O404" s="152">
        <v>1</v>
      </c>
      <c r="P404" s="153">
        <f>SUM(I404:O404)</f>
        <v>1</v>
      </c>
      <c r="Q404" s="152">
        <v>1</v>
      </c>
      <c r="R404" s="152"/>
      <c r="S404" s="152" t="s">
        <v>395</v>
      </c>
      <c r="T404" s="476" t="s">
        <v>1924</v>
      </c>
    </row>
    <row r="405" spans="1:20" s="212" customFormat="1" x14ac:dyDescent="0.2">
      <c r="A405" s="152"/>
      <c r="B405" s="154" t="s">
        <v>1925</v>
      </c>
      <c r="C405" s="154" t="s">
        <v>1926</v>
      </c>
      <c r="D405" s="215"/>
      <c r="E405" s="152" t="s">
        <v>1927</v>
      </c>
      <c r="F405" s="210" t="s">
        <v>510</v>
      </c>
      <c r="G405" s="152" t="s">
        <v>394</v>
      </c>
      <c r="H405" s="211">
        <v>44035</v>
      </c>
      <c r="I405" s="152"/>
      <c r="J405" s="152"/>
      <c r="K405" s="152"/>
      <c r="L405" s="152"/>
      <c r="M405" s="152"/>
      <c r="N405" s="152"/>
      <c r="O405" s="152">
        <v>1</v>
      </c>
      <c r="P405" s="153">
        <f>SUM(I405:O405)</f>
        <v>1</v>
      </c>
      <c r="Q405" s="152">
        <v>1</v>
      </c>
      <c r="R405" s="152"/>
      <c r="S405" s="152" t="s">
        <v>395</v>
      </c>
      <c r="T405" s="476" t="s">
        <v>1928</v>
      </c>
    </row>
    <row r="406" spans="1:20" s="212" customFormat="1" x14ac:dyDescent="0.2">
      <c r="A406" s="152"/>
      <c r="B406" s="154" t="s">
        <v>1929</v>
      </c>
      <c r="C406" s="154" t="s">
        <v>1930</v>
      </c>
      <c r="D406" s="215"/>
      <c r="E406" s="152" t="s">
        <v>1931</v>
      </c>
      <c r="F406" s="210" t="s">
        <v>510</v>
      </c>
      <c r="G406" s="152" t="s">
        <v>394</v>
      </c>
      <c r="H406" s="211">
        <v>44159</v>
      </c>
      <c r="I406" s="152"/>
      <c r="J406" s="152"/>
      <c r="K406" s="152"/>
      <c r="L406" s="152"/>
      <c r="M406" s="152"/>
      <c r="N406" s="152"/>
      <c r="O406" s="152">
        <v>1</v>
      </c>
      <c r="P406" s="153">
        <f>SUM(I406:O406)</f>
        <v>1</v>
      </c>
      <c r="Q406" s="152">
        <v>1</v>
      </c>
      <c r="R406" s="152"/>
      <c r="S406" s="152" t="s">
        <v>395</v>
      </c>
      <c r="T406" s="476" t="s">
        <v>1932</v>
      </c>
    </row>
    <row r="407" spans="1:20" s="212" customFormat="1" x14ac:dyDescent="0.2">
      <c r="A407" s="152"/>
      <c r="B407" s="154" t="s">
        <v>1933</v>
      </c>
      <c r="C407" s="154" t="s">
        <v>1934</v>
      </c>
      <c r="D407" s="215"/>
      <c r="E407" s="152" t="s">
        <v>1935</v>
      </c>
      <c r="F407" s="210" t="s">
        <v>510</v>
      </c>
      <c r="G407" s="152" t="s">
        <v>394</v>
      </c>
      <c r="H407" s="211">
        <v>44119</v>
      </c>
      <c r="I407" s="152"/>
      <c r="J407" s="152"/>
      <c r="K407" s="152"/>
      <c r="L407" s="152"/>
      <c r="M407" s="152"/>
      <c r="N407" s="152"/>
      <c r="O407" s="152">
        <v>1</v>
      </c>
      <c r="P407" s="153">
        <f>SUM(I407:O407)</f>
        <v>1</v>
      </c>
      <c r="Q407" s="152">
        <v>1</v>
      </c>
      <c r="R407" s="152"/>
      <c r="S407" s="152" t="s">
        <v>395</v>
      </c>
      <c r="T407" s="476" t="s">
        <v>1936</v>
      </c>
    </row>
    <row r="408" spans="1:20" s="212" customFormat="1" x14ac:dyDescent="0.2">
      <c r="A408" s="152"/>
      <c r="B408" s="154" t="s">
        <v>1937</v>
      </c>
      <c r="C408" s="154" t="s">
        <v>1938</v>
      </c>
      <c r="D408" s="215"/>
      <c r="E408" s="152" t="s">
        <v>1939</v>
      </c>
      <c r="F408" s="210" t="s">
        <v>510</v>
      </c>
      <c r="G408" s="152" t="s">
        <v>394</v>
      </c>
      <c r="H408" s="211">
        <v>44018</v>
      </c>
      <c r="I408" s="152"/>
      <c r="J408" s="152"/>
      <c r="K408" s="152"/>
      <c r="L408" s="152"/>
      <c r="M408" s="152"/>
      <c r="N408" s="152"/>
      <c r="O408" s="152">
        <v>1</v>
      </c>
      <c r="P408" s="153">
        <f>SUM(I408:O408)</f>
        <v>1</v>
      </c>
      <c r="Q408" s="152">
        <v>1</v>
      </c>
      <c r="R408" s="152"/>
      <c r="S408" s="152" t="s">
        <v>395</v>
      </c>
      <c r="T408" s="476" t="s">
        <v>1940</v>
      </c>
    </row>
    <row r="409" spans="1:20" s="212" customFormat="1" x14ac:dyDescent="0.2">
      <c r="A409" s="152"/>
      <c r="B409" s="154" t="s">
        <v>1941</v>
      </c>
      <c r="C409" s="154" t="s">
        <v>1942</v>
      </c>
      <c r="D409" s="215"/>
      <c r="E409" s="152" t="s">
        <v>1943</v>
      </c>
      <c r="F409" s="210" t="s">
        <v>510</v>
      </c>
      <c r="G409" s="152" t="s">
        <v>394</v>
      </c>
      <c r="H409" s="211">
        <v>44035</v>
      </c>
      <c r="I409" s="152"/>
      <c r="J409" s="152"/>
      <c r="K409" s="152"/>
      <c r="L409" s="152"/>
      <c r="M409" s="152"/>
      <c r="N409" s="152"/>
      <c r="O409" s="152">
        <v>1</v>
      </c>
      <c r="P409" s="153">
        <f>SUM(I409:O409)</f>
        <v>1</v>
      </c>
      <c r="Q409" s="152">
        <v>1</v>
      </c>
      <c r="R409" s="152"/>
      <c r="S409" s="152" t="s">
        <v>395</v>
      </c>
      <c r="T409" s="476" t="s">
        <v>1944</v>
      </c>
    </row>
    <row r="410" spans="1:20" s="212" customFormat="1" x14ac:dyDescent="0.2">
      <c r="A410" s="152"/>
      <c r="B410" s="154" t="s">
        <v>1945</v>
      </c>
      <c r="C410" s="154" t="s">
        <v>1946</v>
      </c>
      <c r="D410" s="215"/>
      <c r="E410" s="152" t="s">
        <v>1947</v>
      </c>
      <c r="F410" s="210" t="s">
        <v>510</v>
      </c>
      <c r="G410" s="152" t="s">
        <v>394</v>
      </c>
      <c r="H410" s="211">
        <v>44097</v>
      </c>
      <c r="I410" s="152"/>
      <c r="J410" s="152"/>
      <c r="K410" s="152"/>
      <c r="L410" s="152"/>
      <c r="M410" s="152"/>
      <c r="N410" s="152"/>
      <c r="O410" s="152">
        <v>1</v>
      </c>
      <c r="P410" s="153">
        <f>SUM(I410:O410)</f>
        <v>1</v>
      </c>
      <c r="Q410" s="152">
        <v>1</v>
      </c>
      <c r="R410" s="152"/>
      <c r="S410" s="152" t="s">
        <v>395</v>
      </c>
      <c r="T410" s="476" t="s">
        <v>1948</v>
      </c>
    </row>
    <row r="411" spans="1:20" s="212" customFormat="1" x14ac:dyDescent="0.2">
      <c r="A411" s="152"/>
      <c r="B411" s="154" t="s">
        <v>1949</v>
      </c>
      <c r="C411" s="154" t="s">
        <v>1950</v>
      </c>
      <c r="D411" s="215"/>
      <c r="E411" s="152" t="s">
        <v>1951</v>
      </c>
      <c r="F411" s="210" t="s">
        <v>510</v>
      </c>
      <c r="G411" s="152" t="s">
        <v>394</v>
      </c>
      <c r="H411" s="211">
        <v>44104</v>
      </c>
      <c r="I411" s="152"/>
      <c r="J411" s="152"/>
      <c r="K411" s="152"/>
      <c r="L411" s="152"/>
      <c r="M411" s="152"/>
      <c r="N411" s="152"/>
      <c r="O411" s="152">
        <v>1</v>
      </c>
      <c r="P411" s="153">
        <f>SUM(I411:O411)</f>
        <v>1</v>
      </c>
      <c r="Q411" s="152">
        <v>1</v>
      </c>
      <c r="R411" s="152"/>
      <c r="S411" s="152" t="s">
        <v>395</v>
      </c>
      <c r="T411" s="476" t="s">
        <v>1952</v>
      </c>
    </row>
    <row r="412" spans="1:20" s="212" customFormat="1" x14ac:dyDescent="0.2">
      <c r="A412" s="152"/>
      <c r="B412" s="154" t="s">
        <v>1953</v>
      </c>
      <c r="C412" s="154" t="s">
        <v>1954</v>
      </c>
      <c r="D412" s="215"/>
      <c r="E412" s="152" t="s">
        <v>1955</v>
      </c>
      <c r="F412" s="210" t="s">
        <v>510</v>
      </c>
      <c r="G412" s="152" t="s">
        <v>394</v>
      </c>
      <c r="H412" s="211">
        <v>44179</v>
      </c>
      <c r="I412" s="152"/>
      <c r="J412" s="152"/>
      <c r="K412" s="152"/>
      <c r="L412" s="152"/>
      <c r="M412" s="152"/>
      <c r="N412" s="152"/>
      <c r="O412" s="152">
        <v>1</v>
      </c>
      <c r="P412" s="153">
        <f>SUM(I412:O412)</f>
        <v>1</v>
      </c>
      <c r="Q412" s="152">
        <v>1</v>
      </c>
      <c r="R412" s="152"/>
      <c r="S412" s="152" t="s">
        <v>395</v>
      </c>
      <c r="T412" s="476" t="s">
        <v>1956</v>
      </c>
    </row>
    <row r="413" spans="1:20" s="212" customFormat="1" x14ac:dyDescent="0.2">
      <c r="A413" s="152"/>
      <c r="B413" s="154" t="s">
        <v>1957</v>
      </c>
      <c r="C413" s="154" t="s">
        <v>1958</v>
      </c>
      <c r="D413" s="215"/>
      <c r="E413" s="152" t="s">
        <v>1959</v>
      </c>
      <c r="F413" s="210" t="s">
        <v>510</v>
      </c>
      <c r="G413" s="152" t="s">
        <v>394</v>
      </c>
      <c r="H413" s="211">
        <v>44018</v>
      </c>
      <c r="I413" s="152"/>
      <c r="J413" s="152"/>
      <c r="K413" s="152"/>
      <c r="L413" s="152"/>
      <c r="M413" s="152"/>
      <c r="N413" s="152"/>
      <c r="O413" s="152">
        <v>1</v>
      </c>
      <c r="P413" s="153">
        <f>SUM(I413:O413)</f>
        <v>1</v>
      </c>
      <c r="Q413" s="152">
        <v>1</v>
      </c>
      <c r="R413" s="152"/>
      <c r="S413" s="152" t="s">
        <v>395</v>
      </c>
      <c r="T413" s="476" t="s">
        <v>1960</v>
      </c>
    </row>
    <row r="414" spans="1:20" s="212" customFormat="1" x14ac:dyDescent="0.2">
      <c r="A414" s="152"/>
      <c r="B414" s="154" t="s">
        <v>1961</v>
      </c>
      <c r="C414" s="154" t="s">
        <v>1962</v>
      </c>
      <c r="D414" s="215"/>
      <c r="E414" s="152" t="s">
        <v>1963</v>
      </c>
      <c r="F414" s="210" t="s">
        <v>510</v>
      </c>
      <c r="G414" s="152" t="s">
        <v>394</v>
      </c>
      <c r="H414" s="211">
        <v>44160</v>
      </c>
      <c r="I414" s="152"/>
      <c r="J414" s="152"/>
      <c r="K414" s="152"/>
      <c r="L414" s="152"/>
      <c r="M414" s="152"/>
      <c r="N414" s="152"/>
      <c r="O414" s="152">
        <v>1</v>
      </c>
      <c r="P414" s="153">
        <f>SUM(I414:O414)</f>
        <v>1</v>
      </c>
      <c r="Q414" s="152">
        <v>1</v>
      </c>
      <c r="R414" s="152"/>
      <c r="S414" s="152" t="s">
        <v>395</v>
      </c>
      <c r="T414" s="476" t="s">
        <v>1964</v>
      </c>
    </row>
    <row r="415" spans="1:20" s="212" customFormat="1" x14ac:dyDescent="0.2">
      <c r="A415" s="152"/>
      <c r="B415" s="154" t="s">
        <v>1965</v>
      </c>
      <c r="C415" s="154" t="s">
        <v>1966</v>
      </c>
      <c r="D415" s="215"/>
      <c r="E415" s="152" t="s">
        <v>1967</v>
      </c>
      <c r="F415" s="210" t="s">
        <v>510</v>
      </c>
      <c r="G415" s="152" t="s">
        <v>394</v>
      </c>
      <c r="H415" s="211">
        <v>44085</v>
      </c>
      <c r="I415" s="152"/>
      <c r="J415" s="152"/>
      <c r="K415" s="152"/>
      <c r="L415" s="152"/>
      <c r="M415" s="152"/>
      <c r="N415" s="152"/>
      <c r="O415" s="152">
        <v>1</v>
      </c>
      <c r="P415" s="153">
        <f>SUM(I415:O415)</f>
        <v>1</v>
      </c>
      <c r="Q415" s="152">
        <v>1</v>
      </c>
      <c r="R415" s="152"/>
      <c r="S415" s="152" t="s">
        <v>395</v>
      </c>
      <c r="T415" s="476" t="s">
        <v>1968</v>
      </c>
    </row>
    <row r="416" spans="1:20" s="212" customFormat="1" x14ac:dyDescent="0.2">
      <c r="A416" s="152"/>
      <c r="B416" s="154" t="s">
        <v>1965</v>
      </c>
      <c r="C416" s="154" t="s">
        <v>1966</v>
      </c>
      <c r="D416" s="215"/>
      <c r="E416" s="152" t="s">
        <v>1969</v>
      </c>
      <c r="F416" s="210" t="s">
        <v>510</v>
      </c>
      <c r="G416" s="152" t="s">
        <v>394</v>
      </c>
      <c r="H416" s="211">
        <v>44089</v>
      </c>
      <c r="I416" s="152"/>
      <c r="J416" s="152"/>
      <c r="K416" s="152"/>
      <c r="L416" s="152"/>
      <c r="M416" s="152"/>
      <c r="N416" s="152"/>
      <c r="O416" s="152">
        <v>1</v>
      </c>
      <c r="P416" s="153">
        <f>SUM(I416:O416)</f>
        <v>1</v>
      </c>
      <c r="Q416" s="152">
        <v>1</v>
      </c>
      <c r="R416" s="152"/>
      <c r="S416" s="152" t="s">
        <v>395</v>
      </c>
      <c r="T416" s="476" t="s">
        <v>1970</v>
      </c>
    </row>
    <row r="417" spans="1:20" s="212" customFormat="1" x14ac:dyDescent="0.2">
      <c r="A417" s="152"/>
      <c r="B417" s="154" t="s">
        <v>1971</v>
      </c>
      <c r="C417" s="154" t="s">
        <v>1972</v>
      </c>
      <c r="D417" s="215"/>
      <c r="E417" s="152" t="s">
        <v>1973</v>
      </c>
      <c r="F417" s="210" t="s">
        <v>510</v>
      </c>
      <c r="G417" s="152" t="s">
        <v>394</v>
      </c>
      <c r="H417" s="211">
        <v>44160</v>
      </c>
      <c r="I417" s="152"/>
      <c r="J417" s="152"/>
      <c r="K417" s="152"/>
      <c r="L417" s="152"/>
      <c r="M417" s="152"/>
      <c r="N417" s="152"/>
      <c r="O417" s="152">
        <v>1</v>
      </c>
      <c r="P417" s="153">
        <f>SUM(I417:O417)</f>
        <v>1</v>
      </c>
      <c r="Q417" s="152">
        <v>1</v>
      </c>
      <c r="R417" s="152"/>
      <c r="S417" s="152" t="s">
        <v>395</v>
      </c>
      <c r="T417" s="476" t="s">
        <v>1974</v>
      </c>
    </row>
    <row r="418" spans="1:20" s="212" customFormat="1" x14ac:dyDescent="0.2">
      <c r="A418" s="152"/>
      <c r="B418" s="154" t="s">
        <v>1975</v>
      </c>
      <c r="C418" s="154" t="s">
        <v>1976</v>
      </c>
      <c r="D418" s="215"/>
      <c r="E418" s="152" t="s">
        <v>1977</v>
      </c>
      <c r="F418" s="210" t="s">
        <v>510</v>
      </c>
      <c r="G418" s="152" t="s">
        <v>394</v>
      </c>
      <c r="H418" s="211">
        <v>44184</v>
      </c>
      <c r="I418" s="152"/>
      <c r="J418" s="152"/>
      <c r="K418" s="152"/>
      <c r="L418" s="152"/>
      <c r="M418" s="152"/>
      <c r="N418" s="152"/>
      <c r="O418" s="152">
        <v>1</v>
      </c>
      <c r="P418" s="153">
        <f>SUM(I418:O418)</f>
        <v>1</v>
      </c>
      <c r="Q418" s="152">
        <v>1</v>
      </c>
      <c r="R418" s="152"/>
      <c r="S418" s="152" t="s">
        <v>395</v>
      </c>
      <c r="T418" s="476" t="s">
        <v>1978</v>
      </c>
    </row>
    <row r="419" spans="1:20" s="212" customFormat="1" x14ac:dyDescent="0.2">
      <c r="A419" s="152"/>
      <c r="B419" s="154" t="s">
        <v>1979</v>
      </c>
      <c r="C419" s="154" t="s">
        <v>1980</v>
      </c>
      <c r="D419" s="215"/>
      <c r="E419" s="152" t="s">
        <v>1981</v>
      </c>
      <c r="F419" s="210" t="s">
        <v>510</v>
      </c>
      <c r="G419" s="152" t="s">
        <v>394</v>
      </c>
      <c r="H419" s="211">
        <v>44184</v>
      </c>
      <c r="I419" s="152"/>
      <c r="J419" s="152"/>
      <c r="K419" s="152"/>
      <c r="L419" s="152"/>
      <c r="M419" s="152"/>
      <c r="N419" s="152"/>
      <c r="O419" s="152">
        <v>1</v>
      </c>
      <c r="P419" s="153">
        <f>SUM(I419:O419)</f>
        <v>1</v>
      </c>
      <c r="Q419" s="152">
        <v>1</v>
      </c>
      <c r="R419" s="152"/>
      <c r="S419" s="152" t="s">
        <v>395</v>
      </c>
      <c r="T419" s="476" t="s">
        <v>1982</v>
      </c>
    </row>
    <row r="420" spans="1:20" s="212" customFormat="1" x14ac:dyDescent="0.2">
      <c r="A420" s="152"/>
      <c r="B420" s="154" t="s">
        <v>1983</v>
      </c>
      <c r="C420" s="154" t="s">
        <v>1984</v>
      </c>
      <c r="D420" s="215"/>
      <c r="E420" s="152" t="s">
        <v>1985</v>
      </c>
      <c r="F420" s="210" t="s">
        <v>510</v>
      </c>
      <c r="G420" s="152" t="s">
        <v>394</v>
      </c>
      <c r="H420" s="211">
        <v>44154</v>
      </c>
      <c r="I420" s="152"/>
      <c r="J420" s="152"/>
      <c r="K420" s="152"/>
      <c r="L420" s="152"/>
      <c r="M420" s="152"/>
      <c r="N420" s="152"/>
      <c r="O420" s="152">
        <v>1</v>
      </c>
      <c r="P420" s="153">
        <f>SUM(I420:O420)</f>
        <v>1</v>
      </c>
      <c r="Q420" s="152">
        <v>1</v>
      </c>
      <c r="R420" s="152"/>
      <c r="S420" s="152" t="s">
        <v>395</v>
      </c>
      <c r="T420" s="476" t="s">
        <v>1986</v>
      </c>
    </row>
    <row r="421" spans="1:20" s="212" customFormat="1" x14ac:dyDescent="0.2">
      <c r="A421" s="152"/>
      <c r="B421" s="154" t="s">
        <v>1987</v>
      </c>
      <c r="C421" s="154" t="s">
        <v>1988</v>
      </c>
      <c r="D421" s="215"/>
      <c r="E421" s="152" t="s">
        <v>1989</v>
      </c>
      <c r="F421" s="210" t="s">
        <v>510</v>
      </c>
      <c r="G421" s="152" t="s">
        <v>394</v>
      </c>
      <c r="H421" s="211">
        <v>44159</v>
      </c>
      <c r="I421" s="152"/>
      <c r="J421" s="152"/>
      <c r="K421" s="152"/>
      <c r="L421" s="152"/>
      <c r="M421" s="152"/>
      <c r="N421" s="152"/>
      <c r="O421" s="152">
        <v>1</v>
      </c>
      <c r="P421" s="153">
        <f>SUM(I421:O421)</f>
        <v>1</v>
      </c>
      <c r="Q421" s="152">
        <v>1</v>
      </c>
      <c r="R421" s="152"/>
      <c r="S421" s="152" t="s">
        <v>395</v>
      </c>
      <c r="T421" s="476" t="s">
        <v>1990</v>
      </c>
    </row>
    <row r="422" spans="1:20" s="212" customFormat="1" x14ac:dyDescent="0.2">
      <c r="A422" s="152"/>
      <c r="B422" s="154" t="s">
        <v>1991</v>
      </c>
      <c r="C422" s="154" t="s">
        <v>1992</v>
      </c>
      <c r="D422" s="215"/>
      <c r="E422" s="152" t="s">
        <v>1993</v>
      </c>
      <c r="F422" s="210" t="s">
        <v>510</v>
      </c>
      <c r="G422" s="152" t="s">
        <v>394</v>
      </c>
      <c r="H422" s="211">
        <v>44035</v>
      </c>
      <c r="I422" s="152"/>
      <c r="J422" s="152"/>
      <c r="K422" s="152"/>
      <c r="L422" s="152"/>
      <c r="M422" s="152"/>
      <c r="N422" s="152"/>
      <c r="O422" s="152">
        <v>1</v>
      </c>
      <c r="P422" s="153">
        <f>SUM(I422:O422)</f>
        <v>1</v>
      </c>
      <c r="Q422" s="152">
        <v>1</v>
      </c>
      <c r="R422" s="152"/>
      <c r="S422" s="152" t="s">
        <v>395</v>
      </c>
      <c r="T422" s="476" t="s">
        <v>1994</v>
      </c>
    </row>
    <row r="423" spans="1:20" s="212" customFormat="1" x14ac:dyDescent="0.2">
      <c r="A423" s="152"/>
      <c r="B423" s="154" t="s">
        <v>1995</v>
      </c>
      <c r="C423" s="154" t="s">
        <v>1996</v>
      </c>
      <c r="D423" s="215"/>
      <c r="E423" s="152" t="s">
        <v>1997</v>
      </c>
      <c r="F423" s="210" t="s">
        <v>510</v>
      </c>
      <c r="G423" s="152" t="s">
        <v>394</v>
      </c>
      <c r="H423" s="211">
        <v>44134</v>
      </c>
      <c r="I423" s="152"/>
      <c r="J423" s="152"/>
      <c r="K423" s="152"/>
      <c r="L423" s="152"/>
      <c r="M423" s="152"/>
      <c r="N423" s="152"/>
      <c r="O423" s="152">
        <v>1</v>
      </c>
      <c r="P423" s="153">
        <f>SUM(I423:O423)</f>
        <v>1</v>
      </c>
      <c r="Q423" s="152">
        <v>1</v>
      </c>
      <c r="R423" s="152"/>
      <c r="S423" s="152" t="s">
        <v>395</v>
      </c>
      <c r="T423" s="476" t="s">
        <v>1998</v>
      </c>
    </row>
    <row r="424" spans="1:20" s="212" customFormat="1" x14ac:dyDescent="0.2">
      <c r="A424" s="152"/>
      <c r="B424" s="154" t="s">
        <v>1999</v>
      </c>
      <c r="C424" s="154" t="s">
        <v>2000</v>
      </c>
      <c r="D424" s="215"/>
      <c r="E424" s="152" t="s">
        <v>2001</v>
      </c>
      <c r="F424" s="210" t="s">
        <v>510</v>
      </c>
      <c r="G424" s="152" t="s">
        <v>394</v>
      </c>
      <c r="H424" s="211">
        <v>44140</v>
      </c>
      <c r="I424" s="152"/>
      <c r="J424" s="152"/>
      <c r="K424" s="152"/>
      <c r="L424" s="152"/>
      <c r="M424" s="152"/>
      <c r="N424" s="152"/>
      <c r="O424" s="152">
        <v>1</v>
      </c>
      <c r="P424" s="153">
        <f>SUM(I424:O424)</f>
        <v>1</v>
      </c>
      <c r="Q424" s="152">
        <v>1</v>
      </c>
      <c r="R424" s="152"/>
      <c r="S424" s="152" t="s">
        <v>395</v>
      </c>
      <c r="T424" s="476" t="s">
        <v>2002</v>
      </c>
    </row>
    <row r="425" spans="1:20" s="212" customFormat="1" x14ac:dyDescent="0.2">
      <c r="A425" s="152"/>
      <c r="B425" s="154" t="s">
        <v>2003</v>
      </c>
      <c r="C425" s="154" t="s">
        <v>2004</v>
      </c>
      <c r="D425" s="215"/>
      <c r="E425" s="152" t="s">
        <v>2005</v>
      </c>
      <c r="F425" s="210" t="s">
        <v>510</v>
      </c>
      <c r="G425" s="152" t="s">
        <v>394</v>
      </c>
      <c r="H425" s="211">
        <v>44184</v>
      </c>
      <c r="I425" s="152"/>
      <c r="J425" s="152"/>
      <c r="K425" s="152"/>
      <c r="L425" s="152"/>
      <c r="M425" s="152"/>
      <c r="N425" s="152"/>
      <c r="O425" s="152">
        <v>1</v>
      </c>
      <c r="P425" s="153">
        <f>SUM(I425:O425)</f>
        <v>1</v>
      </c>
      <c r="Q425" s="152">
        <v>1</v>
      </c>
      <c r="R425" s="152"/>
      <c r="S425" s="152" t="s">
        <v>395</v>
      </c>
      <c r="T425" s="476" t="s">
        <v>2006</v>
      </c>
    </row>
    <row r="426" spans="1:20" s="212" customFormat="1" x14ac:dyDescent="0.2">
      <c r="A426" s="152"/>
      <c r="B426" s="154" t="s">
        <v>2007</v>
      </c>
      <c r="C426" s="154" t="s">
        <v>2008</v>
      </c>
      <c r="D426" s="215"/>
      <c r="E426" s="152" t="s">
        <v>2009</v>
      </c>
      <c r="F426" s="210" t="s">
        <v>510</v>
      </c>
      <c r="G426" s="152" t="s">
        <v>394</v>
      </c>
      <c r="H426" s="211">
        <v>44145</v>
      </c>
      <c r="I426" s="152"/>
      <c r="J426" s="152"/>
      <c r="K426" s="152"/>
      <c r="L426" s="152"/>
      <c r="M426" s="152"/>
      <c r="N426" s="152"/>
      <c r="O426" s="152">
        <v>1</v>
      </c>
      <c r="P426" s="153">
        <f>SUM(I426:O426)</f>
        <v>1</v>
      </c>
      <c r="Q426" s="152">
        <v>1</v>
      </c>
      <c r="R426" s="152"/>
      <c r="S426" s="152" t="s">
        <v>395</v>
      </c>
      <c r="T426" s="476" t="s">
        <v>2010</v>
      </c>
    </row>
    <row r="427" spans="1:20" s="212" customFormat="1" x14ac:dyDescent="0.2">
      <c r="A427" s="152"/>
      <c r="B427" s="154" t="s">
        <v>2011</v>
      </c>
      <c r="C427" s="154" t="s">
        <v>2012</v>
      </c>
      <c r="D427" s="215"/>
      <c r="E427" s="152" t="s">
        <v>2013</v>
      </c>
      <c r="F427" s="210" t="s">
        <v>510</v>
      </c>
      <c r="G427" s="152" t="s">
        <v>394</v>
      </c>
      <c r="H427" s="211">
        <v>43882</v>
      </c>
      <c r="I427" s="152"/>
      <c r="J427" s="152"/>
      <c r="K427" s="152"/>
      <c r="L427" s="152"/>
      <c r="M427" s="152"/>
      <c r="N427" s="152"/>
      <c r="O427" s="152">
        <v>1</v>
      </c>
      <c r="P427" s="153">
        <f>SUM(I427:O427)</f>
        <v>1</v>
      </c>
      <c r="Q427" s="152">
        <v>1</v>
      </c>
      <c r="R427" s="152"/>
      <c r="S427" s="152" t="s">
        <v>395</v>
      </c>
      <c r="T427" s="476" t="s">
        <v>2014</v>
      </c>
    </row>
    <row r="428" spans="1:20" s="212" customFormat="1" x14ac:dyDescent="0.2">
      <c r="A428" s="152"/>
      <c r="B428" s="154" t="s">
        <v>2015</v>
      </c>
      <c r="C428" s="154" t="s">
        <v>2016</v>
      </c>
      <c r="D428" s="215"/>
      <c r="E428" s="152" t="s">
        <v>2017</v>
      </c>
      <c r="F428" s="210" t="s">
        <v>510</v>
      </c>
      <c r="G428" s="152" t="s">
        <v>394</v>
      </c>
      <c r="H428" s="211">
        <v>43885</v>
      </c>
      <c r="I428" s="152"/>
      <c r="J428" s="152"/>
      <c r="K428" s="152"/>
      <c r="L428" s="152"/>
      <c r="M428" s="152"/>
      <c r="N428" s="152"/>
      <c r="O428" s="152">
        <v>1</v>
      </c>
      <c r="P428" s="153">
        <f>SUM(I428:O428)</f>
        <v>1</v>
      </c>
      <c r="Q428" s="152">
        <v>1</v>
      </c>
      <c r="R428" s="152"/>
      <c r="S428" s="152" t="s">
        <v>395</v>
      </c>
      <c r="T428" s="476" t="s">
        <v>2018</v>
      </c>
    </row>
    <row r="429" spans="1:20" s="212" customFormat="1" x14ac:dyDescent="0.2">
      <c r="A429" s="152"/>
      <c r="B429" s="154" t="s">
        <v>2019</v>
      </c>
      <c r="C429" s="154" t="s">
        <v>2020</v>
      </c>
      <c r="D429" s="215"/>
      <c r="E429" s="152" t="s">
        <v>2021</v>
      </c>
      <c r="F429" s="210" t="s">
        <v>510</v>
      </c>
      <c r="G429" s="152" t="s">
        <v>394</v>
      </c>
      <c r="H429" s="211">
        <v>43934</v>
      </c>
      <c r="I429" s="152"/>
      <c r="J429" s="152"/>
      <c r="K429" s="152"/>
      <c r="L429" s="152"/>
      <c r="M429" s="152"/>
      <c r="N429" s="152"/>
      <c r="O429" s="152">
        <v>1</v>
      </c>
      <c r="P429" s="153">
        <f>SUM(I429:O429)</f>
        <v>1</v>
      </c>
      <c r="Q429" s="152">
        <v>1</v>
      </c>
      <c r="R429" s="152"/>
      <c r="S429" s="152" t="s">
        <v>395</v>
      </c>
      <c r="T429" s="476" t="s">
        <v>2022</v>
      </c>
    </row>
    <row r="430" spans="1:20" s="212" customFormat="1" x14ac:dyDescent="0.2">
      <c r="A430" s="152"/>
      <c r="B430" s="154" t="s">
        <v>2023</v>
      </c>
      <c r="C430" s="154" t="s">
        <v>2024</v>
      </c>
      <c r="D430" s="215"/>
      <c r="E430" s="152" t="s">
        <v>2025</v>
      </c>
      <c r="F430" s="210" t="s">
        <v>510</v>
      </c>
      <c r="G430" s="152" t="s">
        <v>394</v>
      </c>
      <c r="H430" s="211">
        <v>43860</v>
      </c>
      <c r="I430" s="152"/>
      <c r="J430" s="152"/>
      <c r="K430" s="152"/>
      <c r="L430" s="152"/>
      <c r="M430" s="152"/>
      <c r="N430" s="152"/>
      <c r="O430" s="152">
        <v>1</v>
      </c>
      <c r="P430" s="153">
        <f>SUM(I430:O430)</f>
        <v>1</v>
      </c>
      <c r="Q430" s="152">
        <v>1</v>
      </c>
      <c r="R430" s="152"/>
      <c r="S430" s="152" t="s">
        <v>395</v>
      </c>
      <c r="T430" s="476" t="s">
        <v>2026</v>
      </c>
    </row>
    <row r="431" spans="1:20" s="212" customFormat="1" x14ac:dyDescent="0.2">
      <c r="A431" s="152"/>
      <c r="B431" s="154" t="s">
        <v>2027</v>
      </c>
      <c r="C431" s="154" t="s">
        <v>2028</v>
      </c>
      <c r="D431" s="215"/>
      <c r="E431" s="152" t="s">
        <v>2029</v>
      </c>
      <c r="F431" s="210" t="s">
        <v>510</v>
      </c>
      <c r="G431" s="152" t="s">
        <v>394</v>
      </c>
      <c r="H431" s="211">
        <v>43943</v>
      </c>
      <c r="I431" s="152"/>
      <c r="J431" s="152"/>
      <c r="K431" s="152"/>
      <c r="L431" s="152"/>
      <c r="M431" s="152"/>
      <c r="N431" s="152"/>
      <c r="O431" s="152">
        <v>1</v>
      </c>
      <c r="P431" s="153">
        <f>SUM(I431:O431)</f>
        <v>1</v>
      </c>
      <c r="Q431" s="152">
        <v>1</v>
      </c>
      <c r="R431" s="152"/>
      <c r="S431" s="152" t="s">
        <v>395</v>
      </c>
      <c r="T431" s="476" t="s">
        <v>2030</v>
      </c>
    </row>
    <row r="432" spans="1:20" s="212" customFormat="1" x14ac:dyDescent="0.2">
      <c r="A432" s="152"/>
      <c r="B432" s="154" t="s">
        <v>2031</v>
      </c>
      <c r="C432" s="154" t="s">
        <v>2032</v>
      </c>
      <c r="D432" s="152"/>
      <c r="E432" s="152" t="s">
        <v>2033</v>
      </c>
      <c r="F432" s="152" t="s">
        <v>510</v>
      </c>
      <c r="G432" s="152" t="s">
        <v>394</v>
      </c>
      <c r="H432" s="211">
        <v>43887</v>
      </c>
      <c r="I432" s="152"/>
      <c r="J432" s="152"/>
      <c r="K432" s="152"/>
      <c r="L432" s="152"/>
      <c r="M432" s="152"/>
      <c r="N432" s="152"/>
      <c r="O432" s="152">
        <v>1</v>
      </c>
      <c r="P432" s="153">
        <f>SUM(I432:O432)</f>
        <v>1</v>
      </c>
      <c r="Q432" s="152">
        <v>1</v>
      </c>
      <c r="R432" s="152"/>
      <c r="S432" s="152" t="s">
        <v>395</v>
      </c>
      <c r="T432" s="476" t="s">
        <v>2034</v>
      </c>
    </row>
    <row r="433" spans="1:20" s="212" customFormat="1" x14ac:dyDescent="0.2">
      <c r="A433" s="134"/>
      <c r="B433" s="150" t="s">
        <v>2035</v>
      </c>
      <c r="C433" s="177" t="s">
        <v>939</v>
      </c>
      <c r="D433" s="134"/>
      <c r="E433" s="134" t="s">
        <v>2036</v>
      </c>
      <c r="F433" s="134" t="s">
        <v>690</v>
      </c>
      <c r="G433" s="134" t="s">
        <v>691</v>
      </c>
      <c r="H433" s="135">
        <v>43951</v>
      </c>
      <c r="I433" s="134"/>
      <c r="J433" s="134"/>
      <c r="K433" s="134">
        <v>1</v>
      </c>
      <c r="L433" s="134"/>
      <c r="M433" s="134"/>
      <c r="N433" s="134"/>
      <c r="O433" s="171">
        <v>0</v>
      </c>
      <c r="P433" s="153">
        <f>SUM(I433:O433)</f>
        <v>1</v>
      </c>
      <c r="Q433" s="134">
        <v>1</v>
      </c>
      <c r="R433" s="134"/>
      <c r="S433" s="134" t="s">
        <v>395</v>
      </c>
      <c r="T433" s="476" t="s">
        <v>2037</v>
      </c>
    </row>
    <row r="434" spans="1:20" s="212" customFormat="1" x14ac:dyDescent="0.2">
      <c r="A434" s="134"/>
      <c r="B434" s="150" t="s">
        <v>2038</v>
      </c>
      <c r="C434" s="177" t="s">
        <v>2039</v>
      </c>
      <c r="D434" s="134"/>
      <c r="E434" s="134" t="s">
        <v>2040</v>
      </c>
      <c r="F434" s="134" t="s">
        <v>690</v>
      </c>
      <c r="G434" s="134" t="s">
        <v>691</v>
      </c>
      <c r="H434" s="135">
        <v>43950</v>
      </c>
      <c r="I434" s="134"/>
      <c r="J434" s="134"/>
      <c r="K434" s="134">
        <v>1</v>
      </c>
      <c r="L434" s="134"/>
      <c r="M434" s="134"/>
      <c r="N434" s="134"/>
      <c r="O434" s="171">
        <v>0</v>
      </c>
      <c r="P434" s="153">
        <f>SUM(I434:O434)</f>
        <v>1</v>
      </c>
      <c r="Q434" s="134">
        <v>1</v>
      </c>
      <c r="R434" s="134"/>
      <c r="S434" s="134" t="s">
        <v>395</v>
      </c>
      <c r="T434" s="476" t="s">
        <v>2041</v>
      </c>
    </row>
    <row r="435" spans="1:20" x14ac:dyDescent="0.2"/>
    <row r="436" spans="1:20" x14ac:dyDescent="0.2"/>
    <row r="437" spans="1:20" x14ac:dyDescent="0.2"/>
    <row r="438" spans="1:20" x14ac:dyDescent="0.2"/>
    <row r="439" spans="1:20" x14ac:dyDescent="0.2"/>
    <row r="440" spans="1:20" x14ac:dyDescent="0.2"/>
    <row r="441" spans="1:20" x14ac:dyDescent="0.2"/>
    <row r="442" spans="1:20" x14ac:dyDescent="0.2"/>
    <row r="443" spans="1:20" x14ac:dyDescent="0.2"/>
    <row r="444" spans="1:20" x14ac:dyDescent="0.2"/>
    <row r="445" spans="1:20" x14ac:dyDescent="0.2"/>
    <row r="446" spans="1:20" x14ac:dyDescent="0.2"/>
    <row r="447" spans="1:20" x14ac:dyDescent="0.2"/>
    <row r="448" spans="1:20"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sheetData>
  <autoFilter ref="A12:T434" xr:uid="{FF9AE4F1-C894-4772-8CA2-F59684CA3422}">
    <sortState xmlns:xlrd2="http://schemas.microsoft.com/office/spreadsheetml/2017/richdata2" ref="A13:T434">
      <sortCondition descending="1" ref="P12:P434"/>
    </sortState>
  </autoFilter>
  <mergeCells count="8">
    <mergeCell ref="A3:T3"/>
    <mergeCell ref="A7:T7"/>
    <mergeCell ref="A9:E9"/>
    <mergeCell ref="A10:E10"/>
    <mergeCell ref="F9:G9"/>
    <mergeCell ref="I9:P9"/>
    <mergeCell ref="I10:O10"/>
    <mergeCell ref="A8:T8"/>
  </mergeCells>
  <conditionalFormatting sqref="A13:C13 E13:E108 I13:O108 B14:C108 A14:A111 T42:T431 S13:S53 D13:D15">
    <cfRule type="expression" dxfId="125" priority="190">
      <formula>LEN(A13)&gt;256</formula>
    </cfRule>
  </conditionalFormatting>
  <conditionalFormatting sqref="I13:I111">
    <cfRule type="expression" dxfId="124" priority="199">
      <formula>AND(ISBLANK(I13),SUM(COUNTIF(H13:T13,"&lt;&gt;"&amp;""),COUNTIF(#REF!,"&lt;&gt;"&amp;""),COUNTIF(#REF!,"&lt;&gt;"&amp;"")&gt;0))</formula>
    </cfRule>
  </conditionalFormatting>
  <conditionalFormatting sqref="K13:K111">
    <cfRule type="expression" dxfId="123" priority="200">
      <formula>AND(ISBLANK(K13),SUM(COUNTIF(J13:T13,"&lt;&gt;"&amp;""),COUNTIF(#REF!,"&lt;&gt;"&amp;""),COUNTIF(#REF!,"&lt;&gt;"&amp;"")&gt;0))</formula>
    </cfRule>
  </conditionalFormatting>
  <conditionalFormatting sqref="J13:J111">
    <cfRule type="expression" dxfId="122" priority="205">
      <formula>AND(ISBLANK(J13),SUM(COUNTIF(I13:T13,"&lt;&gt;"&amp;""),COUNTIF(#REF!,"&lt;&gt;"&amp;""),COUNTIF(#REF!,"&lt;&gt;"&amp;"")&gt;0))</formula>
    </cfRule>
  </conditionalFormatting>
  <conditionalFormatting sqref="L13:L111">
    <cfRule type="expression" dxfId="121" priority="206">
      <formula>AND(ISBLANK(L13),SUM(COUNTIF(K13:T13,"&lt;&gt;"&amp;""),COUNTIF(#REF!,"&lt;&gt;"&amp;""),COUNTIF(#REF!,"&lt;&gt;"&amp;"")&gt;0))</formula>
    </cfRule>
  </conditionalFormatting>
  <conditionalFormatting sqref="J13:J111">
    <cfRule type="expression" dxfId="120" priority="286">
      <formula>AND(ISBLANK(J13),SUM(COUNTIF(H13:T13,"&lt;&gt;"&amp;""),COUNTIF(#REF!,"&lt;&gt;"&amp;""),COUNTIF(#REF!,"&lt;&gt;"&amp;"")&gt;0))</formula>
    </cfRule>
  </conditionalFormatting>
  <conditionalFormatting sqref="L13:L111">
    <cfRule type="expression" dxfId="119" priority="287">
      <formula>AND(ISBLANK(L13),SUM(COUNTIF(J13:T13,"&lt;&gt;"&amp;""),COUNTIF(#REF!,"&lt;&gt;"&amp;""),COUNTIF(#REF!,"&lt;&gt;"&amp;"")&gt;0))</formula>
    </cfRule>
  </conditionalFormatting>
  <conditionalFormatting sqref="N13:N111">
    <cfRule type="expression" dxfId="118" priority="288">
      <formula>AND(ISBLANK(N13),SUM(COUNTIF(L13:T13,"&lt;&gt;"&amp;""),COUNTIF(#REF!,"&lt;&gt;"&amp;""),COUNTIF(#REF!,"&lt;&gt;"&amp;"")&gt;0))</formula>
    </cfRule>
  </conditionalFormatting>
  <conditionalFormatting sqref="N13:N111">
    <cfRule type="expression" dxfId="117" priority="291">
      <formula>AND(ISBLANK(N13),SUM(COUNTIF(M13:T13,"&lt;&gt;"&amp;""),COUNTIF(#REF!,"&lt;&gt;"&amp;""),COUNTIF(#REF!,"&lt;&gt;"&amp;"")&gt;0))</formula>
    </cfRule>
  </conditionalFormatting>
  <conditionalFormatting sqref="M13:M111">
    <cfRule type="expression" dxfId="116" priority="295">
      <formula>AND(ISBLANK(M13),SUM(COUNTIF(L13:T13,"&lt;&gt;"&amp;""),COUNTIF(#REF!,"&lt;&gt;"&amp;""),COUNTIF(#REF!,"&lt;&gt;"&amp;"")&gt;0))</formula>
    </cfRule>
  </conditionalFormatting>
  <conditionalFormatting sqref="O13:O111">
    <cfRule type="expression" dxfId="115" priority="296">
      <formula>AND(ISBLANK(O13),SUM(COUNTIF(N13:T13,"&lt;&gt;"&amp;""),COUNTIF(#REF!,"&lt;&gt;"&amp;""),COUNTIF(#REF!,"&lt;&gt;"&amp;"")&gt;0))</formula>
    </cfRule>
  </conditionalFormatting>
  <conditionalFormatting sqref="S13:S53">
    <cfRule type="expression" dxfId="114" priority="297">
      <formula>AND(ISBLANK(S13),SUM(COUNTIF(R13:T13,"&lt;&gt;"&amp;""),COUNTIF(#REF!,"&lt;&gt;"&amp;""),COUNTIF(#REF!,"&lt;&gt;"&amp;"")&gt;0))</formula>
    </cfRule>
  </conditionalFormatting>
  <conditionalFormatting sqref="C13:C111">
    <cfRule type="expression" dxfId="113" priority="299">
      <formula>AND(ISBLANK(C13),SUM(COUNTIF(A13:O13,"&lt;&gt;"&amp;""),COUNTIF(Q13,"&lt;&gt;"&amp;""),COUNTIF(S13:T13,"&lt;&gt;"&amp;"")&gt;0))</formula>
    </cfRule>
  </conditionalFormatting>
  <conditionalFormatting sqref="F13:F111">
    <cfRule type="expression" dxfId="112" priority="300">
      <formula>AND(ISBLANK(F13),SUM(COUNTIF(A13:O13,"&lt;&gt;"&amp;""),COUNTIF(Q13,"&lt;&gt;"&amp;""),COUNTIF(S13:T13,"&lt;&gt;"&amp;"")&gt;0))</formula>
    </cfRule>
  </conditionalFormatting>
  <conditionalFormatting sqref="G13:G111">
    <cfRule type="expression" dxfId="111" priority="301">
      <formula>AND(ISBLANK(G13),SUM(COUNTIF(A13:O13,"&lt;&gt;"&amp;""),COUNTIF(Q13,"&lt;&gt;"&amp;""),COUNTIF(S13:T13,"&lt;&gt;"&amp;"")&gt;0))</formula>
    </cfRule>
  </conditionalFormatting>
  <conditionalFormatting sqref="S56:S111">
    <cfRule type="expression" dxfId="110" priority="302">
      <formula>AND(ISBLANK(S56),SUM(COUNTIF(A56:O56,"&lt;&gt;"&amp;""),COUNTIF(Q56,"&lt;&gt;"&amp;""),COUNTIF(S56:T56,"&lt;&gt;"&amp;"")&gt;0))</formula>
    </cfRule>
  </conditionalFormatting>
  <conditionalFormatting sqref="B13:B111">
    <cfRule type="expression" dxfId="109" priority="303">
      <formula>AND(ISBLANK(B13),SUM(COUNTIF(A13:O13,"&lt;&gt;"&amp;""),COUNTIF(Q13,"&lt;&gt;"&amp;""),COUNTIF(S13:T13,"&lt;&gt;"&amp;"")&gt;0))</formula>
    </cfRule>
  </conditionalFormatting>
  <conditionalFormatting sqref="C13:C111">
    <cfRule type="expression" dxfId="108" priority="304">
      <formula>AND(ISBLANK(C13),SUM(COUNTIF(B13:P13,"&lt;&gt;"&amp;""),COUNTIF(R13,"&lt;&gt;"&amp;""),COUNTIF(T13:T13,"&lt;&gt;"&amp;"")&gt;0))</formula>
    </cfRule>
  </conditionalFormatting>
  <conditionalFormatting sqref="H13:H108">
    <cfRule type="containsText" dxfId="107" priority="166" operator="containsText" text="Remove">
      <formula>NOT(ISERROR(SEARCH("Remove",H13)))</formula>
    </cfRule>
  </conditionalFormatting>
  <conditionalFormatting sqref="S54">
    <cfRule type="containsText" dxfId="106" priority="151" operator="containsText" text="Remove">
      <formula>NOT(ISERROR(SEARCH("Remove",S54)))</formula>
    </cfRule>
  </conditionalFormatting>
  <conditionalFormatting sqref="S55">
    <cfRule type="containsText" dxfId="105" priority="149" operator="containsText" text="Remove">
      <formula>NOT(ISERROR(SEARCH("Remove",S55)))</formula>
    </cfRule>
  </conditionalFormatting>
  <conditionalFormatting sqref="E109:E111 B109:C111 T109:T111 I109:O111">
    <cfRule type="expression" dxfId="104" priority="109">
      <formula>LEN(B109)&gt;256</formula>
    </cfRule>
  </conditionalFormatting>
  <conditionalFormatting sqref="H109:H111">
    <cfRule type="containsText" dxfId="103" priority="107" operator="containsText" text="Remove">
      <formula>NOT(ISERROR(SEARCH("Remove",H109)))</formula>
    </cfRule>
  </conditionalFormatting>
  <conditionalFormatting sqref="T122:T133">
    <cfRule type="expression" dxfId="102" priority="105">
      <formula>LEN(T122)&gt;256</formula>
    </cfRule>
  </conditionalFormatting>
  <conditionalFormatting sqref="T134:T431">
    <cfRule type="expression" dxfId="101" priority="102">
      <formula>LEN(T134)&gt;256</formula>
    </cfRule>
  </conditionalFormatting>
  <conditionalFormatting sqref="T134:T431">
    <cfRule type="expression" dxfId="100" priority="101">
      <formula>LEN(T134)&gt;256</formula>
    </cfRule>
  </conditionalFormatting>
  <conditionalFormatting sqref="E432 I432:O432 A432:C432 T432">
    <cfRule type="expression" dxfId="99" priority="65">
      <formula>LEN(A432)&gt;256</formula>
    </cfRule>
  </conditionalFormatting>
  <conditionalFormatting sqref="S432">
    <cfRule type="expression" dxfId="98" priority="64">
      <formula>LEN(S432)&gt;256</formula>
    </cfRule>
  </conditionalFormatting>
  <conditionalFormatting sqref="I432">
    <cfRule type="expression" dxfId="97" priority="66">
      <formula>AND(ISBLANK(I432),SUM(COUNTIF(H432:T432,"&lt;&gt;"&amp;""),COUNTIF(#REF!,"&lt;&gt;"&amp;""),COUNTIF(#REF!,"&lt;&gt;"&amp;"")&gt;0))</formula>
    </cfRule>
  </conditionalFormatting>
  <conditionalFormatting sqref="K432">
    <cfRule type="expression" dxfId="96" priority="67">
      <formula>AND(ISBLANK(K432),SUM(COUNTIF(J432:T432,"&lt;&gt;"&amp;""),COUNTIF(#REF!,"&lt;&gt;"&amp;""),COUNTIF(#REF!,"&lt;&gt;"&amp;"")&gt;0))</formula>
    </cfRule>
  </conditionalFormatting>
  <conditionalFormatting sqref="J432">
    <cfRule type="expression" dxfId="95" priority="68">
      <formula>AND(ISBLANK(J432),SUM(COUNTIF(I432:T432,"&lt;&gt;"&amp;""),COUNTIF(#REF!,"&lt;&gt;"&amp;""),COUNTIF(#REF!,"&lt;&gt;"&amp;"")&gt;0))</formula>
    </cfRule>
  </conditionalFormatting>
  <conditionalFormatting sqref="L432">
    <cfRule type="expression" dxfId="94" priority="69">
      <formula>AND(ISBLANK(L432),SUM(COUNTIF(K432:T432,"&lt;&gt;"&amp;""),COUNTIF(#REF!,"&lt;&gt;"&amp;""),COUNTIF(#REF!,"&lt;&gt;"&amp;"")&gt;0))</formula>
    </cfRule>
  </conditionalFormatting>
  <conditionalFormatting sqref="J432">
    <cfRule type="expression" dxfId="93" priority="70">
      <formula>AND(ISBLANK(J432),SUM(COUNTIF(H432:T432,"&lt;&gt;"&amp;""),COUNTIF(#REF!,"&lt;&gt;"&amp;""),COUNTIF(#REF!,"&lt;&gt;"&amp;"")&gt;0))</formula>
    </cfRule>
  </conditionalFormatting>
  <conditionalFormatting sqref="L432">
    <cfRule type="expression" dxfId="92" priority="71">
      <formula>AND(ISBLANK(L432),SUM(COUNTIF(J432:T432,"&lt;&gt;"&amp;""),COUNTIF(#REF!,"&lt;&gt;"&amp;""),COUNTIF(#REF!,"&lt;&gt;"&amp;"")&gt;0))</formula>
    </cfRule>
  </conditionalFormatting>
  <conditionalFormatting sqref="N432">
    <cfRule type="expression" dxfId="91" priority="72">
      <formula>AND(ISBLANK(N432),SUM(COUNTIF(L432:T432,"&lt;&gt;"&amp;""),COUNTIF(#REF!,"&lt;&gt;"&amp;""),COUNTIF(#REF!,"&lt;&gt;"&amp;"")&gt;0))</formula>
    </cfRule>
  </conditionalFormatting>
  <conditionalFormatting sqref="N432">
    <cfRule type="expression" dxfId="90" priority="73">
      <formula>AND(ISBLANK(N432),SUM(COUNTIF(M432:T432,"&lt;&gt;"&amp;""),COUNTIF(#REF!,"&lt;&gt;"&amp;""),COUNTIF(#REF!,"&lt;&gt;"&amp;"")&gt;0))</formula>
    </cfRule>
  </conditionalFormatting>
  <conditionalFormatting sqref="M432">
    <cfRule type="expression" dxfId="89" priority="74">
      <formula>AND(ISBLANK(M432),SUM(COUNTIF(L432:T432,"&lt;&gt;"&amp;""),COUNTIF(#REF!,"&lt;&gt;"&amp;""),COUNTIF(#REF!,"&lt;&gt;"&amp;"")&gt;0))</formula>
    </cfRule>
  </conditionalFormatting>
  <conditionalFormatting sqref="O432">
    <cfRule type="expression" dxfId="88" priority="75">
      <formula>AND(ISBLANK(O432),SUM(COUNTIF(N432:T432,"&lt;&gt;"&amp;""),COUNTIF(#REF!,"&lt;&gt;"&amp;""),COUNTIF(#REF!,"&lt;&gt;"&amp;"")&gt;0))</formula>
    </cfRule>
  </conditionalFormatting>
  <conditionalFormatting sqref="S432">
    <cfRule type="expression" dxfId="87" priority="76">
      <formula>AND(ISBLANK(S432),SUM(COUNTIF(R432:T432,"&lt;&gt;"&amp;""),COUNTIF(#REF!,"&lt;&gt;"&amp;""),COUNTIF(#REF!,"&lt;&gt;"&amp;"")&gt;0))</formula>
    </cfRule>
  </conditionalFormatting>
  <conditionalFormatting sqref="C432">
    <cfRule type="expression" dxfId="86" priority="77">
      <formula>AND(ISBLANK(C432),SUM(COUNTIF(A432:O432,"&lt;&gt;"&amp;""),COUNTIF(Q432,"&lt;&gt;"&amp;""),COUNTIF(S432:T432,"&lt;&gt;"&amp;"")&gt;0))</formula>
    </cfRule>
  </conditionalFormatting>
  <conditionalFormatting sqref="F432">
    <cfRule type="expression" dxfId="85" priority="78">
      <formula>AND(ISBLANK(F432),SUM(COUNTIF(A432:O432,"&lt;&gt;"&amp;""),COUNTIF(Q432,"&lt;&gt;"&amp;""),COUNTIF(S432:T432,"&lt;&gt;"&amp;"")&gt;0))</formula>
    </cfRule>
  </conditionalFormatting>
  <conditionalFormatting sqref="G432">
    <cfRule type="expression" dxfId="84" priority="79">
      <formula>AND(ISBLANK(G432),SUM(COUNTIF(A432:O432,"&lt;&gt;"&amp;""),COUNTIF(Q432,"&lt;&gt;"&amp;""),COUNTIF(S432:T432,"&lt;&gt;"&amp;"")&gt;0))</formula>
    </cfRule>
  </conditionalFormatting>
  <conditionalFormatting sqref="B432">
    <cfRule type="expression" dxfId="83" priority="80">
      <formula>AND(ISBLANK(B432),SUM(COUNTIF(A432:O432,"&lt;&gt;"&amp;""),COUNTIF(Q432,"&lt;&gt;"&amp;""),COUNTIF(S432:T432,"&lt;&gt;"&amp;"")&gt;0))</formula>
    </cfRule>
  </conditionalFormatting>
  <conditionalFormatting sqref="C432">
    <cfRule type="expression" dxfId="82" priority="81">
      <formula>AND(ISBLANK(C432),SUM(COUNTIF(B432:P432,"&lt;&gt;"&amp;""),COUNTIF(R432,"&lt;&gt;"&amp;""),COUNTIF(T432:T432,"&lt;&gt;"&amp;"")&gt;0))</formula>
    </cfRule>
  </conditionalFormatting>
  <conditionalFormatting sqref="H432">
    <cfRule type="containsText" dxfId="81" priority="63" operator="containsText" text="Remove">
      <formula>NOT(ISERROR(SEARCH("Remove",H432)))</formula>
    </cfRule>
  </conditionalFormatting>
  <conditionalFormatting sqref="E432">
    <cfRule type="duplicateValues" dxfId="80" priority="82"/>
  </conditionalFormatting>
  <conditionalFormatting sqref="E433 I433:O433 A433:C433 T433">
    <cfRule type="expression" dxfId="79" priority="45">
      <formula>LEN(A433)&gt;256</formula>
    </cfRule>
  </conditionalFormatting>
  <conditionalFormatting sqref="S433">
    <cfRule type="expression" dxfId="78" priority="44">
      <formula>LEN(S433)&gt;256</formula>
    </cfRule>
  </conditionalFormatting>
  <conditionalFormatting sqref="I433">
    <cfRule type="expression" dxfId="77" priority="46">
      <formula>AND(ISBLANK(I433),SUM(COUNTIF(H433:T433,"&lt;&gt;"&amp;""),COUNTIF(#REF!,"&lt;&gt;"&amp;""),COUNTIF(#REF!,"&lt;&gt;"&amp;"")&gt;0))</formula>
    </cfRule>
  </conditionalFormatting>
  <conditionalFormatting sqref="K433">
    <cfRule type="expression" dxfId="76" priority="47">
      <formula>AND(ISBLANK(K433),SUM(COUNTIF(J433:T433,"&lt;&gt;"&amp;""),COUNTIF(#REF!,"&lt;&gt;"&amp;""),COUNTIF(#REF!,"&lt;&gt;"&amp;"")&gt;0))</formula>
    </cfRule>
  </conditionalFormatting>
  <conditionalFormatting sqref="J433">
    <cfRule type="expression" dxfId="75" priority="48">
      <formula>AND(ISBLANK(J433),SUM(COUNTIF(I433:T433,"&lt;&gt;"&amp;""),COUNTIF(#REF!,"&lt;&gt;"&amp;""),COUNTIF(#REF!,"&lt;&gt;"&amp;"")&gt;0))</formula>
    </cfRule>
  </conditionalFormatting>
  <conditionalFormatting sqref="L433">
    <cfRule type="expression" dxfId="74" priority="49">
      <formula>AND(ISBLANK(L433),SUM(COUNTIF(K433:T433,"&lt;&gt;"&amp;""),COUNTIF(#REF!,"&lt;&gt;"&amp;""),COUNTIF(#REF!,"&lt;&gt;"&amp;"")&gt;0))</formula>
    </cfRule>
  </conditionalFormatting>
  <conditionalFormatting sqref="J433">
    <cfRule type="expression" dxfId="73" priority="50">
      <formula>AND(ISBLANK(J433),SUM(COUNTIF(H433:T433,"&lt;&gt;"&amp;""),COUNTIF(#REF!,"&lt;&gt;"&amp;""),COUNTIF(#REF!,"&lt;&gt;"&amp;"")&gt;0))</formula>
    </cfRule>
  </conditionalFormatting>
  <conditionalFormatting sqref="L433">
    <cfRule type="expression" dxfId="72" priority="51">
      <formula>AND(ISBLANK(L433),SUM(COUNTIF(J433:T433,"&lt;&gt;"&amp;""),COUNTIF(#REF!,"&lt;&gt;"&amp;""),COUNTIF(#REF!,"&lt;&gt;"&amp;"")&gt;0))</formula>
    </cfRule>
  </conditionalFormatting>
  <conditionalFormatting sqref="N433">
    <cfRule type="expression" dxfId="71" priority="52">
      <formula>AND(ISBLANK(N433),SUM(COUNTIF(L433:T433,"&lt;&gt;"&amp;""),COUNTIF(#REF!,"&lt;&gt;"&amp;""),COUNTIF(#REF!,"&lt;&gt;"&amp;"")&gt;0))</formula>
    </cfRule>
  </conditionalFormatting>
  <conditionalFormatting sqref="N433">
    <cfRule type="expression" dxfId="70" priority="53">
      <formula>AND(ISBLANK(N433),SUM(COUNTIF(M433:T433,"&lt;&gt;"&amp;""),COUNTIF(#REF!,"&lt;&gt;"&amp;""),COUNTIF(#REF!,"&lt;&gt;"&amp;"")&gt;0))</formula>
    </cfRule>
  </conditionalFormatting>
  <conditionalFormatting sqref="M433">
    <cfRule type="expression" dxfId="69" priority="54">
      <formula>AND(ISBLANK(M433),SUM(COUNTIF(L433:T433,"&lt;&gt;"&amp;""),COUNTIF(#REF!,"&lt;&gt;"&amp;""),COUNTIF(#REF!,"&lt;&gt;"&amp;"")&gt;0))</formula>
    </cfRule>
  </conditionalFormatting>
  <conditionalFormatting sqref="O433">
    <cfRule type="expression" dxfId="68" priority="55">
      <formula>AND(ISBLANK(O433),SUM(COUNTIF(N433:T433,"&lt;&gt;"&amp;""),COUNTIF(#REF!,"&lt;&gt;"&amp;""),COUNTIF(#REF!,"&lt;&gt;"&amp;"")&gt;0))</formula>
    </cfRule>
  </conditionalFormatting>
  <conditionalFormatting sqref="S433">
    <cfRule type="expression" dxfId="67" priority="56">
      <formula>AND(ISBLANK(S433),SUM(COUNTIF(R433:T433,"&lt;&gt;"&amp;""),COUNTIF(#REF!,"&lt;&gt;"&amp;""),COUNTIF(#REF!,"&lt;&gt;"&amp;"")&gt;0))</formula>
    </cfRule>
  </conditionalFormatting>
  <conditionalFormatting sqref="C433">
    <cfRule type="expression" dxfId="66" priority="57">
      <formula>AND(ISBLANK(C433),SUM(COUNTIF(A433:O433,"&lt;&gt;"&amp;""),COUNTIF(Q433,"&lt;&gt;"&amp;""),COUNTIF(S433:T433,"&lt;&gt;"&amp;"")&gt;0))</formula>
    </cfRule>
  </conditionalFormatting>
  <conditionalFormatting sqref="F433">
    <cfRule type="expression" dxfId="65" priority="58">
      <formula>AND(ISBLANK(F433),SUM(COUNTIF(A433:O433,"&lt;&gt;"&amp;""),COUNTIF(Q433,"&lt;&gt;"&amp;""),COUNTIF(S433:T433,"&lt;&gt;"&amp;"")&gt;0))</formula>
    </cfRule>
  </conditionalFormatting>
  <conditionalFormatting sqref="G433">
    <cfRule type="expression" dxfId="64" priority="59">
      <formula>AND(ISBLANK(G433),SUM(COUNTIF(A433:O433,"&lt;&gt;"&amp;""),COUNTIF(Q433,"&lt;&gt;"&amp;""),COUNTIF(S433:T433,"&lt;&gt;"&amp;"")&gt;0))</formula>
    </cfRule>
  </conditionalFormatting>
  <conditionalFormatting sqref="B433">
    <cfRule type="expression" dxfId="63" priority="60">
      <formula>AND(ISBLANK(B433),SUM(COUNTIF(A433:O433,"&lt;&gt;"&amp;""),COUNTIF(Q433,"&lt;&gt;"&amp;""),COUNTIF(S433:T433,"&lt;&gt;"&amp;"")&gt;0))</formula>
    </cfRule>
  </conditionalFormatting>
  <conditionalFormatting sqref="C433">
    <cfRule type="expression" dxfId="62" priority="61">
      <formula>AND(ISBLANK(C433),SUM(COUNTIF(B433:P433,"&lt;&gt;"&amp;""),COUNTIF(R433,"&lt;&gt;"&amp;""),COUNTIF(T433:T433,"&lt;&gt;"&amp;"")&gt;0))</formula>
    </cfRule>
  </conditionalFormatting>
  <conditionalFormatting sqref="H433">
    <cfRule type="containsText" dxfId="61" priority="43" operator="containsText" text="Remove">
      <formula>NOT(ISERROR(SEARCH("Remove",H433)))</formula>
    </cfRule>
  </conditionalFormatting>
  <conditionalFormatting sqref="E433">
    <cfRule type="duplicateValues" dxfId="60" priority="62"/>
  </conditionalFormatting>
  <conditionalFormatting sqref="E434 I434:O434 A434:C434 T434">
    <cfRule type="expression" dxfId="59" priority="5">
      <formula>LEN(A434)&gt;256</formula>
    </cfRule>
  </conditionalFormatting>
  <conditionalFormatting sqref="S434">
    <cfRule type="expression" dxfId="58" priority="4">
      <formula>LEN(S434)&gt;256</formula>
    </cfRule>
  </conditionalFormatting>
  <conditionalFormatting sqref="I434">
    <cfRule type="expression" dxfId="57" priority="6">
      <formula>AND(ISBLANK(I434),SUM(COUNTIF(H434:T434,"&lt;&gt;"&amp;""),COUNTIF(#REF!,"&lt;&gt;"&amp;""),COUNTIF(#REF!,"&lt;&gt;"&amp;"")&gt;0))</formula>
    </cfRule>
  </conditionalFormatting>
  <conditionalFormatting sqref="K434">
    <cfRule type="expression" dxfId="56" priority="7">
      <formula>AND(ISBLANK(K434),SUM(COUNTIF(J434:T434,"&lt;&gt;"&amp;""),COUNTIF(#REF!,"&lt;&gt;"&amp;""),COUNTIF(#REF!,"&lt;&gt;"&amp;"")&gt;0))</formula>
    </cfRule>
  </conditionalFormatting>
  <conditionalFormatting sqref="J434">
    <cfRule type="expression" dxfId="55" priority="8">
      <formula>AND(ISBLANK(J434),SUM(COUNTIF(I434:T434,"&lt;&gt;"&amp;""),COUNTIF(#REF!,"&lt;&gt;"&amp;""),COUNTIF(#REF!,"&lt;&gt;"&amp;"")&gt;0))</formula>
    </cfRule>
  </conditionalFormatting>
  <conditionalFormatting sqref="L434">
    <cfRule type="expression" dxfId="54" priority="9">
      <formula>AND(ISBLANK(L434),SUM(COUNTIF(K434:T434,"&lt;&gt;"&amp;""),COUNTIF(#REF!,"&lt;&gt;"&amp;""),COUNTIF(#REF!,"&lt;&gt;"&amp;"")&gt;0))</formula>
    </cfRule>
  </conditionalFormatting>
  <conditionalFormatting sqref="J434">
    <cfRule type="expression" dxfId="53" priority="10">
      <formula>AND(ISBLANK(J434),SUM(COUNTIF(H434:T434,"&lt;&gt;"&amp;""),COUNTIF(#REF!,"&lt;&gt;"&amp;""),COUNTIF(#REF!,"&lt;&gt;"&amp;"")&gt;0))</formula>
    </cfRule>
  </conditionalFormatting>
  <conditionalFormatting sqref="L434">
    <cfRule type="expression" dxfId="52" priority="11">
      <formula>AND(ISBLANK(L434),SUM(COUNTIF(J434:T434,"&lt;&gt;"&amp;""),COUNTIF(#REF!,"&lt;&gt;"&amp;""),COUNTIF(#REF!,"&lt;&gt;"&amp;"")&gt;0))</formula>
    </cfRule>
  </conditionalFormatting>
  <conditionalFormatting sqref="N434">
    <cfRule type="expression" dxfId="51" priority="12">
      <formula>AND(ISBLANK(N434),SUM(COUNTIF(L434:T434,"&lt;&gt;"&amp;""),COUNTIF(#REF!,"&lt;&gt;"&amp;""),COUNTIF(#REF!,"&lt;&gt;"&amp;"")&gt;0))</formula>
    </cfRule>
  </conditionalFormatting>
  <conditionalFormatting sqref="N434">
    <cfRule type="expression" dxfId="50" priority="13">
      <formula>AND(ISBLANK(N434),SUM(COUNTIF(M434:T434,"&lt;&gt;"&amp;""),COUNTIF(#REF!,"&lt;&gt;"&amp;""),COUNTIF(#REF!,"&lt;&gt;"&amp;"")&gt;0))</formula>
    </cfRule>
  </conditionalFormatting>
  <conditionalFormatting sqref="M434">
    <cfRule type="expression" dxfId="49" priority="14">
      <formula>AND(ISBLANK(M434),SUM(COUNTIF(L434:T434,"&lt;&gt;"&amp;""),COUNTIF(#REF!,"&lt;&gt;"&amp;""),COUNTIF(#REF!,"&lt;&gt;"&amp;"")&gt;0))</formula>
    </cfRule>
  </conditionalFormatting>
  <conditionalFormatting sqref="O434">
    <cfRule type="expression" dxfId="48" priority="15">
      <formula>AND(ISBLANK(O434),SUM(COUNTIF(N434:T434,"&lt;&gt;"&amp;""),COUNTIF(#REF!,"&lt;&gt;"&amp;""),COUNTIF(#REF!,"&lt;&gt;"&amp;"")&gt;0))</formula>
    </cfRule>
  </conditionalFormatting>
  <conditionalFormatting sqref="S434">
    <cfRule type="expression" dxfId="47" priority="16">
      <formula>AND(ISBLANK(S434),SUM(COUNTIF(R434:T434,"&lt;&gt;"&amp;""),COUNTIF(#REF!,"&lt;&gt;"&amp;""),COUNTIF(#REF!,"&lt;&gt;"&amp;"")&gt;0))</formula>
    </cfRule>
  </conditionalFormatting>
  <conditionalFormatting sqref="C434">
    <cfRule type="expression" dxfId="46" priority="17">
      <formula>AND(ISBLANK(C434),SUM(COUNTIF(A434:O434,"&lt;&gt;"&amp;""),COUNTIF(Q434,"&lt;&gt;"&amp;""),COUNTIF(S434:T434,"&lt;&gt;"&amp;"")&gt;0))</formula>
    </cfRule>
  </conditionalFormatting>
  <conditionalFormatting sqref="F434">
    <cfRule type="expression" dxfId="45" priority="18">
      <formula>AND(ISBLANK(F434),SUM(COUNTIF(A434:O434,"&lt;&gt;"&amp;""),COUNTIF(Q434,"&lt;&gt;"&amp;""),COUNTIF(S434:T434,"&lt;&gt;"&amp;"")&gt;0))</formula>
    </cfRule>
  </conditionalFormatting>
  <conditionalFormatting sqref="G434">
    <cfRule type="expression" dxfId="44" priority="19">
      <formula>AND(ISBLANK(G434),SUM(COUNTIF(A434:O434,"&lt;&gt;"&amp;""),COUNTIF(Q434,"&lt;&gt;"&amp;""),COUNTIF(S434:T434,"&lt;&gt;"&amp;"")&gt;0))</formula>
    </cfRule>
  </conditionalFormatting>
  <conditionalFormatting sqref="B434">
    <cfRule type="expression" dxfId="43" priority="20">
      <formula>AND(ISBLANK(B434),SUM(COUNTIF(A434:O434,"&lt;&gt;"&amp;""),COUNTIF(Q434,"&lt;&gt;"&amp;""),COUNTIF(S434:T434,"&lt;&gt;"&amp;"")&gt;0))</formula>
    </cfRule>
  </conditionalFormatting>
  <conditionalFormatting sqref="C434">
    <cfRule type="expression" dxfId="42" priority="21">
      <formula>AND(ISBLANK(C434),SUM(COUNTIF(B434:P434,"&lt;&gt;"&amp;""),COUNTIF(R434,"&lt;&gt;"&amp;""),COUNTIF(T434:T434,"&lt;&gt;"&amp;"")&gt;0))</formula>
    </cfRule>
  </conditionalFormatting>
  <conditionalFormatting sqref="H434">
    <cfRule type="containsText" dxfId="41" priority="3" operator="containsText" text="Remove">
      <formula>NOT(ISERROR(SEARCH("Remove",H434)))</formula>
    </cfRule>
  </conditionalFormatting>
  <conditionalFormatting sqref="E434">
    <cfRule type="duplicateValues" dxfId="40" priority="22"/>
  </conditionalFormatting>
  <conditionalFormatting sqref="T13:T434">
    <cfRule type="expression" dxfId="39" priority="2">
      <formula>LEN(T13)&gt;256</formula>
    </cfRule>
  </conditionalFormatting>
  <conditionalFormatting sqref="T13:T434">
    <cfRule type="expression" dxfId="38" priority="1">
      <formula>LEN(T13)&gt;256</formula>
    </cfRule>
  </conditionalFormatting>
  <pageMargins left="0.7" right="0.7" top="0.75" bottom="0.75" header="0.3" footer="0.3"/>
  <pageSetup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3C06A-B539-4533-9B2C-386BBF752C58}">
  <sheetPr>
    <tabColor theme="7"/>
  </sheetPr>
  <dimension ref="A1:AS985"/>
  <sheetViews>
    <sheetView topLeftCell="AC1" zoomScaleNormal="100" workbookViewId="0">
      <selection activeCell="AE12" sqref="AE12"/>
    </sheetView>
  </sheetViews>
  <sheetFormatPr defaultColWidth="9.140625" defaultRowHeight="14.25" x14ac:dyDescent="0.2"/>
  <cols>
    <col min="1" max="1" width="16.7109375" style="229" customWidth="1"/>
    <col min="2" max="2" width="16.7109375" style="68" customWidth="1"/>
    <col min="3" max="3" width="53.28515625" style="68" customWidth="1"/>
    <col min="4" max="4" width="30.28515625" style="68" customWidth="1"/>
    <col min="5" max="5" width="27.7109375" style="68" customWidth="1"/>
    <col min="6" max="6" width="15" style="68" customWidth="1"/>
    <col min="7" max="7" width="9.140625" style="68" customWidth="1"/>
    <col min="8" max="8" width="14.7109375" style="229" customWidth="1"/>
    <col min="9" max="9" width="14.5703125" style="229" customWidth="1"/>
    <col min="10" max="10" width="14.140625" style="229" customWidth="1"/>
    <col min="11" max="11" width="14.42578125" style="229" customWidth="1"/>
    <col min="12" max="12" width="13.7109375" style="229" customWidth="1"/>
    <col min="13" max="13" width="14.7109375" style="229" customWidth="1"/>
    <col min="14" max="14" width="14.42578125" style="229" customWidth="1"/>
    <col min="15" max="15" width="14.5703125" style="297" customWidth="1"/>
    <col min="16" max="16" width="17" style="68" customWidth="1"/>
    <col min="17" max="17" width="13.28515625" style="298" customWidth="1"/>
    <col min="18" max="18" width="14.42578125" style="298" customWidth="1"/>
    <col min="19" max="19" width="13.7109375" style="298" customWidth="1"/>
    <col min="20" max="20" width="13.42578125" style="298" customWidth="1"/>
    <col min="21" max="21" width="13.7109375" style="298" customWidth="1"/>
    <col min="22" max="22" width="14.7109375" style="298" customWidth="1"/>
    <col min="23" max="23" width="14.42578125" style="298" customWidth="1"/>
    <col min="24" max="24" width="17.7109375" style="297" customWidth="1"/>
    <col min="25" max="25" width="19.140625" style="68" customWidth="1"/>
    <col min="26" max="26" width="9.140625" style="229" customWidth="1"/>
    <col min="27" max="27" width="13.5703125" style="229" customWidth="1"/>
    <col min="28" max="30" width="12.7109375" style="229" customWidth="1"/>
    <col min="31" max="31" width="14.7109375" style="229" customWidth="1"/>
    <col min="32" max="32" width="14.42578125" style="229" customWidth="1"/>
    <col min="33" max="33" width="21.42578125" style="297" customWidth="1"/>
    <col min="34" max="34" width="15.28515625" style="68" customWidth="1"/>
    <col min="35" max="35" width="15.28515625" style="62" customWidth="1"/>
    <col min="36" max="36" width="21.28515625" style="229" customWidth="1"/>
    <col min="37" max="37" width="16.28515625" style="229" customWidth="1"/>
    <col min="38" max="38" width="21.42578125" style="229" customWidth="1"/>
    <col min="39" max="39" width="18.42578125" style="229" customWidth="1"/>
    <col min="40" max="40" width="28.42578125" style="229" customWidth="1"/>
    <col min="41" max="41" width="22.42578125" style="229" customWidth="1"/>
    <col min="42" max="42" width="15.7109375" style="229" customWidth="1"/>
    <col min="43" max="43" width="15.28515625" style="229" customWidth="1"/>
    <col min="44" max="44" width="14.5703125" style="68" customWidth="1"/>
    <col min="45" max="45" width="54.85546875" style="62" customWidth="1"/>
    <col min="46" max="16384" width="9.140625" style="197"/>
  </cols>
  <sheetData>
    <row r="1" spans="1:45" ht="23.25" x14ac:dyDescent="0.35">
      <c r="A1" s="220" t="s">
        <v>332</v>
      </c>
      <c r="B1" s="221" t="s">
        <v>304</v>
      </c>
      <c r="C1" s="341"/>
      <c r="D1" s="34"/>
      <c r="E1" s="346"/>
      <c r="F1" s="347"/>
      <c r="G1" s="34"/>
      <c r="H1" s="222"/>
      <c r="I1" s="222" t="s">
        <v>333</v>
      </c>
      <c r="J1" s="222"/>
      <c r="K1" s="222"/>
      <c r="L1" s="222"/>
      <c r="M1" s="222"/>
      <c r="N1" s="222"/>
      <c r="O1" s="223"/>
      <c r="P1" s="34"/>
      <c r="Q1" s="224"/>
      <c r="R1" s="576" t="s">
        <v>334</v>
      </c>
      <c r="S1" s="577"/>
      <c r="T1" s="577"/>
      <c r="U1" s="578"/>
      <c r="V1" s="225"/>
      <c r="W1" s="225"/>
      <c r="X1" s="226"/>
      <c r="Y1" s="227"/>
      <c r="Z1" s="227"/>
      <c r="AA1" s="227"/>
      <c r="AB1" s="227"/>
      <c r="AC1" s="227"/>
      <c r="AD1" s="227"/>
      <c r="AE1" s="227"/>
      <c r="AF1" s="227"/>
      <c r="AG1" s="226"/>
      <c r="AH1" s="227"/>
      <c r="AI1" s="228"/>
      <c r="AJ1" s="227"/>
    </row>
    <row r="2" spans="1:45" ht="23.25" x14ac:dyDescent="0.35">
      <c r="A2" s="230" t="s">
        <v>335</v>
      </c>
      <c r="B2" s="231">
        <v>2020</v>
      </c>
      <c r="C2" s="232" t="s">
        <v>336</v>
      </c>
      <c r="D2" s="34"/>
      <c r="E2" s="165"/>
      <c r="F2" s="34"/>
      <c r="G2" s="34"/>
      <c r="H2" s="222"/>
      <c r="I2" s="222" t="s">
        <v>337</v>
      </c>
      <c r="J2" s="222"/>
      <c r="K2" s="222"/>
      <c r="L2" s="222"/>
      <c r="M2" s="222"/>
      <c r="N2" s="222"/>
      <c r="O2" s="223"/>
      <c r="P2" s="34"/>
      <c r="Q2" s="224"/>
      <c r="R2" s="233" t="s">
        <v>338</v>
      </c>
      <c r="S2" s="234"/>
      <c r="T2" s="234"/>
      <c r="U2" s="235"/>
      <c r="V2" s="236"/>
      <c r="W2" s="236"/>
      <c r="X2" s="237"/>
      <c r="Y2" s="238"/>
      <c r="Z2" s="238"/>
      <c r="AA2" s="238"/>
      <c r="AB2" s="238"/>
      <c r="AC2" s="238"/>
      <c r="AD2" s="238"/>
      <c r="AE2" s="238"/>
      <c r="AF2" s="238"/>
      <c r="AG2" s="237"/>
      <c r="AH2" s="238"/>
      <c r="AI2" s="519"/>
      <c r="AJ2" s="238"/>
    </row>
    <row r="3" spans="1:45" s="244" customFormat="1" ht="15" x14ac:dyDescent="0.2">
      <c r="A3" s="579" t="s">
        <v>339</v>
      </c>
      <c r="B3" s="579"/>
      <c r="C3" s="579"/>
      <c r="D3" s="579"/>
      <c r="E3" s="579"/>
      <c r="F3" s="579"/>
      <c r="G3" s="579"/>
      <c r="H3" s="579"/>
      <c r="I3" s="579"/>
      <c r="J3" s="579"/>
      <c r="K3" s="579"/>
      <c r="L3" s="579"/>
      <c r="M3" s="579"/>
      <c r="N3" s="579"/>
      <c r="O3" s="579"/>
      <c r="P3" s="579"/>
      <c r="Q3" s="579"/>
      <c r="R3" s="579"/>
      <c r="S3" s="579"/>
      <c r="T3" s="579"/>
      <c r="U3" s="239"/>
      <c r="V3" s="239"/>
      <c r="W3" s="239"/>
      <c r="X3" s="240"/>
      <c r="Y3" s="241"/>
      <c r="Z3" s="528"/>
      <c r="AA3" s="528"/>
      <c r="AB3" s="528"/>
      <c r="AC3" s="528"/>
      <c r="AD3" s="528"/>
      <c r="AE3" s="528"/>
      <c r="AF3" s="528"/>
      <c r="AG3" s="240"/>
      <c r="AH3" s="241"/>
      <c r="AI3" s="242"/>
      <c r="AJ3" s="528"/>
      <c r="AK3" s="243"/>
      <c r="AL3" s="243"/>
      <c r="AM3" s="243"/>
      <c r="AN3" s="243"/>
      <c r="AO3" s="243"/>
      <c r="AP3" s="243"/>
      <c r="AQ3" s="243"/>
      <c r="AR3" s="243"/>
      <c r="AS3" s="62"/>
    </row>
    <row r="4" spans="1:45" s="144" customFormat="1" hidden="1" x14ac:dyDescent="0.2">
      <c r="A4" s="245"/>
      <c r="B4" s="65"/>
      <c r="C4" s="65"/>
      <c r="D4" s="65"/>
      <c r="E4" s="65"/>
      <c r="F4" s="65"/>
      <c r="G4" s="65"/>
      <c r="H4" s="245"/>
      <c r="I4" s="245"/>
      <c r="J4" s="245"/>
      <c r="K4" s="245"/>
      <c r="L4" s="245"/>
      <c r="M4" s="245"/>
      <c r="N4" s="245"/>
      <c r="O4" s="246"/>
      <c r="P4" s="65"/>
      <c r="Q4" s="247"/>
      <c r="R4" s="247"/>
      <c r="S4" s="247"/>
      <c r="T4" s="247"/>
      <c r="U4" s="247"/>
      <c r="V4" s="247"/>
      <c r="W4" s="247"/>
      <c r="X4" s="246"/>
      <c r="Y4" s="65"/>
      <c r="Z4" s="245"/>
      <c r="AA4" s="245"/>
      <c r="AB4" s="245"/>
      <c r="AC4" s="245"/>
      <c r="AD4" s="245"/>
      <c r="AE4" s="245"/>
      <c r="AF4" s="245"/>
      <c r="AG4" s="246"/>
      <c r="AH4" s="65"/>
      <c r="AI4" s="66"/>
      <c r="AJ4" s="245"/>
      <c r="AK4" s="245"/>
      <c r="AL4" s="245"/>
      <c r="AM4" s="245"/>
      <c r="AN4" s="245"/>
      <c r="AO4" s="245"/>
      <c r="AP4" s="245"/>
      <c r="AQ4" s="245"/>
      <c r="AR4" s="65"/>
      <c r="AS4" s="62"/>
    </row>
    <row r="5" spans="1:45" s="144" customFormat="1" hidden="1" x14ac:dyDescent="0.2">
      <c r="A5" s="245"/>
      <c r="B5" s="65"/>
      <c r="C5" s="65"/>
      <c r="D5" s="65"/>
      <c r="E5" s="65"/>
      <c r="F5" s="65"/>
      <c r="G5" s="65"/>
      <c r="H5" s="245"/>
      <c r="I5" s="245"/>
      <c r="J5" s="245"/>
      <c r="K5" s="245"/>
      <c r="L5" s="245"/>
      <c r="M5" s="245"/>
      <c r="N5" s="245"/>
      <c r="O5" s="246"/>
      <c r="P5" s="65"/>
      <c r="Q5" s="247"/>
      <c r="R5" s="247"/>
      <c r="S5" s="247"/>
      <c r="T5" s="247"/>
      <c r="U5" s="247"/>
      <c r="V5" s="247"/>
      <c r="W5" s="247"/>
      <c r="X5" s="246"/>
      <c r="Y5" s="65"/>
      <c r="Z5" s="245"/>
      <c r="AA5" s="245"/>
      <c r="AB5" s="245"/>
      <c r="AC5" s="245"/>
      <c r="AD5" s="245"/>
      <c r="AE5" s="245"/>
      <c r="AF5" s="245"/>
      <c r="AG5" s="246"/>
      <c r="AH5" s="65"/>
      <c r="AI5" s="66"/>
      <c r="AJ5" s="245"/>
      <c r="AK5" s="245"/>
      <c r="AL5" s="245"/>
      <c r="AM5" s="245"/>
      <c r="AN5" s="245"/>
      <c r="AO5" s="245"/>
      <c r="AP5" s="245"/>
      <c r="AQ5" s="245"/>
      <c r="AR5" s="65"/>
      <c r="AS5" s="62"/>
    </row>
    <row r="6" spans="1:45" s="251" customFormat="1" hidden="1" x14ac:dyDescent="0.2">
      <c r="A6" s="248" t="s">
        <v>2042</v>
      </c>
      <c r="B6" s="248" t="s">
        <v>2043</v>
      </c>
      <c r="C6" s="248" t="s">
        <v>2044</v>
      </c>
      <c r="D6" s="248" t="s">
        <v>2045</v>
      </c>
      <c r="E6" s="248" t="s">
        <v>2046</v>
      </c>
      <c r="F6" s="248" t="s">
        <v>2047</v>
      </c>
      <c r="G6" s="248" t="s">
        <v>2048</v>
      </c>
      <c r="H6" s="248" t="s">
        <v>2049</v>
      </c>
      <c r="I6" s="248" t="s">
        <v>2050</v>
      </c>
      <c r="J6" s="248" t="s">
        <v>2051</v>
      </c>
      <c r="K6" s="248" t="s">
        <v>2052</v>
      </c>
      <c r="L6" s="248" t="s">
        <v>2053</v>
      </c>
      <c r="M6" s="248" t="s">
        <v>2054</v>
      </c>
      <c r="N6" s="248" t="s">
        <v>2055</v>
      </c>
      <c r="O6" s="249" t="s">
        <v>2056</v>
      </c>
      <c r="P6" s="248" t="s">
        <v>2057</v>
      </c>
      <c r="Q6" s="250" t="s">
        <v>2058</v>
      </c>
      <c r="R6" s="250" t="s">
        <v>2059</v>
      </c>
      <c r="S6" s="250" t="s">
        <v>2060</v>
      </c>
      <c r="T6" s="250" t="s">
        <v>2061</v>
      </c>
      <c r="U6" s="250" t="s">
        <v>2062</v>
      </c>
      <c r="V6" s="250" t="s">
        <v>2063</v>
      </c>
      <c r="W6" s="250" t="s">
        <v>2064</v>
      </c>
      <c r="X6" s="249" t="s">
        <v>2065</v>
      </c>
      <c r="Y6" s="248" t="s">
        <v>2066</v>
      </c>
      <c r="Z6" s="248" t="s">
        <v>2067</v>
      </c>
      <c r="AA6" s="248" t="s">
        <v>2068</v>
      </c>
      <c r="AB6" s="248" t="s">
        <v>2069</v>
      </c>
      <c r="AC6" s="248" t="s">
        <v>2070</v>
      </c>
      <c r="AD6" s="248" t="s">
        <v>2071</v>
      </c>
      <c r="AE6" s="248" t="s">
        <v>2072</v>
      </c>
      <c r="AF6" s="248" t="s">
        <v>2073</v>
      </c>
      <c r="AG6" s="249" t="s">
        <v>2074</v>
      </c>
      <c r="AH6" s="248" t="s">
        <v>2075</v>
      </c>
      <c r="AI6" s="248" t="s">
        <v>2076</v>
      </c>
      <c r="AJ6" s="248" t="s">
        <v>2077</v>
      </c>
      <c r="AK6" s="248" t="s">
        <v>2078</v>
      </c>
      <c r="AL6" s="248" t="s">
        <v>2079</v>
      </c>
      <c r="AM6" s="248" t="s">
        <v>2080</v>
      </c>
      <c r="AN6" s="248" t="s">
        <v>2081</v>
      </c>
      <c r="AO6" s="248" t="s">
        <v>2082</v>
      </c>
      <c r="AP6" s="248" t="s">
        <v>2083</v>
      </c>
      <c r="AQ6" s="248" t="s">
        <v>2084</v>
      </c>
      <c r="AR6" s="248" t="s">
        <v>2085</v>
      </c>
      <c r="AS6" s="482" t="s">
        <v>2086</v>
      </c>
    </row>
    <row r="7" spans="1:45" s="259" customFormat="1" ht="18" x14ac:dyDescent="0.25">
      <c r="A7" s="252"/>
      <c r="B7" s="253"/>
      <c r="C7" s="253"/>
      <c r="D7" s="253"/>
      <c r="E7" s="253"/>
      <c r="F7" s="253"/>
      <c r="G7" s="253"/>
      <c r="H7" s="254"/>
      <c r="I7" s="253"/>
      <c r="J7" s="255" t="s">
        <v>2087</v>
      </c>
      <c r="K7" s="253"/>
      <c r="L7" s="253"/>
      <c r="M7" s="253"/>
      <c r="N7" s="253"/>
      <c r="O7" s="256"/>
      <c r="P7" s="253"/>
      <c r="Q7" s="257"/>
      <c r="R7" s="257"/>
      <c r="S7" s="257"/>
      <c r="T7" s="257"/>
      <c r="U7" s="257"/>
      <c r="V7" s="257"/>
      <c r="W7" s="257"/>
      <c r="X7" s="256"/>
      <c r="Y7" s="253"/>
      <c r="Z7" s="253"/>
      <c r="AA7" s="253"/>
      <c r="AB7" s="253"/>
      <c r="AC7" s="253"/>
      <c r="AD7" s="253"/>
      <c r="AE7" s="253"/>
      <c r="AF7" s="253"/>
      <c r="AG7" s="256"/>
      <c r="AH7" s="253"/>
      <c r="AI7" s="258"/>
      <c r="AJ7" s="253"/>
      <c r="AK7" s="253"/>
      <c r="AL7" s="253"/>
      <c r="AM7" s="253"/>
      <c r="AN7" s="253"/>
      <c r="AO7" s="253"/>
      <c r="AP7" s="253"/>
      <c r="AQ7" s="253"/>
      <c r="AR7" s="253"/>
      <c r="AS7" s="483"/>
    </row>
    <row r="8" spans="1:45" s="259" customFormat="1" ht="15.75" x14ac:dyDescent="0.25">
      <c r="A8" s="54"/>
      <c r="B8" s="260"/>
      <c r="C8" s="260"/>
      <c r="D8" s="260"/>
      <c r="E8" s="260"/>
      <c r="F8" s="260"/>
      <c r="G8" s="260"/>
      <c r="H8" s="55"/>
      <c r="I8" s="260"/>
      <c r="J8" s="55" t="s">
        <v>2088</v>
      </c>
      <c r="K8" s="260"/>
      <c r="L8" s="260"/>
      <c r="M8" s="260"/>
      <c r="N8" s="260"/>
      <c r="O8" s="261"/>
      <c r="P8" s="260"/>
      <c r="Q8" s="262"/>
      <c r="R8" s="262"/>
      <c r="S8" s="262"/>
      <c r="T8" s="262"/>
      <c r="U8" s="262"/>
      <c r="V8" s="262"/>
      <c r="W8" s="262"/>
      <c r="X8" s="261"/>
      <c r="Y8" s="260"/>
      <c r="Z8" s="260"/>
      <c r="AA8" s="260"/>
      <c r="AB8" s="260"/>
      <c r="AC8" s="260"/>
      <c r="AD8" s="260"/>
      <c r="AE8" s="260"/>
      <c r="AF8" s="260"/>
      <c r="AG8" s="261"/>
      <c r="AH8" s="260"/>
      <c r="AI8" s="263"/>
      <c r="AJ8" s="260"/>
      <c r="AK8" s="260"/>
      <c r="AL8" s="260"/>
      <c r="AM8" s="260"/>
      <c r="AN8" s="260"/>
      <c r="AO8" s="260"/>
      <c r="AP8" s="260"/>
      <c r="AQ8" s="260"/>
      <c r="AR8" s="260"/>
      <c r="AS8" s="484"/>
    </row>
    <row r="9" spans="1:45" s="268" customFormat="1" ht="15.75" x14ac:dyDescent="0.25">
      <c r="A9" s="570" t="s">
        <v>362</v>
      </c>
      <c r="B9" s="571"/>
      <c r="C9" s="571"/>
      <c r="D9" s="571"/>
      <c r="E9" s="572"/>
      <c r="F9" s="570" t="s">
        <v>363</v>
      </c>
      <c r="G9" s="571"/>
      <c r="H9" s="570" t="s">
        <v>2089</v>
      </c>
      <c r="I9" s="571"/>
      <c r="J9" s="571"/>
      <c r="K9" s="571"/>
      <c r="L9" s="571"/>
      <c r="M9" s="571"/>
      <c r="N9" s="571"/>
      <c r="O9" s="572"/>
      <c r="P9" s="264"/>
      <c r="Q9" s="580" t="s">
        <v>2090</v>
      </c>
      <c r="R9" s="581"/>
      <c r="S9" s="581"/>
      <c r="T9" s="581"/>
      <c r="U9" s="581"/>
      <c r="V9" s="581"/>
      <c r="W9" s="582"/>
      <c r="X9" s="265"/>
      <c r="Y9" s="264"/>
      <c r="Z9" s="570" t="s">
        <v>2091</v>
      </c>
      <c r="AA9" s="571"/>
      <c r="AB9" s="571"/>
      <c r="AC9" s="571"/>
      <c r="AD9" s="571"/>
      <c r="AE9" s="571"/>
      <c r="AF9" s="571"/>
      <c r="AG9" s="571"/>
      <c r="AH9" s="572"/>
      <c r="AI9" s="266"/>
      <c r="AJ9" s="267" t="s">
        <v>368</v>
      </c>
      <c r="AK9" s="267" t="s">
        <v>2092</v>
      </c>
      <c r="AL9" s="570" t="s">
        <v>2093</v>
      </c>
      <c r="AM9" s="572"/>
      <c r="AN9" s="267" t="s">
        <v>2094</v>
      </c>
      <c r="AO9" s="267" t="s">
        <v>2095</v>
      </c>
      <c r="AP9" s="570" t="s">
        <v>2096</v>
      </c>
      <c r="AQ9" s="571"/>
      <c r="AR9" s="572"/>
      <c r="AS9" s="485" t="s">
        <v>369</v>
      </c>
    </row>
    <row r="10" spans="1:45" s="275" customFormat="1" ht="15" x14ac:dyDescent="0.25">
      <c r="A10" s="573">
        <v>1</v>
      </c>
      <c r="B10" s="574"/>
      <c r="C10" s="574"/>
      <c r="D10" s="574"/>
      <c r="E10" s="575"/>
      <c r="F10" s="269">
        <v>2</v>
      </c>
      <c r="G10" s="529">
        <v>3</v>
      </c>
      <c r="H10" s="573">
        <v>4</v>
      </c>
      <c r="I10" s="574"/>
      <c r="J10" s="574"/>
      <c r="K10" s="574"/>
      <c r="L10" s="574"/>
      <c r="M10" s="574"/>
      <c r="N10" s="575"/>
      <c r="O10" s="269">
        <v>5</v>
      </c>
      <c r="P10" s="269">
        <v>6</v>
      </c>
      <c r="Q10" s="573">
        <v>7</v>
      </c>
      <c r="R10" s="574"/>
      <c r="S10" s="574"/>
      <c r="T10" s="574"/>
      <c r="U10" s="574"/>
      <c r="V10" s="574"/>
      <c r="W10" s="575"/>
      <c r="X10" s="269">
        <v>8</v>
      </c>
      <c r="Y10" s="269">
        <v>9</v>
      </c>
      <c r="Z10" s="573">
        <v>10</v>
      </c>
      <c r="AA10" s="574"/>
      <c r="AB10" s="574"/>
      <c r="AC10" s="574"/>
      <c r="AD10" s="574"/>
      <c r="AE10" s="574"/>
      <c r="AF10" s="575"/>
      <c r="AG10" s="269">
        <v>11</v>
      </c>
      <c r="AH10" s="269">
        <v>12</v>
      </c>
      <c r="AI10" s="270">
        <v>13</v>
      </c>
      <c r="AJ10" s="269">
        <v>14</v>
      </c>
      <c r="AK10" s="269">
        <v>15</v>
      </c>
      <c r="AL10" s="269">
        <v>16</v>
      </c>
      <c r="AM10" s="269">
        <v>17</v>
      </c>
      <c r="AN10" s="271">
        <v>18</v>
      </c>
      <c r="AO10" s="271">
        <v>19</v>
      </c>
      <c r="AP10" s="272"/>
      <c r="AQ10" s="273">
        <v>20</v>
      </c>
      <c r="AR10" s="274"/>
      <c r="AS10" s="486">
        <v>21</v>
      </c>
    </row>
    <row r="11" spans="1:45" s="160" customFormat="1" ht="89.25" customHeight="1" thickBot="1" x14ac:dyDescent="0.3">
      <c r="A11" s="44" t="s">
        <v>2097</v>
      </c>
      <c r="B11" s="44" t="s">
        <v>371</v>
      </c>
      <c r="C11" s="44" t="s">
        <v>325</v>
      </c>
      <c r="D11" s="44" t="s">
        <v>2098</v>
      </c>
      <c r="E11" s="44" t="s">
        <v>2099</v>
      </c>
      <c r="F11" s="44" t="s">
        <v>2100</v>
      </c>
      <c r="G11" s="157" t="s">
        <v>375</v>
      </c>
      <c r="H11" s="56" t="s">
        <v>2101</v>
      </c>
      <c r="I11" s="111" t="s">
        <v>2102</v>
      </c>
      <c r="J11" s="56" t="s">
        <v>2103</v>
      </c>
      <c r="K11" s="111" t="s">
        <v>2104</v>
      </c>
      <c r="L11" s="56" t="s">
        <v>2105</v>
      </c>
      <c r="M11" s="111" t="s">
        <v>2106</v>
      </c>
      <c r="N11" s="56" t="s">
        <v>383</v>
      </c>
      <c r="O11" s="159" t="s">
        <v>2107</v>
      </c>
      <c r="P11" s="56" t="s">
        <v>2108</v>
      </c>
      <c r="Q11" s="57" t="s">
        <v>2101</v>
      </c>
      <c r="R11" s="57" t="s">
        <v>2102</v>
      </c>
      <c r="S11" s="57" t="s">
        <v>2103</v>
      </c>
      <c r="T11" s="57" t="s">
        <v>2104</v>
      </c>
      <c r="U11" s="57" t="s">
        <v>2105</v>
      </c>
      <c r="V11" s="57" t="s">
        <v>2106</v>
      </c>
      <c r="W11" s="57" t="s">
        <v>383</v>
      </c>
      <c r="X11" s="58" t="s">
        <v>2109</v>
      </c>
      <c r="Y11" s="59" t="s">
        <v>2110</v>
      </c>
      <c r="Z11" s="60" t="s">
        <v>2101</v>
      </c>
      <c r="AA11" s="60" t="s">
        <v>2102</v>
      </c>
      <c r="AB11" s="60" t="s">
        <v>2103</v>
      </c>
      <c r="AC11" s="60" t="s">
        <v>2104</v>
      </c>
      <c r="AD11" s="60" t="s">
        <v>2105</v>
      </c>
      <c r="AE11" s="60" t="s">
        <v>2106</v>
      </c>
      <c r="AF11" s="60" t="s">
        <v>383</v>
      </c>
      <c r="AG11" s="195" t="s">
        <v>2111</v>
      </c>
      <c r="AH11" s="60" t="s">
        <v>2112</v>
      </c>
      <c r="AI11" s="44" t="s">
        <v>2113</v>
      </c>
      <c r="AJ11" s="44" t="s">
        <v>2114</v>
      </c>
      <c r="AK11" s="44" t="s">
        <v>2115</v>
      </c>
      <c r="AL11" s="44" t="s">
        <v>2116</v>
      </c>
      <c r="AM11" s="44" t="s">
        <v>2117</v>
      </c>
      <c r="AN11" s="44" t="s">
        <v>2118</v>
      </c>
      <c r="AO11" s="44" t="s">
        <v>2119</v>
      </c>
      <c r="AP11" s="44" t="s">
        <v>2120</v>
      </c>
      <c r="AQ11" s="44" t="s">
        <v>2121</v>
      </c>
      <c r="AR11" s="44" t="s">
        <v>2122</v>
      </c>
      <c r="AS11" s="487" t="s">
        <v>388</v>
      </c>
    </row>
    <row r="12" spans="1:45" s="283" customFormat="1" ht="18" customHeight="1" thickTop="1" x14ac:dyDescent="0.25">
      <c r="A12" s="185" t="s">
        <v>389</v>
      </c>
      <c r="B12" s="276"/>
      <c r="C12" s="276"/>
      <c r="D12" s="277"/>
      <c r="E12" s="185"/>
      <c r="F12" s="276"/>
      <c r="G12" s="276"/>
      <c r="H12" s="278">
        <f t="shared" ref="H12:N12" si="0">SUM(H13:H1470)</f>
        <v>303</v>
      </c>
      <c r="I12" s="278">
        <f t="shared" si="0"/>
        <v>0</v>
      </c>
      <c r="J12" s="278">
        <f t="shared" si="0"/>
        <v>236</v>
      </c>
      <c r="K12" s="278">
        <f t="shared" si="0"/>
        <v>0</v>
      </c>
      <c r="L12" s="278">
        <f t="shared" si="0"/>
        <v>5</v>
      </c>
      <c r="M12" s="278">
        <f t="shared" si="0"/>
        <v>0</v>
      </c>
      <c r="N12" s="278">
        <f t="shared" si="0"/>
        <v>2353</v>
      </c>
      <c r="O12" s="279"/>
      <c r="P12" s="278">
        <f t="shared" ref="P12:W12" si="1">SUM(P13:P1470)</f>
        <v>2897</v>
      </c>
      <c r="Q12" s="278">
        <f t="shared" si="1"/>
        <v>193</v>
      </c>
      <c r="R12" s="278">
        <f t="shared" si="1"/>
        <v>0</v>
      </c>
      <c r="S12" s="278">
        <f t="shared" si="1"/>
        <v>40</v>
      </c>
      <c r="T12" s="278">
        <f t="shared" si="1"/>
        <v>0</v>
      </c>
      <c r="U12" s="278">
        <f t="shared" si="1"/>
        <v>9</v>
      </c>
      <c r="V12" s="278">
        <f t="shared" si="1"/>
        <v>0</v>
      </c>
      <c r="W12" s="278">
        <f t="shared" si="1"/>
        <v>865</v>
      </c>
      <c r="X12" s="277"/>
      <c r="Y12" s="278">
        <f t="shared" ref="Y12:AF12" si="2">SUM(Y13:Y1470)</f>
        <v>1107</v>
      </c>
      <c r="Z12" s="278">
        <f t="shared" si="2"/>
        <v>163</v>
      </c>
      <c r="AA12" s="278">
        <f t="shared" si="2"/>
        <v>0</v>
      </c>
      <c r="AB12" s="278">
        <f t="shared" si="2"/>
        <v>20</v>
      </c>
      <c r="AC12" s="278">
        <f t="shared" si="2"/>
        <v>0</v>
      </c>
      <c r="AD12" s="278">
        <f t="shared" si="2"/>
        <v>0</v>
      </c>
      <c r="AE12" s="278">
        <f t="shared" si="2"/>
        <v>0</v>
      </c>
      <c r="AF12" s="278">
        <f t="shared" si="2"/>
        <v>2885</v>
      </c>
      <c r="AG12" s="280"/>
      <c r="AH12" s="278">
        <f>SUM(AH13:AH1470)</f>
        <v>3068</v>
      </c>
      <c r="AI12" s="278">
        <f>SUM(AI13:AI1470)</f>
        <v>159</v>
      </c>
      <c r="AJ12" s="281">
        <f>COUNTIF(AJ13:AJ1470,"Y")</f>
        <v>2</v>
      </c>
      <c r="AK12" s="282"/>
      <c r="AL12" s="282"/>
      <c r="AM12" s="282"/>
      <c r="AN12" s="282"/>
      <c r="AO12" s="282"/>
      <c r="AP12" s="278">
        <f>SUM(AP13:AP1470)</f>
        <v>0</v>
      </c>
      <c r="AQ12" s="278">
        <f>SUM(AQ13:AQ1470)</f>
        <v>0</v>
      </c>
      <c r="AR12" s="278">
        <f>SUM(AR13:AR1470)</f>
        <v>0</v>
      </c>
      <c r="AS12" s="488"/>
    </row>
    <row r="13" spans="1:45" s="324" customFormat="1" ht="15" customHeight="1" x14ac:dyDescent="0.25">
      <c r="A13" s="198"/>
      <c r="B13" s="61" t="s">
        <v>2131</v>
      </c>
      <c r="C13" s="61" t="s">
        <v>2132</v>
      </c>
      <c r="D13" s="190" t="s">
        <v>2133</v>
      </c>
      <c r="E13" s="61" t="s">
        <v>2153</v>
      </c>
      <c r="F13" s="61" t="s">
        <v>393</v>
      </c>
      <c r="G13" s="158" t="s">
        <v>394</v>
      </c>
      <c r="H13" s="61"/>
      <c r="I13" s="61"/>
      <c r="J13" s="61"/>
      <c r="K13" s="61"/>
      <c r="L13" s="61"/>
      <c r="M13" s="61"/>
      <c r="N13" s="61">
        <v>522</v>
      </c>
      <c r="O13" s="63">
        <v>44139</v>
      </c>
      <c r="P13" s="184">
        <f t="shared" ref="P13:P76" si="3">SUM($H13:$N13)</f>
        <v>522</v>
      </c>
      <c r="Q13" s="64"/>
      <c r="R13" s="64"/>
      <c r="S13" s="64"/>
      <c r="T13" s="64"/>
      <c r="U13" s="64"/>
      <c r="V13" s="64"/>
      <c r="W13" s="64"/>
      <c r="X13" s="63"/>
      <c r="Y13" s="189">
        <f t="shared" ref="Y13:Y76" si="4">SUM(Q13:W13)</f>
        <v>0</v>
      </c>
      <c r="Z13" s="61"/>
      <c r="AA13" s="61"/>
      <c r="AB13" s="61"/>
      <c r="AC13" s="61"/>
      <c r="AD13" s="61"/>
      <c r="AE13" s="61"/>
      <c r="AF13" s="61"/>
      <c r="AG13" s="63"/>
      <c r="AH13" s="186">
        <f t="shared" ref="AH13:AH76" si="5">SUM($Z13:$AF13)</f>
        <v>0</v>
      </c>
      <c r="AI13" s="61"/>
      <c r="AJ13" s="64" t="s">
        <v>2135</v>
      </c>
      <c r="AK13" s="61" t="s">
        <v>2127</v>
      </c>
      <c r="AL13" s="61"/>
      <c r="AM13" s="61"/>
      <c r="AN13" s="61"/>
      <c r="AO13" s="61"/>
      <c r="AP13" s="61"/>
      <c r="AQ13" s="61"/>
      <c r="AR13" s="61"/>
      <c r="AS13" s="489" t="s">
        <v>2154</v>
      </c>
    </row>
    <row r="14" spans="1:45" s="191" customFormat="1" ht="15" x14ac:dyDescent="0.25">
      <c r="A14" s="198"/>
      <c r="B14" s="61" t="s">
        <v>2155</v>
      </c>
      <c r="C14" s="61" t="s">
        <v>2156</v>
      </c>
      <c r="D14" s="61" t="s">
        <v>2157</v>
      </c>
      <c r="E14" s="61" t="s">
        <v>2158</v>
      </c>
      <c r="F14" s="61" t="s">
        <v>393</v>
      </c>
      <c r="G14" s="158" t="s">
        <v>394</v>
      </c>
      <c r="H14" s="61"/>
      <c r="I14" s="61"/>
      <c r="J14" s="61"/>
      <c r="K14" s="61"/>
      <c r="L14" s="61"/>
      <c r="M14" s="61"/>
      <c r="N14" s="61">
        <v>380</v>
      </c>
      <c r="O14" s="63">
        <v>43894</v>
      </c>
      <c r="P14" s="184">
        <f t="shared" si="3"/>
        <v>380</v>
      </c>
      <c r="Q14" s="64"/>
      <c r="R14" s="64"/>
      <c r="S14" s="64"/>
      <c r="T14" s="64"/>
      <c r="U14" s="64"/>
      <c r="V14" s="64"/>
      <c r="W14" s="64"/>
      <c r="X14" s="63"/>
      <c r="Y14" s="189">
        <f t="shared" si="4"/>
        <v>0</v>
      </c>
      <c r="Z14" s="61"/>
      <c r="AA14" s="61"/>
      <c r="AB14" s="61"/>
      <c r="AC14" s="61"/>
      <c r="AD14" s="61"/>
      <c r="AE14" s="61"/>
      <c r="AF14" s="61"/>
      <c r="AG14" s="63"/>
      <c r="AH14" s="186">
        <f t="shared" si="5"/>
        <v>0</v>
      </c>
      <c r="AI14" s="61"/>
      <c r="AJ14" s="64" t="s">
        <v>2135</v>
      </c>
      <c r="AK14" s="61" t="s">
        <v>2127</v>
      </c>
      <c r="AL14" s="61"/>
      <c r="AM14" s="61"/>
      <c r="AN14" s="61"/>
      <c r="AO14" s="61"/>
      <c r="AP14" s="61"/>
      <c r="AQ14" s="61"/>
      <c r="AR14" s="61"/>
      <c r="AS14" s="489" t="s">
        <v>2159</v>
      </c>
    </row>
    <row r="15" spans="1:45" s="324" customFormat="1" ht="14.25" customHeight="1" x14ac:dyDescent="0.25">
      <c r="A15" s="301"/>
      <c r="B15" s="192" t="s">
        <v>2160</v>
      </c>
      <c r="C15" s="192" t="s">
        <v>2161</v>
      </c>
      <c r="D15" s="192"/>
      <c r="E15" s="192" t="s">
        <v>2162</v>
      </c>
      <c r="F15" s="192" t="s">
        <v>393</v>
      </c>
      <c r="G15" s="218" t="s">
        <v>394</v>
      </c>
      <c r="H15" s="192"/>
      <c r="I15" s="192"/>
      <c r="J15" s="192"/>
      <c r="K15" s="192"/>
      <c r="L15" s="192"/>
      <c r="M15" s="192"/>
      <c r="N15" s="192">
        <v>307</v>
      </c>
      <c r="O15" s="193">
        <v>43893</v>
      </c>
      <c r="P15" s="302">
        <f t="shared" si="3"/>
        <v>307</v>
      </c>
      <c r="Q15" s="303"/>
      <c r="R15" s="303"/>
      <c r="S15" s="303"/>
      <c r="T15" s="303"/>
      <c r="U15" s="303"/>
      <c r="V15" s="303"/>
      <c r="W15" s="303"/>
      <c r="X15" s="193"/>
      <c r="Y15" s="189">
        <f t="shared" si="4"/>
        <v>0</v>
      </c>
      <c r="Z15" s="192"/>
      <c r="AA15" s="192"/>
      <c r="AB15" s="192"/>
      <c r="AC15" s="192"/>
      <c r="AD15" s="192"/>
      <c r="AE15" s="192"/>
      <c r="AF15" s="192"/>
      <c r="AG15" s="193"/>
      <c r="AH15" s="186">
        <f t="shared" si="5"/>
        <v>0</v>
      </c>
      <c r="AI15" s="192"/>
      <c r="AJ15" s="192" t="s">
        <v>2135</v>
      </c>
      <c r="AK15" s="192" t="s">
        <v>2127</v>
      </c>
      <c r="AL15" s="192"/>
      <c r="AM15" s="192"/>
      <c r="AN15" s="192"/>
      <c r="AO15" s="192"/>
      <c r="AP15" s="192"/>
      <c r="AQ15" s="192"/>
      <c r="AR15" s="192"/>
      <c r="AS15" s="489" t="s">
        <v>2163</v>
      </c>
    </row>
    <row r="16" spans="1:45" s="325" customFormat="1" ht="15" customHeight="1" x14ac:dyDescent="0.25">
      <c r="A16" s="198"/>
      <c r="B16" s="61" t="s">
        <v>2146</v>
      </c>
      <c r="C16" s="61" t="s">
        <v>2147</v>
      </c>
      <c r="D16" s="296"/>
      <c r="E16" s="61" t="s">
        <v>2148</v>
      </c>
      <c r="F16" s="61" t="s">
        <v>393</v>
      </c>
      <c r="G16" s="158" t="s">
        <v>691</v>
      </c>
      <c r="H16" s="61">
        <v>12</v>
      </c>
      <c r="I16" s="61"/>
      <c r="J16" s="61"/>
      <c r="K16" s="61"/>
      <c r="L16" s="61"/>
      <c r="M16" s="61"/>
      <c r="N16" s="61">
        <v>263</v>
      </c>
      <c r="O16" s="63">
        <v>43893</v>
      </c>
      <c r="P16" s="184">
        <f t="shared" si="3"/>
        <v>275</v>
      </c>
      <c r="Q16" s="64"/>
      <c r="R16" s="64"/>
      <c r="S16" s="64"/>
      <c r="T16" s="64"/>
      <c r="U16" s="64"/>
      <c r="V16" s="64"/>
      <c r="W16" s="64"/>
      <c r="X16" s="63"/>
      <c r="Y16" s="189">
        <f t="shared" si="4"/>
        <v>0</v>
      </c>
      <c r="Z16" s="61"/>
      <c r="AA16" s="61"/>
      <c r="AB16" s="61"/>
      <c r="AC16" s="61"/>
      <c r="AD16" s="61"/>
      <c r="AE16" s="61"/>
      <c r="AF16" s="61"/>
      <c r="AG16" s="63"/>
      <c r="AH16" s="186">
        <f t="shared" si="5"/>
        <v>0</v>
      </c>
      <c r="AI16" s="61"/>
      <c r="AJ16" s="64" t="s">
        <v>2135</v>
      </c>
      <c r="AK16" s="61" t="s">
        <v>2127</v>
      </c>
      <c r="AL16" s="61" t="s">
        <v>2128</v>
      </c>
      <c r="AM16" s="61" t="s">
        <v>2129</v>
      </c>
      <c r="AN16" s="61"/>
      <c r="AO16" s="61"/>
      <c r="AP16" s="61"/>
      <c r="AQ16" s="61"/>
      <c r="AR16" s="61"/>
      <c r="AS16" s="489" t="s">
        <v>2149</v>
      </c>
    </row>
    <row r="17" spans="1:45" s="324" customFormat="1" ht="15" x14ac:dyDescent="0.25">
      <c r="A17" s="328"/>
      <c r="B17" s="329" t="s">
        <v>2131</v>
      </c>
      <c r="C17" s="329" t="s">
        <v>2132</v>
      </c>
      <c r="D17" s="329" t="s">
        <v>2133</v>
      </c>
      <c r="E17" s="329" t="s">
        <v>2134</v>
      </c>
      <c r="F17" s="329" t="s">
        <v>393</v>
      </c>
      <c r="G17" s="331" t="s">
        <v>394</v>
      </c>
      <c r="H17" s="329">
        <v>90</v>
      </c>
      <c r="I17" s="329"/>
      <c r="J17" s="329">
        <v>148</v>
      </c>
      <c r="K17" s="329"/>
      <c r="L17" s="329">
        <v>2</v>
      </c>
      <c r="M17" s="329"/>
      <c r="N17" s="329"/>
      <c r="O17" s="332">
        <v>44139</v>
      </c>
      <c r="P17" s="184">
        <f t="shared" si="3"/>
        <v>240</v>
      </c>
      <c r="Q17" s="333"/>
      <c r="R17" s="333"/>
      <c r="S17" s="333"/>
      <c r="T17" s="333"/>
      <c r="U17" s="333"/>
      <c r="V17" s="333"/>
      <c r="W17" s="333"/>
      <c r="X17" s="332"/>
      <c r="Y17" s="189">
        <f t="shared" si="4"/>
        <v>0</v>
      </c>
      <c r="Z17" s="329"/>
      <c r="AA17" s="329"/>
      <c r="AB17" s="329"/>
      <c r="AC17" s="329"/>
      <c r="AD17" s="329"/>
      <c r="AE17" s="329"/>
      <c r="AF17" s="329"/>
      <c r="AG17" s="332"/>
      <c r="AH17" s="186">
        <f t="shared" si="5"/>
        <v>0</v>
      </c>
      <c r="AI17" s="329"/>
      <c r="AJ17" s="333" t="s">
        <v>2135</v>
      </c>
      <c r="AK17" s="329" t="s">
        <v>2127</v>
      </c>
      <c r="AL17" s="329" t="s">
        <v>2136</v>
      </c>
      <c r="AM17" s="329" t="s">
        <v>2129</v>
      </c>
      <c r="AN17" s="329"/>
      <c r="AO17" s="329"/>
      <c r="AP17" s="329"/>
      <c r="AQ17" s="329"/>
      <c r="AR17" s="329"/>
      <c r="AS17" s="489" t="s">
        <v>2137</v>
      </c>
    </row>
    <row r="18" spans="1:45" s="340" customFormat="1" ht="15" x14ac:dyDescent="0.25">
      <c r="A18" s="198"/>
      <c r="B18" s="61" t="s">
        <v>2142</v>
      </c>
      <c r="C18" s="61" t="s">
        <v>2143</v>
      </c>
      <c r="D18" s="61"/>
      <c r="E18" s="61" t="s">
        <v>2144</v>
      </c>
      <c r="F18" s="61" t="s">
        <v>393</v>
      </c>
      <c r="G18" s="158" t="s">
        <v>691</v>
      </c>
      <c r="H18" s="61">
        <v>15</v>
      </c>
      <c r="I18" s="61"/>
      <c r="J18" s="61"/>
      <c r="K18" s="61"/>
      <c r="L18" s="61"/>
      <c r="M18" s="61"/>
      <c r="N18" s="61">
        <v>210</v>
      </c>
      <c r="O18" s="63">
        <v>44035</v>
      </c>
      <c r="P18" s="184">
        <f t="shared" si="3"/>
        <v>225</v>
      </c>
      <c r="Q18" s="64"/>
      <c r="R18" s="64"/>
      <c r="S18" s="64"/>
      <c r="T18" s="64"/>
      <c r="U18" s="64"/>
      <c r="V18" s="64"/>
      <c r="W18" s="64"/>
      <c r="X18" s="63"/>
      <c r="Y18" s="189">
        <f t="shared" si="4"/>
        <v>0</v>
      </c>
      <c r="Z18" s="61"/>
      <c r="AA18" s="61"/>
      <c r="AB18" s="61"/>
      <c r="AC18" s="61"/>
      <c r="AD18" s="61"/>
      <c r="AE18" s="61"/>
      <c r="AF18" s="61"/>
      <c r="AG18" s="63"/>
      <c r="AH18" s="186">
        <f t="shared" si="5"/>
        <v>0</v>
      </c>
      <c r="AI18" s="61"/>
      <c r="AJ18" s="64" t="s">
        <v>2135</v>
      </c>
      <c r="AK18" s="61" t="s">
        <v>2127</v>
      </c>
      <c r="AL18" s="61" t="s">
        <v>2128</v>
      </c>
      <c r="AM18" s="61" t="s">
        <v>2129</v>
      </c>
      <c r="AN18" s="61"/>
      <c r="AO18" s="61"/>
      <c r="AP18" s="61"/>
      <c r="AQ18" s="61"/>
      <c r="AR18" s="61"/>
      <c r="AS18" s="489" t="s">
        <v>2145</v>
      </c>
    </row>
    <row r="19" spans="1:45" s="144" customFormat="1" ht="15" x14ac:dyDescent="0.25">
      <c r="A19" s="328"/>
      <c r="B19" s="329" t="s">
        <v>2123</v>
      </c>
      <c r="C19" s="329" t="s">
        <v>2124</v>
      </c>
      <c r="D19" s="329" t="s">
        <v>2125</v>
      </c>
      <c r="E19" s="329" t="s">
        <v>2126</v>
      </c>
      <c r="F19" s="329" t="s">
        <v>393</v>
      </c>
      <c r="G19" s="331" t="s">
        <v>394</v>
      </c>
      <c r="H19" s="329">
        <v>96</v>
      </c>
      <c r="I19" s="329"/>
      <c r="J19" s="329"/>
      <c r="K19" s="329"/>
      <c r="L19" s="329"/>
      <c r="M19" s="329"/>
      <c r="N19" s="329">
        <v>1</v>
      </c>
      <c r="O19" s="332">
        <v>44104</v>
      </c>
      <c r="P19" s="184">
        <f t="shared" si="3"/>
        <v>97</v>
      </c>
      <c r="Q19" s="333"/>
      <c r="R19" s="333"/>
      <c r="S19" s="333"/>
      <c r="T19" s="333"/>
      <c r="U19" s="333"/>
      <c r="V19" s="333"/>
      <c r="W19" s="333"/>
      <c r="X19" s="332"/>
      <c r="Y19" s="189">
        <f t="shared" si="4"/>
        <v>0</v>
      </c>
      <c r="Z19" s="329"/>
      <c r="AA19" s="329"/>
      <c r="AB19" s="329"/>
      <c r="AC19" s="329"/>
      <c r="AD19" s="329"/>
      <c r="AE19" s="329"/>
      <c r="AF19" s="329"/>
      <c r="AG19" s="332"/>
      <c r="AH19" s="186">
        <f t="shared" si="5"/>
        <v>0</v>
      </c>
      <c r="AI19" s="329"/>
      <c r="AJ19" s="329" t="s">
        <v>2127</v>
      </c>
      <c r="AK19" s="329" t="s">
        <v>2127</v>
      </c>
      <c r="AL19" s="329" t="s">
        <v>2128</v>
      </c>
      <c r="AM19" s="329" t="s">
        <v>2129</v>
      </c>
      <c r="AN19" s="329"/>
      <c r="AO19" s="329">
        <v>55</v>
      </c>
      <c r="AP19" s="329"/>
      <c r="AQ19" s="329"/>
      <c r="AR19" s="329"/>
      <c r="AS19" s="489" t="s">
        <v>2130</v>
      </c>
    </row>
    <row r="20" spans="1:45" s="144" customFormat="1" ht="14.25" customHeight="1" x14ac:dyDescent="0.25">
      <c r="A20" s="198"/>
      <c r="B20" s="61" t="s">
        <v>413</v>
      </c>
      <c r="C20" s="61" t="s">
        <v>414</v>
      </c>
      <c r="D20" s="61"/>
      <c r="E20" s="61" t="s">
        <v>415</v>
      </c>
      <c r="F20" s="61" t="s">
        <v>393</v>
      </c>
      <c r="G20" s="158" t="s">
        <v>394</v>
      </c>
      <c r="H20" s="61">
        <v>34</v>
      </c>
      <c r="I20" s="61"/>
      <c r="J20" s="61">
        <v>61</v>
      </c>
      <c r="K20" s="61"/>
      <c r="L20" s="61"/>
      <c r="M20" s="61"/>
      <c r="N20" s="61"/>
      <c r="O20" s="63">
        <v>44193</v>
      </c>
      <c r="P20" s="184">
        <f t="shared" si="3"/>
        <v>95</v>
      </c>
      <c r="Q20" s="64"/>
      <c r="R20" s="64"/>
      <c r="S20" s="64"/>
      <c r="T20" s="64"/>
      <c r="U20" s="64"/>
      <c r="V20" s="64"/>
      <c r="W20" s="64"/>
      <c r="X20" s="63"/>
      <c r="Y20" s="189">
        <f t="shared" si="4"/>
        <v>0</v>
      </c>
      <c r="Z20" s="61"/>
      <c r="AA20" s="61"/>
      <c r="AB20" s="61"/>
      <c r="AC20" s="61"/>
      <c r="AD20" s="61"/>
      <c r="AE20" s="61"/>
      <c r="AF20" s="61"/>
      <c r="AG20" s="63"/>
      <c r="AH20" s="186">
        <f t="shared" si="5"/>
        <v>0</v>
      </c>
      <c r="AI20" s="61"/>
      <c r="AJ20" s="64" t="s">
        <v>2135</v>
      </c>
      <c r="AK20" s="61" t="s">
        <v>2127</v>
      </c>
      <c r="AL20" s="61" t="s">
        <v>2128</v>
      </c>
      <c r="AM20" s="61" t="s">
        <v>2129</v>
      </c>
      <c r="AN20" s="61"/>
      <c r="AO20" s="61"/>
      <c r="AP20" s="61"/>
      <c r="AQ20" s="61"/>
      <c r="AR20" s="61"/>
      <c r="AS20" s="489" t="s">
        <v>2141</v>
      </c>
    </row>
    <row r="21" spans="1:45" s="144" customFormat="1" ht="15" x14ac:dyDescent="0.25">
      <c r="A21" s="328"/>
      <c r="B21" s="334" t="s">
        <v>430</v>
      </c>
      <c r="C21" s="334" t="s">
        <v>431</v>
      </c>
      <c r="D21" s="334" t="s">
        <v>2138</v>
      </c>
      <c r="E21" s="334" t="s">
        <v>433</v>
      </c>
      <c r="F21" s="334" t="s">
        <v>393</v>
      </c>
      <c r="G21" s="335" t="s">
        <v>394</v>
      </c>
      <c r="H21" s="334">
        <v>42</v>
      </c>
      <c r="I21" s="334"/>
      <c r="J21" s="334">
        <v>17</v>
      </c>
      <c r="K21" s="334"/>
      <c r="L21" s="334"/>
      <c r="M21" s="334"/>
      <c r="N21" s="334">
        <v>1</v>
      </c>
      <c r="O21" s="336">
        <v>44069</v>
      </c>
      <c r="P21" s="184">
        <f t="shared" si="3"/>
        <v>60</v>
      </c>
      <c r="Q21" s="337"/>
      <c r="R21" s="337"/>
      <c r="S21" s="337"/>
      <c r="T21" s="337"/>
      <c r="U21" s="337"/>
      <c r="V21" s="337"/>
      <c r="W21" s="337"/>
      <c r="X21" s="336"/>
      <c r="Y21" s="189">
        <f t="shared" si="4"/>
        <v>0</v>
      </c>
      <c r="Z21" s="334"/>
      <c r="AA21" s="334"/>
      <c r="AB21" s="334"/>
      <c r="AC21" s="334"/>
      <c r="AD21" s="334"/>
      <c r="AE21" s="334"/>
      <c r="AF21" s="334"/>
      <c r="AG21" s="336"/>
      <c r="AH21" s="186">
        <f t="shared" si="5"/>
        <v>0</v>
      </c>
      <c r="AI21" s="334">
        <v>18</v>
      </c>
      <c r="AJ21" s="337" t="s">
        <v>2127</v>
      </c>
      <c r="AK21" s="334" t="s">
        <v>2127</v>
      </c>
      <c r="AL21" s="334" t="s">
        <v>2139</v>
      </c>
      <c r="AM21" s="61" t="s">
        <v>2128</v>
      </c>
      <c r="AN21" s="338"/>
      <c r="AO21" s="334">
        <v>55</v>
      </c>
      <c r="AP21" s="334"/>
      <c r="AQ21" s="334"/>
      <c r="AR21" s="334"/>
      <c r="AS21" s="490" t="s">
        <v>2140</v>
      </c>
    </row>
    <row r="22" spans="1:45" s="144" customFormat="1" ht="15" x14ac:dyDescent="0.25">
      <c r="A22" s="198"/>
      <c r="B22" s="61" t="s">
        <v>445</v>
      </c>
      <c r="C22" s="190" t="s">
        <v>446</v>
      </c>
      <c r="D22" s="190"/>
      <c r="E22" s="190" t="s">
        <v>447</v>
      </c>
      <c r="F22" s="61" t="s">
        <v>393</v>
      </c>
      <c r="G22" s="158" t="s">
        <v>394</v>
      </c>
      <c r="H22" s="61">
        <v>3</v>
      </c>
      <c r="I22" s="61"/>
      <c r="J22" s="61"/>
      <c r="K22" s="61"/>
      <c r="L22" s="61"/>
      <c r="M22" s="61"/>
      <c r="N22" s="61">
        <v>35</v>
      </c>
      <c r="O22" s="63">
        <v>44067</v>
      </c>
      <c r="P22" s="184">
        <f t="shared" si="3"/>
        <v>38</v>
      </c>
      <c r="Q22" s="64"/>
      <c r="R22" s="64"/>
      <c r="S22" s="64"/>
      <c r="T22" s="64"/>
      <c r="U22" s="64"/>
      <c r="V22" s="64"/>
      <c r="W22" s="64"/>
      <c r="X22" s="63"/>
      <c r="Y22" s="189">
        <f t="shared" si="4"/>
        <v>0</v>
      </c>
      <c r="Z22" s="61"/>
      <c r="AA22" s="61"/>
      <c r="AB22" s="61"/>
      <c r="AC22" s="61"/>
      <c r="AD22" s="61"/>
      <c r="AE22" s="61"/>
      <c r="AF22" s="61"/>
      <c r="AG22" s="63"/>
      <c r="AH22" s="186">
        <f t="shared" si="5"/>
        <v>0</v>
      </c>
      <c r="AI22" s="61"/>
      <c r="AJ22" s="64" t="s">
        <v>2135</v>
      </c>
      <c r="AK22" s="61" t="s">
        <v>2127</v>
      </c>
      <c r="AL22" s="61" t="s">
        <v>2128</v>
      </c>
      <c r="AM22" s="61" t="s">
        <v>2129</v>
      </c>
      <c r="AN22" s="61"/>
      <c r="AO22" s="61">
        <v>55</v>
      </c>
      <c r="AP22" s="61"/>
      <c r="AQ22" s="61"/>
      <c r="AR22" s="61"/>
      <c r="AS22" s="489" t="s">
        <v>2151</v>
      </c>
    </row>
    <row r="23" spans="1:45" s="144" customFormat="1" ht="15" x14ac:dyDescent="0.25">
      <c r="A23" s="198"/>
      <c r="B23" s="61" t="s">
        <v>2164</v>
      </c>
      <c r="C23" s="61" t="s">
        <v>2165</v>
      </c>
      <c r="D23" s="61"/>
      <c r="E23" s="61" t="s">
        <v>2166</v>
      </c>
      <c r="F23" s="61" t="s">
        <v>393</v>
      </c>
      <c r="G23" s="158" t="s">
        <v>691</v>
      </c>
      <c r="H23" s="61"/>
      <c r="I23" s="61"/>
      <c r="J23" s="61"/>
      <c r="K23" s="61"/>
      <c r="L23" s="61"/>
      <c r="M23" s="61"/>
      <c r="N23" s="61">
        <v>29</v>
      </c>
      <c r="O23" s="63">
        <v>44018</v>
      </c>
      <c r="P23" s="184">
        <f t="shared" si="3"/>
        <v>29</v>
      </c>
      <c r="Q23" s="64"/>
      <c r="R23" s="64"/>
      <c r="S23" s="64"/>
      <c r="T23" s="64"/>
      <c r="U23" s="64"/>
      <c r="V23" s="64"/>
      <c r="W23" s="64"/>
      <c r="X23" s="63"/>
      <c r="Y23" s="189">
        <f t="shared" si="4"/>
        <v>0</v>
      </c>
      <c r="Z23" s="61"/>
      <c r="AA23" s="61"/>
      <c r="AB23" s="61"/>
      <c r="AC23" s="61"/>
      <c r="AD23" s="61"/>
      <c r="AE23" s="61"/>
      <c r="AF23" s="61"/>
      <c r="AG23" s="63"/>
      <c r="AH23" s="186">
        <f t="shared" si="5"/>
        <v>0</v>
      </c>
      <c r="AI23" s="61"/>
      <c r="AJ23" s="64" t="s">
        <v>2135</v>
      </c>
      <c r="AK23" s="61" t="s">
        <v>2127</v>
      </c>
      <c r="AL23" s="61"/>
      <c r="AM23" s="61"/>
      <c r="AN23" s="61"/>
      <c r="AO23" s="61"/>
      <c r="AP23" s="61"/>
      <c r="AQ23" s="61"/>
      <c r="AR23" s="61"/>
      <c r="AS23" s="489" t="s">
        <v>2167</v>
      </c>
    </row>
    <row r="24" spans="1:45" s="144" customFormat="1" ht="15.75" customHeight="1" x14ac:dyDescent="0.25">
      <c r="A24" s="198"/>
      <c r="B24" s="61" t="s">
        <v>462</v>
      </c>
      <c r="C24" s="61" t="s">
        <v>463</v>
      </c>
      <c r="D24" s="61" t="s">
        <v>464</v>
      </c>
      <c r="E24" s="61" t="s">
        <v>465</v>
      </c>
      <c r="F24" s="61" t="s">
        <v>393</v>
      </c>
      <c r="G24" s="158" t="s">
        <v>394</v>
      </c>
      <c r="H24" s="61">
        <v>11</v>
      </c>
      <c r="I24" s="61"/>
      <c r="J24" s="61">
        <v>7</v>
      </c>
      <c r="K24" s="61"/>
      <c r="L24" s="61">
        <v>3</v>
      </c>
      <c r="M24" s="61"/>
      <c r="N24" s="61"/>
      <c r="O24" s="63">
        <v>44194</v>
      </c>
      <c r="P24" s="184">
        <f t="shared" si="3"/>
        <v>21</v>
      </c>
      <c r="Q24" s="64"/>
      <c r="R24" s="64"/>
      <c r="S24" s="64"/>
      <c r="T24" s="64"/>
      <c r="U24" s="64"/>
      <c r="V24" s="64"/>
      <c r="W24" s="64"/>
      <c r="X24" s="63"/>
      <c r="Y24" s="189">
        <f t="shared" si="4"/>
        <v>0</v>
      </c>
      <c r="Z24" s="61"/>
      <c r="AA24" s="61"/>
      <c r="AB24" s="61"/>
      <c r="AC24" s="61"/>
      <c r="AD24" s="61"/>
      <c r="AE24" s="61"/>
      <c r="AF24" s="61"/>
      <c r="AG24" s="63"/>
      <c r="AH24" s="186">
        <f t="shared" si="5"/>
        <v>0</v>
      </c>
      <c r="AI24" s="61"/>
      <c r="AJ24" s="64" t="s">
        <v>2135</v>
      </c>
      <c r="AK24" s="61" t="s">
        <v>2127</v>
      </c>
      <c r="AL24" s="61" t="s">
        <v>2128</v>
      </c>
      <c r="AM24" s="61" t="s">
        <v>2128</v>
      </c>
      <c r="AN24" s="190"/>
      <c r="AO24" s="61">
        <v>55</v>
      </c>
      <c r="AP24" s="61"/>
      <c r="AQ24" s="61"/>
      <c r="AR24" s="61"/>
      <c r="AS24" s="489" t="s">
        <v>2150</v>
      </c>
    </row>
    <row r="25" spans="1:45" s="144" customFormat="1" ht="15.75" customHeight="1" x14ac:dyDescent="0.25">
      <c r="A25" s="198"/>
      <c r="B25" s="61" t="s">
        <v>2168</v>
      </c>
      <c r="C25" s="61" t="s">
        <v>2169</v>
      </c>
      <c r="D25" s="61"/>
      <c r="E25" s="61" t="s">
        <v>2170</v>
      </c>
      <c r="F25" s="61" t="s">
        <v>393</v>
      </c>
      <c r="G25" s="158" t="s">
        <v>394</v>
      </c>
      <c r="H25" s="61"/>
      <c r="I25" s="61"/>
      <c r="J25" s="61"/>
      <c r="K25" s="61"/>
      <c r="L25" s="61"/>
      <c r="M25" s="61"/>
      <c r="N25" s="61">
        <v>21</v>
      </c>
      <c r="O25" s="63">
        <v>43889</v>
      </c>
      <c r="P25" s="184">
        <f t="shared" si="3"/>
        <v>21</v>
      </c>
      <c r="Q25" s="64"/>
      <c r="R25" s="64"/>
      <c r="S25" s="64"/>
      <c r="T25" s="64"/>
      <c r="U25" s="64"/>
      <c r="V25" s="64"/>
      <c r="W25" s="64"/>
      <c r="X25" s="63"/>
      <c r="Y25" s="189">
        <f t="shared" si="4"/>
        <v>0</v>
      </c>
      <c r="Z25" s="61"/>
      <c r="AA25" s="61"/>
      <c r="AB25" s="61"/>
      <c r="AC25" s="61"/>
      <c r="AD25" s="61"/>
      <c r="AE25" s="61"/>
      <c r="AF25" s="61"/>
      <c r="AG25" s="63"/>
      <c r="AH25" s="186">
        <f t="shared" si="5"/>
        <v>0</v>
      </c>
      <c r="AI25" s="61"/>
      <c r="AJ25" s="64" t="s">
        <v>2135</v>
      </c>
      <c r="AK25" s="61" t="s">
        <v>2127</v>
      </c>
      <c r="AL25" s="61"/>
      <c r="AM25" s="61"/>
      <c r="AN25" s="61"/>
      <c r="AO25" s="61"/>
      <c r="AP25" s="61"/>
      <c r="AQ25" s="61"/>
      <c r="AR25" s="61"/>
      <c r="AS25" s="489" t="s">
        <v>2171</v>
      </c>
    </row>
    <row r="26" spans="1:45" s="144" customFormat="1" ht="14.25" customHeight="1" x14ac:dyDescent="0.25">
      <c r="A26" s="198"/>
      <c r="B26" s="61" t="s">
        <v>487</v>
      </c>
      <c r="C26" s="61" t="s">
        <v>488</v>
      </c>
      <c r="D26" s="61"/>
      <c r="E26" s="61" t="s">
        <v>489</v>
      </c>
      <c r="F26" s="61" t="s">
        <v>393</v>
      </c>
      <c r="G26" s="158" t="s">
        <v>394</v>
      </c>
      <c r="H26" s="61"/>
      <c r="I26" s="61"/>
      <c r="J26" s="61"/>
      <c r="K26" s="61"/>
      <c r="L26" s="61"/>
      <c r="M26" s="61"/>
      <c r="N26" s="61">
        <v>15</v>
      </c>
      <c r="O26" s="63">
        <v>44148</v>
      </c>
      <c r="P26" s="184">
        <f t="shared" si="3"/>
        <v>15</v>
      </c>
      <c r="Q26" s="64"/>
      <c r="R26" s="64"/>
      <c r="S26" s="64"/>
      <c r="T26" s="64"/>
      <c r="U26" s="64"/>
      <c r="V26" s="64"/>
      <c r="W26" s="64"/>
      <c r="X26" s="63"/>
      <c r="Y26" s="189">
        <f t="shared" si="4"/>
        <v>0</v>
      </c>
      <c r="Z26" s="61"/>
      <c r="AA26" s="61"/>
      <c r="AB26" s="61"/>
      <c r="AC26" s="61"/>
      <c r="AD26" s="61"/>
      <c r="AE26" s="61"/>
      <c r="AF26" s="61"/>
      <c r="AG26" s="63"/>
      <c r="AH26" s="186">
        <f t="shared" si="5"/>
        <v>0</v>
      </c>
      <c r="AI26" s="61"/>
      <c r="AJ26" s="64" t="s">
        <v>2135</v>
      </c>
      <c r="AK26" s="61" t="s">
        <v>2127</v>
      </c>
      <c r="AL26" s="61"/>
      <c r="AM26" s="61"/>
      <c r="AN26" s="61"/>
      <c r="AO26" s="61"/>
      <c r="AP26" s="61"/>
      <c r="AQ26" s="61"/>
      <c r="AR26" s="61"/>
      <c r="AS26" s="489" t="s">
        <v>490</v>
      </c>
    </row>
    <row r="27" spans="1:45" s="144" customFormat="1" ht="14.25" customHeight="1" x14ac:dyDescent="0.25">
      <c r="A27" s="198"/>
      <c r="B27" s="61" t="s">
        <v>2172</v>
      </c>
      <c r="C27" s="61" t="s">
        <v>2173</v>
      </c>
      <c r="D27" s="61"/>
      <c r="E27" s="61" t="s">
        <v>2174</v>
      </c>
      <c r="F27" s="61" t="s">
        <v>393</v>
      </c>
      <c r="G27" s="158" t="s">
        <v>394</v>
      </c>
      <c r="H27" s="61"/>
      <c r="I27" s="61"/>
      <c r="J27" s="61"/>
      <c r="K27" s="61"/>
      <c r="L27" s="61"/>
      <c r="M27" s="61"/>
      <c r="N27" s="61">
        <v>15</v>
      </c>
      <c r="O27" s="63">
        <v>44006</v>
      </c>
      <c r="P27" s="184">
        <f t="shared" si="3"/>
        <v>15</v>
      </c>
      <c r="Q27" s="64"/>
      <c r="R27" s="64"/>
      <c r="S27" s="64"/>
      <c r="T27" s="64"/>
      <c r="U27" s="64"/>
      <c r="V27" s="64"/>
      <c r="W27" s="64"/>
      <c r="X27" s="63"/>
      <c r="Y27" s="189">
        <f t="shared" si="4"/>
        <v>0</v>
      </c>
      <c r="Z27" s="61"/>
      <c r="AA27" s="61"/>
      <c r="AB27" s="61"/>
      <c r="AC27" s="61"/>
      <c r="AD27" s="61"/>
      <c r="AE27" s="61"/>
      <c r="AF27" s="61"/>
      <c r="AG27" s="63"/>
      <c r="AH27" s="186">
        <f t="shared" si="5"/>
        <v>0</v>
      </c>
      <c r="AI27" s="61"/>
      <c r="AJ27" s="64" t="s">
        <v>2135</v>
      </c>
      <c r="AK27" s="61" t="s">
        <v>2127</v>
      </c>
      <c r="AL27" s="61"/>
      <c r="AM27" s="61"/>
      <c r="AN27" s="61"/>
      <c r="AO27" s="61"/>
      <c r="AP27" s="61"/>
      <c r="AQ27" s="61"/>
      <c r="AR27" s="61"/>
      <c r="AS27" s="489" t="s">
        <v>2175</v>
      </c>
    </row>
    <row r="28" spans="1:45" s="144" customFormat="1" ht="14.25" customHeight="1" x14ac:dyDescent="0.25">
      <c r="A28" s="198"/>
      <c r="B28" s="61" t="s">
        <v>2176</v>
      </c>
      <c r="C28" s="61" t="s">
        <v>496</v>
      </c>
      <c r="D28" s="61"/>
      <c r="E28" s="61" t="s">
        <v>2177</v>
      </c>
      <c r="F28" s="61" t="s">
        <v>393</v>
      </c>
      <c r="G28" s="158" t="s">
        <v>394</v>
      </c>
      <c r="H28" s="61"/>
      <c r="I28" s="61"/>
      <c r="J28" s="61"/>
      <c r="K28" s="61"/>
      <c r="L28" s="61"/>
      <c r="M28" s="61"/>
      <c r="N28" s="61">
        <v>13</v>
      </c>
      <c r="O28" s="63">
        <v>43987</v>
      </c>
      <c r="P28" s="184">
        <f t="shared" si="3"/>
        <v>13</v>
      </c>
      <c r="Q28" s="64"/>
      <c r="R28" s="64"/>
      <c r="S28" s="64"/>
      <c r="T28" s="64"/>
      <c r="U28" s="64"/>
      <c r="V28" s="64"/>
      <c r="W28" s="64"/>
      <c r="X28" s="63"/>
      <c r="Y28" s="189">
        <f t="shared" si="4"/>
        <v>0</v>
      </c>
      <c r="Z28" s="61"/>
      <c r="AA28" s="61"/>
      <c r="AB28" s="61"/>
      <c r="AC28" s="61"/>
      <c r="AD28" s="61"/>
      <c r="AE28" s="61"/>
      <c r="AF28" s="61"/>
      <c r="AG28" s="63"/>
      <c r="AH28" s="186">
        <f t="shared" si="5"/>
        <v>0</v>
      </c>
      <c r="AI28" s="61"/>
      <c r="AJ28" s="64" t="s">
        <v>2135</v>
      </c>
      <c r="AK28" s="61" t="s">
        <v>2127</v>
      </c>
      <c r="AL28" s="61"/>
      <c r="AM28" s="61"/>
      <c r="AN28" s="61"/>
      <c r="AO28" s="61"/>
      <c r="AP28" s="61"/>
      <c r="AQ28" s="61"/>
      <c r="AR28" s="61"/>
      <c r="AS28" s="489" t="s">
        <v>498</v>
      </c>
    </row>
    <row r="29" spans="1:45" s="144" customFormat="1" ht="14.25" customHeight="1" x14ac:dyDescent="0.25">
      <c r="A29" s="198"/>
      <c r="B29" s="61" t="s">
        <v>2178</v>
      </c>
      <c r="C29" s="61" t="s">
        <v>2179</v>
      </c>
      <c r="D29" s="61"/>
      <c r="E29" s="61" t="s">
        <v>2180</v>
      </c>
      <c r="F29" s="61" t="s">
        <v>393</v>
      </c>
      <c r="G29" s="158" t="s">
        <v>394</v>
      </c>
      <c r="H29" s="61"/>
      <c r="I29" s="61"/>
      <c r="J29" s="61"/>
      <c r="K29" s="61"/>
      <c r="L29" s="61"/>
      <c r="M29" s="61"/>
      <c r="N29" s="61">
        <v>13</v>
      </c>
      <c r="O29" s="63">
        <v>44043</v>
      </c>
      <c r="P29" s="184">
        <f t="shared" si="3"/>
        <v>13</v>
      </c>
      <c r="Q29" s="64"/>
      <c r="R29" s="64"/>
      <c r="S29" s="64"/>
      <c r="T29" s="64"/>
      <c r="U29" s="64"/>
      <c r="V29" s="64"/>
      <c r="W29" s="64"/>
      <c r="X29" s="63"/>
      <c r="Y29" s="189">
        <f t="shared" si="4"/>
        <v>0</v>
      </c>
      <c r="Z29" s="61"/>
      <c r="AA29" s="61"/>
      <c r="AB29" s="61"/>
      <c r="AC29" s="61"/>
      <c r="AD29" s="61"/>
      <c r="AE29" s="61"/>
      <c r="AF29" s="61"/>
      <c r="AG29" s="63"/>
      <c r="AH29" s="186">
        <f t="shared" si="5"/>
        <v>0</v>
      </c>
      <c r="AI29" s="61"/>
      <c r="AJ29" s="64" t="s">
        <v>2135</v>
      </c>
      <c r="AK29" s="61" t="s">
        <v>2127</v>
      </c>
      <c r="AL29" s="61"/>
      <c r="AM29" s="61"/>
      <c r="AN29" s="61"/>
      <c r="AO29" s="61"/>
      <c r="AP29" s="61"/>
      <c r="AQ29" s="61"/>
      <c r="AR29" s="61"/>
      <c r="AS29" s="489" t="s">
        <v>2181</v>
      </c>
    </row>
    <row r="30" spans="1:45" s="144" customFormat="1" ht="14.25" customHeight="1" x14ac:dyDescent="0.25">
      <c r="A30" s="301"/>
      <c r="B30" s="310" t="s">
        <v>556</v>
      </c>
      <c r="C30" s="315" t="s">
        <v>557</v>
      </c>
      <c r="D30" s="315"/>
      <c r="E30" s="316" t="s">
        <v>558</v>
      </c>
      <c r="F30" s="315" t="s">
        <v>393</v>
      </c>
      <c r="G30" s="311" t="s">
        <v>394</v>
      </c>
      <c r="H30" s="310"/>
      <c r="I30" s="310"/>
      <c r="J30" s="310"/>
      <c r="K30" s="310"/>
      <c r="L30" s="310"/>
      <c r="M30" s="310"/>
      <c r="N30" s="310">
        <v>13</v>
      </c>
      <c r="O30" s="313">
        <v>43860</v>
      </c>
      <c r="P30" s="304">
        <f t="shared" si="3"/>
        <v>13</v>
      </c>
      <c r="Q30" s="314"/>
      <c r="R30" s="314"/>
      <c r="S30" s="314"/>
      <c r="T30" s="314"/>
      <c r="U30" s="314"/>
      <c r="V30" s="314"/>
      <c r="W30" s="314"/>
      <c r="X30" s="313"/>
      <c r="Y30" s="189">
        <f t="shared" si="4"/>
        <v>0</v>
      </c>
      <c r="Z30" s="310"/>
      <c r="AA30" s="310"/>
      <c r="AB30" s="310"/>
      <c r="AC30" s="310"/>
      <c r="AD30" s="310"/>
      <c r="AE30" s="310"/>
      <c r="AF30" s="310"/>
      <c r="AG30" s="313"/>
      <c r="AH30" s="186">
        <f t="shared" si="5"/>
        <v>0</v>
      </c>
      <c r="AI30" s="303"/>
      <c r="AJ30" s="310" t="s">
        <v>2135</v>
      </c>
      <c r="AK30" s="310" t="s">
        <v>2127</v>
      </c>
      <c r="AL30" s="310"/>
      <c r="AM30" s="310"/>
      <c r="AN30" s="310"/>
      <c r="AO30" s="310"/>
      <c r="AP30" s="310"/>
      <c r="AQ30" s="310"/>
      <c r="AR30" s="310"/>
      <c r="AS30" s="489" t="s">
        <v>2182</v>
      </c>
    </row>
    <row r="31" spans="1:45" s="144" customFormat="1" ht="14.25" customHeight="1" x14ac:dyDescent="0.25">
      <c r="A31" s="198"/>
      <c r="B31" s="61" t="s">
        <v>2183</v>
      </c>
      <c r="C31" s="61" t="s">
        <v>2184</v>
      </c>
      <c r="D31" s="61"/>
      <c r="E31" s="61" t="s">
        <v>2185</v>
      </c>
      <c r="F31" s="61" t="s">
        <v>393</v>
      </c>
      <c r="G31" s="158" t="s">
        <v>394</v>
      </c>
      <c r="H31" s="61"/>
      <c r="I31" s="61"/>
      <c r="J31" s="61"/>
      <c r="K31" s="61"/>
      <c r="L31" s="61"/>
      <c r="M31" s="61"/>
      <c r="N31" s="61">
        <v>12</v>
      </c>
      <c r="O31" s="63">
        <v>44097</v>
      </c>
      <c r="P31" s="184">
        <f t="shared" si="3"/>
        <v>12</v>
      </c>
      <c r="Q31" s="64"/>
      <c r="R31" s="64"/>
      <c r="S31" s="64"/>
      <c r="T31" s="64"/>
      <c r="U31" s="64"/>
      <c r="V31" s="64"/>
      <c r="W31" s="64"/>
      <c r="X31" s="63"/>
      <c r="Y31" s="189">
        <f t="shared" si="4"/>
        <v>0</v>
      </c>
      <c r="Z31" s="61"/>
      <c r="AA31" s="61"/>
      <c r="AB31" s="61"/>
      <c r="AC31" s="61"/>
      <c r="AD31" s="61"/>
      <c r="AE31" s="61"/>
      <c r="AF31" s="61"/>
      <c r="AG31" s="63"/>
      <c r="AH31" s="186">
        <f t="shared" si="5"/>
        <v>0</v>
      </c>
      <c r="AI31" s="61"/>
      <c r="AJ31" s="64" t="s">
        <v>2135</v>
      </c>
      <c r="AK31" s="61" t="s">
        <v>2127</v>
      </c>
      <c r="AL31" s="61"/>
      <c r="AM31" s="61"/>
      <c r="AN31" s="61"/>
      <c r="AO31" s="61"/>
      <c r="AP31" s="61"/>
      <c r="AQ31" s="61"/>
      <c r="AR31" s="61"/>
      <c r="AS31" s="489" t="s">
        <v>2186</v>
      </c>
    </row>
    <row r="32" spans="1:45" s="144" customFormat="1" ht="14.25" customHeight="1" x14ac:dyDescent="0.25">
      <c r="A32" s="198"/>
      <c r="B32" s="61" t="s">
        <v>2187</v>
      </c>
      <c r="C32" s="61" t="s">
        <v>2188</v>
      </c>
      <c r="D32" s="61"/>
      <c r="E32" s="61" t="s">
        <v>2189</v>
      </c>
      <c r="F32" s="61" t="s">
        <v>393</v>
      </c>
      <c r="G32" s="158" t="s">
        <v>394</v>
      </c>
      <c r="H32" s="61"/>
      <c r="I32" s="61"/>
      <c r="J32" s="61"/>
      <c r="K32" s="61"/>
      <c r="L32" s="61"/>
      <c r="M32" s="61"/>
      <c r="N32" s="61">
        <v>9</v>
      </c>
      <c r="O32" s="63">
        <v>44046</v>
      </c>
      <c r="P32" s="184">
        <f t="shared" si="3"/>
        <v>9</v>
      </c>
      <c r="Q32" s="64"/>
      <c r="R32" s="64"/>
      <c r="S32" s="64"/>
      <c r="T32" s="64"/>
      <c r="U32" s="64"/>
      <c r="V32" s="64"/>
      <c r="W32" s="64"/>
      <c r="X32" s="63"/>
      <c r="Y32" s="189">
        <f t="shared" si="4"/>
        <v>0</v>
      </c>
      <c r="Z32" s="61"/>
      <c r="AA32" s="61"/>
      <c r="AB32" s="61"/>
      <c r="AC32" s="61"/>
      <c r="AD32" s="61"/>
      <c r="AE32" s="61"/>
      <c r="AF32" s="61"/>
      <c r="AG32" s="63"/>
      <c r="AH32" s="186">
        <f t="shared" si="5"/>
        <v>0</v>
      </c>
      <c r="AI32" s="61"/>
      <c r="AJ32" s="64" t="s">
        <v>2135</v>
      </c>
      <c r="AK32" s="61" t="s">
        <v>2127</v>
      </c>
      <c r="AL32" s="61"/>
      <c r="AM32" s="61"/>
      <c r="AN32" s="61"/>
      <c r="AO32" s="61"/>
      <c r="AP32" s="61"/>
      <c r="AQ32" s="61"/>
      <c r="AR32" s="61"/>
      <c r="AS32" s="489" t="s">
        <v>2190</v>
      </c>
    </row>
    <row r="33" spans="1:45" s="144" customFormat="1" ht="14.25" customHeight="1" x14ac:dyDescent="0.25">
      <c r="A33" s="198"/>
      <c r="B33" s="61" t="s">
        <v>2191</v>
      </c>
      <c r="C33" s="61" t="s">
        <v>2192</v>
      </c>
      <c r="D33" s="61"/>
      <c r="E33" s="61" t="s">
        <v>2193</v>
      </c>
      <c r="F33" s="61" t="s">
        <v>393</v>
      </c>
      <c r="G33" s="158" t="s">
        <v>691</v>
      </c>
      <c r="H33" s="61"/>
      <c r="I33" s="61"/>
      <c r="J33" s="61"/>
      <c r="K33" s="61"/>
      <c r="L33" s="61"/>
      <c r="M33" s="61"/>
      <c r="N33" s="61">
        <v>8</v>
      </c>
      <c r="O33" s="63">
        <v>44098</v>
      </c>
      <c r="P33" s="184">
        <f t="shared" si="3"/>
        <v>8</v>
      </c>
      <c r="Q33" s="64"/>
      <c r="R33" s="64"/>
      <c r="S33" s="64"/>
      <c r="T33" s="64"/>
      <c r="U33" s="64"/>
      <c r="V33" s="64"/>
      <c r="W33" s="64"/>
      <c r="X33" s="63"/>
      <c r="Y33" s="189">
        <f t="shared" si="4"/>
        <v>0</v>
      </c>
      <c r="Z33" s="61"/>
      <c r="AA33" s="61"/>
      <c r="AB33" s="61"/>
      <c r="AC33" s="61"/>
      <c r="AD33" s="61"/>
      <c r="AE33" s="61"/>
      <c r="AF33" s="61"/>
      <c r="AG33" s="63"/>
      <c r="AH33" s="186">
        <f t="shared" si="5"/>
        <v>0</v>
      </c>
      <c r="AI33" s="61"/>
      <c r="AJ33" s="64" t="s">
        <v>2135</v>
      </c>
      <c r="AK33" s="61" t="s">
        <v>2127</v>
      </c>
      <c r="AL33" s="61"/>
      <c r="AM33" s="61"/>
      <c r="AN33" s="61"/>
      <c r="AO33" s="61"/>
      <c r="AP33" s="61"/>
      <c r="AQ33" s="61"/>
      <c r="AR33" s="61"/>
      <c r="AS33" s="489" t="s">
        <v>2194</v>
      </c>
    </row>
    <row r="34" spans="1:45" s="161" customFormat="1" ht="14.25" customHeight="1" x14ac:dyDescent="0.25">
      <c r="A34" s="198"/>
      <c r="B34" s="61" t="s">
        <v>527</v>
      </c>
      <c r="C34" s="61" t="s">
        <v>528</v>
      </c>
      <c r="D34" s="61"/>
      <c r="E34" s="61" t="s">
        <v>529</v>
      </c>
      <c r="F34" s="61" t="s">
        <v>393</v>
      </c>
      <c r="G34" s="158" t="s">
        <v>394</v>
      </c>
      <c r="H34" s="61"/>
      <c r="I34" s="61"/>
      <c r="J34" s="61">
        <v>1</v>
      </c>
      <c r="K34" s="61"/>
      <c r="L34" s="61"/>
      <c r="M34" s="61"/>
      <c r="N34" s="61">
        <v>4</v>
      </c>
      <c r="O34" s="63">
        <v>44187</v>
      </c>
      <c r="P34" s="184">
        <f t="shared" si="3"/>
        <v>5</v>
      </c>
      <c r="Q34" s="64"/>
      <c r="R34" s="64"/>
      <c r="S34" s="64"/>
      <c r="T34" s="64"/>
      <c r="U34" s="64"/>
      <c r="V34" s="64"/>
      <c r="W34" s="64"/>
      <c r="X34" s="63"/>
      <c r="Y34" s="189">
        <f t="shared" si="4"/>
        <v>0</v>
      </c>
      <c r="Z34" s="61"/>
      <c r="AA34" s="61"/>
      <c r="AB34" s="61"/>
      <c r="AC34" s="61"/>
      <c r="AD34" s="61"/>
      <c r="AE34" s="61"/>
      <c r="AF34" s="61"/>
      <c r="AG34" s="63"/>
      <c r="AH34" s="186">
        <f t="shared" si="5"/>
        <v>0</v>
      </c>
      <c r="AI34" s="61"/>
      <c r="AJ34" s="64" t="s">
        <v>2135</v>
      </c>
      <c r="AK34" s="61" t="s">
        <v>2127</v>
      </c>
      <c r="AL34" s="61" t="s">
        <v>2128</v>
      </c>
      <c r="AM34" s="61" t="s">
        <v>2129</v>
      </c>
      <c r="AN34" s="61"/>
      <c r="AO34" s="190">
        <v>55</v>
      </c>
      <c r="AP34" s="61"/>
      <c r="AQ34" s="61"/>
      <c r="AR34" s="61"/>
      <c r="AS34" s="489" t="s">
        <v>2152</v>
      </c>
    </row>
    <row r="35" spans="1:45" s="285" customFormat="1" ht="15.75" x14ac:dyDescent="0.25">
      <c r="A35" s="198"/>
      <c r="B35" s="61" t="s">
        <v>2195</v>
      </c>
      <c r="C35" s="61" t="s">
        <v>2196</v>
      </c>
      <c r="D35" s="61"/>
      <c r="E35" s="61" t="s">
        <v>2197</v>
      </c>
      <c r="F35" s="61" t="s">
        <v>393</v>
      </c>
      <c r="G35" s="158" t="s">
        <v>691</v>
      </c>
      <c r="H35" s="61"/>
      <c r="I35" s="61"/>
      <c r="J35" s="61"/>
      <c r="K35" s="61"/>
      <c r="L35" s="61"/>
      <c r="M35" s="61"/>
      <c r="N35" s="61">
        <v>5</v>
      </c>
      <c r="O35" s="63">
        <v>44046</v>
      </c>
      <c r="P35" s="184">
        <f t="shared" si="3"/>
        <v>5</v>
      </c>
      <c r="Q35" s="64"/>
      <c r="R35" s="64"/>
      <c r="S35" s="64"/>
      <c r="T35" s="64"/>
      <c r="U35" s="64"/>
      <c r="V35" s="64"/>
      <c r="W35" s="64"/>
      <c r="X35" s="63"/>
      <c r="Y35" s="189">
        <f t="shared" si="4"/>
        <v>0</v>
      </c>
      <c r="Z35" s="61"/>
      <c r="AA35" s="61"/>
      <c r="AB35" s="61"/>
      <c r="AC35" s="61"/>
      <c r="AD35" s="61"/>
      <c r="AE35" s="61"/>
      <c r="AF35" s="61"/>
      <c r="AG35" s="63"/>
      <c r="AH35" s="186">
        <f t="shared" si="5"/>
        <v>0</v>
      </c>
      <c r="AI35" s="61"/>
      <c r="AJ35" s="64" t="s">
        <v>2135</v>
      </c>
      <c r="AK35" s="61" t="s">
        <v>2127</v>
      </c>
      <c r="AL35" s="61"/>
      <c r="AM35" s="61"/>
      <c r="AN35" s="61"/>
      <c r="AO35" s="61"/>
      <c r="AP35" s="61"/>
      <c r="AQ35" s="61"/>
      <c r="AR35" s="61"/>
      <c r="AS35" s="489" t="s">
        <v>2198</v>
      </c>
    </row>
    <row r="36" spans="1:45" s="286" customFormat="1" ht="15" customHeight="1" x14ac:dyDescent="0.25">
      <c r="A36" s="306"/>
      <c r="B36" s="194" t="s">
        <v>2199</v>
      </c>
      <c r="C36" s="194" t="s">
        <v>2200</v>
      </c>
      <c r="D36" s="194"/>
      <c r="E36" s="194" t="s">
        <v>2201</v>
      </c>
      <c r="F36" s="194" t="s">
        <v>393</v>
      </c>
      <c r="G36" s="299" t="s">
        <v>691</v>
      </c>
      <c r="H36" s="194"/>
      <c r="I36" s="194"/>
      <c r="J36" s="194"/>
      <c r="K36" s="194"/>
      <c r="L36" s="194"/>
      <c r="M36" s="194"/>
      <c r="N36" s="194">
        <v>5</v>
      </c>
      <c r="O36" s="307">
        <v>44046</v>
      </c>
      <c r="P36" s="184">
        <f t="shared" si="3"/>
        <v>5</v>
      </c>
      <c r="Q36" s="308"/>
      <c r="R36" s="308"/>
      <c r="S36" s="308"/>
      <c r="T36" s="308"/>
      <c r="U36" s="308"/>
      <c r="V36" s="308"/>
      <c r="W36" s="308"/>
      <c r="X36" s="307"/>
      <c r="Y36" s="189">
        <f t="shared" si="4"/>
        <v>0</v>
      </c>
      <c r="Z36" s="194"/>
      <c r="AA36" s="194"/>
      <c r="AB36" s="194"/>
      <c r="AC36" s="194"/>
      <c r="AD36" s="194"/>
      <c r="AE36" s="194"/>
      <c r="AF36" s="194"/>
      <c r="AG36" s="307"/>
      <c r="AH36" s="186">
        <f t="shared" si="5"/>
        <v>0</v>
      </c>
      <c r="AI36" s="194"/>
      <c r="AJ36" s="194" t="s">
        <v>2135</v>
      </c>
      <c r="AK36" s="194" t="s">
        <v>2127</v>
      </c>
      <c r="AL36" s="194"/>
      <c r="AM36" s="194"/>
      <c r="AN36" s="194"/>
      <c r="AO36" s="194"/>
      <c r="AP36" s="194"/>
      <c r="AQ36" s="194"/>
      <c r="AR36" s="194"/>
      <c r="AS36" s="489" t="s">
        <v>2202</v>
      </c>
    </row>
    <row r="37" spans="1:45" s="161" customFormat="1" ht="15.75" customHeight="1" x14ac:dyDescent="0.25">
      <c r="A37" s="198"/>
      <c r="B37" s="61" t="s">
        <v>515</v>
      </c>
      <c r="C37" s="61" t="s">
        <v>516</v>
      </c>
      <c r="D37" s="61"/>
      <c r="E37" s="196" t="s">
        <v>517</v>
      </c>
      <c r="F37" s="61" t="s">
        <v>510</v>
      </c>
      <c r="G37" s="158" t="s">
        <v>394</v>
      </c>
      <c r="H37" s="61"/>
      <c r="I37" s="61"/>
      <c r="J37" s="61"/>
      <c r="K37" s="61"/>
      <c r="L37" s="61"/>
      <c r="M37" s="61"/>
      <c r="N37" s="61">
        <v>5</v>
      </c>
      <c r="O37" s="63">
        <v>43901</v>
      </c>
      <c r="P37" s="184">
        <f t="shared" si="3"/>
        <v>5</v>
      </c>
      <c r="Q37" s="64"/>
      <c r="R37" s="64"/>
      <c r="S37" s="64"/>
      <c r="T37" s="64"/>
      <c r="U37" s="64"/>
      <c r="V37" s="64"/>
      <c r="W37" s="64"/>
      <c r="X37" s="63"/>
      <c r="Y37" s="189">
        <f t="shared" si="4"/>
        <v>0</v>
      </c>
      <c r="Z37" s="61"/>
      <c r="AA37" s="61"/>
      <c r="AB37" s="61"/>
      <c r="AC37" s="61"/>
      <c r="AD37" s="61"/>
      <c r="AE37" s="61"/>
      <c r="AF37" s="61"/>
      <c r="AG37" s="63"/>
      <c r="AH37" s="186">
        <f t="shared" si="5"/>
        <v>0</v>
      </c>
      <c r="AI37" s="64"/>
      <c r="AJ37" s="64" t="s">
        <v>2135</v>
      </c>
      <c r="AK37" s="61" t="s">
        <v>2127</v>
      </c>
      <c r="AL37" s="61"/>
      <c r="AM37" s="61"/>
      <c r="AN37" s="61"/>
      <c r="AO37" s="61"/>
      <c r="AP37" s="61"/>
      <c r="AQ37" s="61"/>
      <c r="AR37" s="61"/>
      <c r="AS37" s="489" t="s">
        <v>2203</v>
      </c>
    </row>
    <row r="38" spans="1:45" s="161" customFormat="1" ht="15.75" customHeight="1" x14ac:dyDescent="0.25">
      <c r="A38" s="301"/>
      <c r="B38" s="310" t="s">
        <v>511</v>
      </c>
      <c r="C38" s="310" t="s">
        <v>512</v>
      </c>
      <c r="D38" s="310"/>
      <c r="E38" s="312" t="s">
        <v>513</v>
      </c>
      <c r="F38" s="310" t="s">
        <v>393</v>
      </c>
      <c r="G38" s="311" t="s">
        <v>394</v>
      </c>
      <c r="H38" s="310"/>
      <c r="I38" s="310"/>
      <c r="J38" s="310"/>
      <c r="K38" s="310"/>
      <c r="L38" s="310"/>
      <c r="M38" s="310"/>
      <c r="N38" s="310">
        <v>5</v>
      </c>
      <c r="O38" s="313">
        <v>44053</v>
      </c>
      <c r="P38" s="304">
        <f t="shared" si="3"/>
        <v>5</v>
      </c>
      <c r="Q38" s="314"/>
      <c r="R38" s="314"/>
      <c r="S38" s="314"/>
      <c r="T38" s="314"/>
      <c r="U38" s="314"/>
      <c r="V38" s="314"/>
      <c r="W38" s="314"/>
      <c r="X38" s="313"/>
      <c r="Y38" s="189">
        <f t="shared" si="4"/>
        <v>0</v>
      </c>
      <c r="Z38" s="310"/>
      <c r="AA38" s="310"/>
      <c r="AB38" s="310"/>
      <c r="AC38" s="310"/>
      <c r="AD38" s="310"/>
      <c r="AE38" s="310"/>
      <c r="AF38" s="310"/>
      <c r="AG38" s="313"/>
      <c r="AH38" s="186">
        <f t="shared" si="5"/>
        <v>0</v>
      </c>
      <c r="AI38" s="303"/>
      <c r="AJ38" s="310" t="s">
        <v>2135</v>
      </c>
      <c r="AK38" s="310" t="s">
        <v>2127</v>
      </c>
      <c r="AL38" s="310"/>
      <c r="AM38" s="310"/>
      <c r="AN38" s="310"/>
      <c r="AO38" s="310"/>
      <c r="AP38" s="310"/>
      <c r="AQ38" s="310"/>
      <c r="AR38" s="310"/>
      <c r="AS38" s="489" t="s">
        <v>2204</v>
      </c>
    </row>
    <row r="39" spans="1:45" s="161" customFormat="1" ht="15" customHeight="1" x14ac:dyDescent="0.25">
      <c r="A39" s="198"/>
      <c r="B39" s="61" t="s">
        <v>2205</v>
      </c>
      <c r="C39" s="61" t="s">
        <v>2206</v>
      </c>
      <c r="D39" s="61"/>
      <c r="E39" s="61" t="s">
        <v>2207</v>
      </c>
      <c r="F39" s="61" t="s">
        <v>393</v>
      </c>
      <c r="G39" s="158" t="s">
        <v>691</v>
      </c>
      <c r="H39" s="61"/>
      <c r="I39" s="61"/>
      <c r="J39" s="61"/>
      <c r="K39" s="61"/>
      <c r="L39" s="61"/>
      <c r="M39" s="61"/>
      <c r="N39" s="61">
        <v>5</v>
      </c>
      <c r="O39" s="63">
        <v>43865</v>
      </c>
      <c r="P39" s="184">
        <f t="shared" si="3"/>
        <v>5</v>
      </c>
      <c r="Q39" s="64"/>
      <c r="R39" s="64"/>
      <c r="S39" s="64"/>
      <c r="T39" s="64"/>
      <c r="U39" s="64"/>
      <c r="V39" s="64"/>
      <c r="W39" s="64"/>
      <c r="X39" s="63"/>
      <c r="Y39" s="189">
        <f t="shared" si="4"/>
        <v>0</v>
      </c>
      <c r="Z39" s="61"/>
      <c r="AA39" s="61"/>
      <c r="AB39" s="61"/>
      <c r="AC39" s="61"/>
      <c r="AD39" s="61"/>
      <c r="AE39" s="61"/>
      <c r="AF39" s="61"/>
      <c r="AG39" s="63"/>
      <c r="AH39" s="186">
        <f t="shared" si="5"/>
        <v>0</v>
      </c>
      <c r="AI39" s="61"/>
      <c r="AJ39" s="64" t="s">
        <v>2135</v>
      </c>
      <c r="AK39" s="61" t="s">
        <v>2127</v>
      </c>
      <c r="AL39" s="61"/>
      <c r="AM39" s="61"/>
      <c r="AN39" s="61"/>
      <c r="AO39" s="61"/>
      <c r="AP39" s="61"/>
      <c r="AQ39" s="61"/>
      <c r="AR39" s="61"/>
      <c r="AS39" s="489" t="s">
        <v>2208</v>
      </c>
    </row>
    <row r="40" spans="1:45" s="161" customFormat="1" ht="14.25" customHeight="1" x14ac:dyDescent="0.25">
      <c r="A40" s="198"/>
      <c r="B40" s="61" t="s">
        <v>523</v>
      </c>
      <c r="C40" s="61" t="s">
        <v>524</v>
      </c>
      <c r="D40" s="61"/>
      <c r="E40" s="196" t="s">
        <v>525</v>
      </c>
      <c r="F40" s="61" t="s">
        <v>510</v>
      </c>
      <c r="G40" s="158" t="s">
        <v>394</v>
      </c>
      <c r="H40" s="61"/>
      <c r="I40" s="61"/>
      <c r="J40" s="61"/>
      <c r="K40" s="61"/>
      <c r="L40" s="61"/>
      <c r="M40" s="61"/>
      <c r="N40" s="61">
        <v>5</v>
      </c>
      <c r="O40" s="63">
        <v>43983</v>
      </c>
      <c r="P40" s="184">
        <f t="shared" si="3"/>
        <v>5</v>
      </c>
      <c r="Q40" s="64"/>
      <c r="R40" s="64"/>
      <c r="S40" s="64"/>
      <c r="T40" s="64"/>
      <c r="U40" s="64"/>
      <c r="V40" s="64"/>
      <c r="W40" s="64"/>
      <c r="X40" s="63"/>
      <c r="Y40" s="189">
        <f t="shared" si="4"/>
        <v>0</v>
      </c>
      <c r="Z40" s="61"/>
      <c r="AA40" s="61"/>
      <c r="AB40" s="61"/>
      <c r="AC40" s="61"/>
      <c r="AD40" s="61"/>
      <c r="AE40" s="61"/>
      <c r="AF40" s="61"/>
      <c r="AG40" s="63"/>
      <c r="AH40" s="186">
        <f t="shared" si="5"/>
        <v>0</v>
      </c>
      <c r="AI40" s="64"/>
      <c r="AJ40" s="64" t="s">
        <v>2135</v>
      </c>
      <c r="AK40" s="61" t="s">
        <v>2127</v>
      </c>
      <c r="AL40" s="61"/>
      <c r="AM40" s="61"/>
      <c r="AN40" s="61"/>
      <c r="AO40" s="61"/>
      <c r="AP40" s="61"/>
      <c r="AQ40" s="61"/>
      <c r="AR40" s="61"/>
      <c r="AS40" s="489" t="s">
        <v>526</v>
      </c>
    </row>
    <row r="41" spans="1:45" s="161" customFormat="1" ht="15" customHeight="1" x14ac:dyDescent="0.25">
      <c r="A41" s="198"/>
      <c r="B41" s="61" t="s">
        <v>519</v>
      </c>
      <c r="C41" s="61" t="s">
        <v>520</v>
      </c>
      <c r="D41" s="61"/>
      <c r="E41" s="196" t="s">
        <v>521</v>
      </c>
      <c r="F41" s="61" t="s">
        <v>510</v>
      </c>
      <c r="G41" s="158" t="s">
        <v>394</v>
      </c>
      <c r="H41" s="61"/>
      <c r="I41" s="61"/>
      <c r="J41" s="61"/>
      <c r="K41" s="61"/>
      <c r="L41" s="61"/>
      <c r="M41" s="61"/>
      <c r="N41" s="61">
        <v>5</v>
      </c>
      <c r="O41" s="63">
        <v>44069</v>
      </c>
      <c r="P41" s="184">
        <f t="shared" si="3"/>
        <v>5</v>
      </c>
      <c r="Q41" s="64"/>
      <c r="R41" s="64"/>
      <c r="S41" s="64"/>
      <c r="T41" s="64"/>
      <c r="U41" s="64"/>
      <c r="V41" s="64"/>
      <c r="W41" s="64"/>
      <c r="X41" s="63"/>
      <c r="Y41" s="189">
        <f t="shared" si="4"/>
        <v>0</v>
      </c>
      <c r="Z41" s="61"/>
      <c r="AA41" s="61"/>
      <c r="AB41" s="61"/>
      <c r="AC41" s="61"/>
      <c r="AD41" s="61"/>
      <c r="AE41" s="61"/>
      <c r="AF41" s="61"/>
      <c r="AG41" s="63"/>
      <c r="AH41" s="186">
        <f t="shared" si="5"/>
        <v>0</v>
      </c>
      <c r="AI41" s="64"/>
      <c r="AJ41" s="64" t="s">
        <v>2135</v>
      </c>
      <c r="AK41" s="61" t="s">
        <v>2127</v>
      </c>
      <c r="AL41" s="61"/>
      <c r="AM41" s="61"/>
      <c r="AN41" s="61"/>
      <c r="AO41" s="61"/>
      <c r="AP41" s="61"/>
      <c r="AQ41" s="61"/>
      <c r="AR41" s="61"/>
      <c r="AS41" s="489" t="s">
        <v>2209</v>
      </c>
    </row>
    <row r="42" spans="1:45" s="161" customFormat="1" ht="15" x14ac:dyDescent="0.25">
      <c r="A42" s="198"/>
      <c r="B42" s="61" t="s">
        <v>531</v>
      </c>
      <c r="C42" s="61" t="s">
        <v>532</v>
      </c>
      <c r="D42" s="61"/>
      <c r="E42" s="196" t="s">
        <v>533</v>
      </c>
      <c r="F42" s="61" t="s">
        <v>510</v>
      </c>
      <c r="G42" s="158" t="s">
        <v>394</v>
      </c>
      <c r="H42" s="61"/>
      <c r="I42" s="61"/>
      <c r="J42" s="61"/>
      <c r="K42" s="61"/>
      <c r="L42" s="61"/>
      <c r="M42" s="61"/>
      <c r="N42" s="61">
        <v>4</v>
      </c>
      <c r="O42" s="63">
        <v>44127</v>
      </c>
      <c r="P42" s="184">
        <f t="shared" si="3"/>
        <v>4</v>
      </c>
      <c r="Q42" s="64"/>
      <c r="R42" s="64"/>
      <c r="S42" s="64"/>
      <c r="T42" s="64"/>
      <c r="U42" s="64"/>
      <c r="V42" s="64"/>
      <c r="W42" s="64"/>
      <c r="X42" s="63"/>
      <c r="Y42" s="189">
        <f t="shared" si="4"/>
        <v>0</v>
      </c>
      <c r="Z42" s="61"/>
      <c r="AA42" s="61"/>
      <c r="AB42" s="61"/>
      <c r="AC42" s="61"/>
      <c r="AD42" s="61"/>
      <c r="AE42" s="61"/>
      <c r="AF42" s="61"/>
      <c r="AG42" s="63"/>
      <c r="AH42" s="186">
        <f t="shared" si="5"/>
        <v>0</v>
      </c>
      <c r="AI42" s="64"/>
      <c r="AJ42" s="64" t="s">
        <v>2135</v>
      </c>
      <c r="AK42" s="61" t="s">
        <v>2127</v>
      </c>
      <c r="AL42" s="61"/>
      <c r="AM42" s="61"/>
      <c r="AN42" s="61"/>
      <c r="AO42" s="61"/>
      <c r="AP42" s="61"/>
      <c r="AQ42" s="61"/>
      <c r="AR42" s="61"/>
      <c r="AS42" s="489" t="s">
        <v>2210</v>
      </c>
    </row>
    <row r="43" spans="1:45" s="161" customFormat="1" ht="15" customHeight="1" x14ac:dyDescent="0.25">
      <c r="A43" s="198"/>
      <c r="B43" s="61" t="s">
        <v>2211</v>
      </c>
      <c r="C43" s="61" t="s">
        <v>2212</v>
      </c>
      <c r="D43" s="61"/>
      <c r="E43" s="61" t="s">
        <v>2213</v>
      </c>
      <c r="F43" s="61" t="s">
        <v>538</v>
      </c>
      <c r="G43" s="158" t="s">
        <v>394</v>
      </c>
      <c r="H43" s="61"/>
      <c r="I43" s="61"/>
      <c r="J43" s="61"/>
      <c r="K43" s="61"/>
      <c r="L43" s="61"/>
      <c r="M43" s="61"/>
      <c r="N43" s="61">
        <v>4</v>
      </c>
      <c r="O43" s="63">
        <v>43865</v>
      </c>
      <c r="P43" s="184">
        <f t="shared" si="3"/>
        <v>4</v>
      </c>
      <c r="Q43" s="64"/>
      <c r="R43" s="64"/>
      <c r="S43" s="64"/>
      <c r="T43" s="64"/>
      <c r="U43" s="64"/>
      <c r="V43" s="64"/>
      <c r="W43" s="64"/>
      <c r="X43" s="63"/>
      <c r="Y43" s="189">
        <f t="shared" si="4"/>
        <v>0</v>
      </c>
      <c r="Z43" s="61"/>
      <c r="AA43" s="61"/>
      <c r="AB43" s="61"/>
      <c r="AC43" s="61"/>
      <c r="AD43" s="61"/>
      <c r="AE43" s="61"/>
      <c r="AF43" s="61"/>
      <c r="AG43" s="63"/>
      <c r="AH43" s="186">
        <f t="shared" si="5"/>
        <v>0</v>
      </c>
      <c r="AI43" s="61"/>
      <c r="AJ43" s="64" t="s">
        <v>2135</v>
      </c>
      <c r="AK43" s="61" t="s">
        <v>2127</v>
      </c>
      <c r="AL43" s="61"/>
      <c r="AM43" s="61"/>
      <c r="AN43" s="61"/>
      <c r="AO43" s="61"/>
      <c r="AP43" s="61"/>
      <c r="AQ43" s="61"/>
      <c r="AR43" s="61"/>
      <c r="AS43" s="489" t="s">
        <v>2214</v>
      </c>
    </row>
    <row r="44" spans="1:45" s="161" customFormat="1" ht="15" customHeight="1" x14ac:dyDescent="0.25">
      <c r="A44" s="198"/>
      <c r="B44" s="61" t="s">
        <v>535</v>
      </c>
      <c r="C44" s="61" t="s">
        <v>536</v>
      </c>
      <c r="D44" s="61"/>
      <c r="E44" s="61" t="s">
        <v>537</v>
      </c>
      <c r="F44" s="61" t="s">
        <v>538</v>
      </c>
      <c r="G44" s="158" t="s">
        <v>394</v>
      </c>
      <c r="H44" s="61"/>
      <c r="I44" s="61"/>
      <c r="J44" s="61"/>
      <c r="K44" s="61"/>
      <c r="L44" s="61"/>
      <c r="M44" s="61"/>
      <c r="N44" s="61">
        <v>3</v>
      </c>
      <c r="O44" s="63">
        <v>44046</v>
      </c>
      <c r="P44" s="184">
        <f t="shared" si="3"/>
        <v>3</v>
      </c>
      <c r="Q44" s="64"/>
      <c r="R44" s="64"/>
      <c r="S44" s="64"/>
      <c r="T44" s="64"/>
      <c r="U44" s="64"/>
      <c r="V44" s="64"/>
      <c r="W44" s="64"/>
      <c r="X44" s="63"/>
      <c r="Y44" s="189">
        <f t="shared" si="4"/>
        <v>0</v>
      </c>
      <c r="Z44" s="61"/>
      <c r="AA44" s="61"/>
      <c r="AB44" s="61"/>
      <c r="AC44" s="61"/>
      <c r="AD44" s="61"/>
      <c r="AE44" s="61"/>
      <c r="AF44" s="61"/>
      <c r="AG44" s="63"/>
      <c r="AH44" s="186">
        <f t="shared" si="5"/>
        <v>0</v>
      </c>
      <c r="AI44" s="61"/>
      <c r="AJ44" s="64" t="s">
        <v>2135</v>
      </c>
      <c r="AK44" s="61" t="s">
        <v>2127</v>
      </c>
      <c r="AL44" s="61"/>
      <c r="AM44" s="61"/>
      <c r="AN44" s="61"/>
      <c r="AO44" s="61"/>
      <c r="AP44" s="61"/>
      <c r="AQ44" s="61"/>
      <c r="AR44" s="61"/>
      <c r="AS44" s="489" t="s">
        <v>539</v>
      </c>
    </row>
    <row r="45" spans="1:45" s="161" customFormat="1" ht="14.25" customHeight="1" x14ac:dyDescent="0.25">
      <c r="A45" s="301"/>
      <c r="B45" s="192" t="s">
        <v>2215</v>
      </c>
      <c r="C45" s="192" t="s">
        <v>2216</v>
      </c>
      <c r="D45" s="192"/>
      <c r="E45" s="192" t="s">
        <v>2217</v>
      </c>
      <c r="F45" s="192" t="s">
        <v>538</v>
      </c>
      <c r="G45" s="218" t="s">
        <v>394</v>
      </c>
      <c r="H45" s="192"/>
      <c r="I45" s="192"/>
      <c r="J45" s="192"/>
      <c r="K45" s="192"/>
      <c r="L45" s="192"/>
      <c r="M45" s="192"/>
      <c r="N45" s="192">
        <v>3</v>
      </c>
      <c r="O45" s="193">
        <v>44098</v>
      </c>
      <c r="P45" s="302">
        <f t="shared" si="3"/>
        <v>3</v>
      </c>
      <c r="Q45" s="303"/>
      <c r="R45" s="303"/>
      <c r="S45" s="303"/>
      <c r="T45" s="303"/>
      <c r="U45" s="303"/>
      <c r="V45" s="303"/>
      <c r="W45" s="303"/>
      <c r="X45" s="193"/>
      <c r="Y45" s="189">
        <f t="shared" si="4"/>
        <v>0</v>
      </c>
      <c r="Z45" s="192"/>
      <c r="AA45" s="192"/>
      <c r="AB45" s="192"/>
      <c r="AC45" s="192"/>
      <c r="AD45" s="192"/>
      <c r="AE45" s="192"/>
      <c r="AF45" s="192"/>
      <c r="AG45" s="193"/>
      <c r="AH45" s="186">
        <f t="shared" si="5"/>
        <v>0</v>
      </c>
      <c r="AI45" s="192"/>
      <c r="AJ45" s="192" t="s">
        <v>2135</v>
      </c>
      <c r="AK45" s="192" t="s">
        <v>2127</v>
      </c>
      <c r="AL45" s="192"/>
      <c r="AM45" s="192"/>
      <c r="AN45" s="192"/>
      <c r="AO45" s="192"/>
      <c r="AP45" s="192"/>
      <c r="AQ45" s="192"/>
      <c r="AR45" s="192"/>
      <c r="AS45" s="489" t="s">
        <v>2218</v>
      </c>
    </row>
    <row r="46" spans="1:45" s="161" customFormat="1" ht="15" x14ac:dyDescent="0.25">
      <c r="A46" s="198"/>
      <c r="B46" s="61" t="s">
        <v>2219</v>
      </c>
      <c r="C46" s="61" t="s">
        <v>2220</v>
      </c>
      <c r="D46" s="61"/>
      <c r="E46" s="61" t="s">
        <v>2221</v>
      </c>
      <c r="F46" s="61" t="s">
        <v>538</v>
      </c>
      <c r="G46" s="158" t="s">
        <v>394</v>
      </c>
      <c r="H46" s="61"/>
      <c r="I46" s="61"/>
      <c r="J46" s="61"/>
      <c r="K46" s="61"/>
      <c r="L46" s="61"/>
      <c r="M46" s="61"/>
      <c r="N46" s="61">
        <v>3</v>
      </c>
      <c r="O46" s="63">
        <v>44021</v>
      </c>
      <c r="P46" s="184">
        <f t="shared" si="3"/>
        <v>3</v>
      </c>
      <c r="Q46" s="64"/>
      <c r="R46" s="64"/>
      <c r="S46" s="64"/>
      <c r="T46" s="64"/>
      <c r="U46" s="64"/>
      <c r="V46" s="64"/>
      <c r="W46" s="64"/>
      <c r="X46" s="63"/>
      <c r="Y46" s="189">
        <f t="shared" si="4"/>
        <v>0</v>
      </c>
      <c r="Z46" s="61"/>
      <c r="AA46" s="61"/>
      <c r="AB46" s="61"/>
      <c r="AC46" s="61"/>
      <c r="AD46" s="61"/>
      <c r="AE46" s="61"/>
      <c r="AF46" s="61"/>
      <c r="AG46" s="63"/>
      <c r="AH46" s="186">
        <f t="shared" si="5"/>
        <v>0</v>
      </c>
      <c r="AI46" s="61"/>
      <c r="AJ46" s="64" t="s">
        <v>2135</v>
      </c>
      <c r="AK46" s="61" t="s">
        <v>2127</v>
      </c>
      <c r="AL46" s="61"/>
      <c r="AM46" s="61"/>
      <c r="AN46" s="61"/>
      <c r="AO46" s="61"/>
      <c r="AP46" s="61"/>
      <c r="AQ46" s="61"/>
      <c r="AR46" s="61"/>
      <c r="AS46" s="489" t="s">
        <v>2222</v>
      </c>
    </row>
    <row r="47" spans="1:45" s="161" customFormat="1" ht="15" customHeight="1" x14ac:dyDescent="0.25">
      <c r="A47" s="198"/>
      <c r="B47" s="61" t="s">
        <v>2223</v>
      </c>
      <c r="C47" s="61" t="s">
        <v>2224</v>
      </c>
      <c r="D47" s="61"/>
      <c r="E47" s="61" t="s">
        <v>2225</v>
      </c>
      <c r="F47" s="61" t="s">
        <v>538</v>
      </c>
      <c r="G47" s="158" t="s">
        <v>691</v>
      </c>
      <c r="H47" s="61"/>
      <c r="I47" s="61"/>
      <c r="J47" s="61"/>
      <c r="K47" s="61"/>
      <c r="L47" s="61"/>
      <c r="M47" s="61"/>
      <c r="N47" s="61">
        <v>3</v>
      </c>
      <c r="O47" s="63">
        <v>43998</v>
      </c>
      <c r="P47" s="184">
        <f t="shared" si="3"/>
        <v>3</v>
      </c>
      <c r="Q47" s="64"/>
      <c r="R47" s="64"/>
      <c r="S47" s="64"/>
      <c r="T47" s="64"/>
      <c r="U47" s="64"/>
      <c r="V47" s="64"/>
      <c r="W47" s="64"/>
      <c r="X47" s="63"/>
      <c r="Y47" s="189">
        <f t="shared" si="4"/>
        <v>0</v>
      </c>
      <c r="Z47" s="61"/>
      <c r="AA47" s="61"/>
      <c r="AB47" s="61"/>
      <c r="AC47" s="61"/>
      <c r="AD47" s="61"/>
      <c r="AE47" s="61"/>
      <c r="AF47" s="61"/>
      <c r="AG47" s="63"/>
      <c r="AH47" s="186">
        <f t="shared" si="5"/>
        <v>0</v>
      </c>
      <c r="AI47" s="61"/>
      <c r="AJ47" s="64" t="s">
        <v>2135</v>
      </c>
      <c r="AK47" s="61" t="s">
        <v>2127</v>
      </c>
      <c r="AL47" s="61"/>
      <c r="AM47" s="61"/>
      <c r="AN47" s="61"/>
      <c r="AO47" s="61"/>
      <c r="AP47" s="61"/>
      <c r="AQ47" s="61"/>
      <c r="AR47" s="61"/>
      <c r="AS47" s="489" t="s">
        <v>2226</v>
      </c>
    </row>
    <row r="48" spans="1:45" s="161" customFormat="1" ht="15.75" customHeight="1" x14ac:dyDescent="0.25">
      <c r="A48" s="198"/>
      <c r="B48" s="61" t="s">
        <v>540</v>
      </c>
      <c r="C48" s="61" t="s">
        <v>541</v>
      </c>
      <c r="D48" s="61"/>
      <c r="E48" s="196" t="s">
        <v>542</v>
      </c>
      <c r="F48" s="61" t="s">
        <v>510</v>
      </c>
      <c r="G48" s="158" t="s">
        <v>394</v>
      </c>
      <c r="H48" s="61"/>
      <c r="I48" s="61"/>
      <c r="J48" s="61"/>
      <c r="K48" s="61"/>
      <c r="L48" s="61"/>
      <c r="M48" s="61"/>
      <c r="N48" s="61">
        <v>3</v>
      </c>
      <c r="O48" s="63">
        <v>44182</v>
      </c>
      <c r="P48" s="184">
        <f t="shared" si="3"/>
        <v>3</v>
      </c>
      <c r="Q48" s="64"/>
      <c r="R48" s="64"/>
      <c r="S48" s="64"/>
      <c r="T48" s="64"/>
      <c r="U48" s="64"/>
      <c r="V48" s="64"/>
      <c r="W48" s="64"/>
      <c r="X48" s="63"/>
      <c r="Y48" s="189">
        <f t="shared" si="4"/>
        <v>0</v>
      </c>
      <c r="Z48" s="61"/>
      <c r="AA48" s="61"/>
      <c r="AB48" s="61"/>
      <c r="AC48" s="61"/>
      <c r="AD48" s="61"/>
      <c r="AE48" s="61"/>
      <c r="AF48" s="61"/>
      <c r="AG48" s="63"/>
      <c r="AH48" s="186">
        <f t="shared" si="5"/>
        <v>0</v>
      </c>
      <c r="AI48" s="64"/>
      <c r="AJ48" s="64" t="s">
        <v>2135</v>
      </c>
      <c r="AK48" s="61" t="s">
        <v>2127</v>
      </c>
      <c r="AL48" s="61"/>
      <c r="AM48" s="61"/>
      <c r="AN48" s="61"/>
      <c r="AO48" s="61"/>
      <c r="AP48" s="61"/>
      <c r="AQ48" s="61"/>
      <c r="AR48" s="61"/>
      <c r="AS48" s="489" t="s">
        <v>543</v>
      </c>
    </row>
    <row r="49" spans="1:45" s="161" customFormat="1" ht="15.75" customHeight="1" x14ac:dyDescent="0.25">
      <c r="A49" s="198"/>
      <c r="B49" s="61" t="s">
        <v>2227</v>
      </c>
      <c r="C49" s="61" t="s">
        <v>2228</v>
      </c>
      <c r="D49" s="61"/>
      <c r="E49" s="61" t="s">
        <v>2229</v>
      </c>
      <c r="F49" s="61" t="s">
        <v>538</v>
      </c>
      <c r="G49" s="158" t="s">
        <v>394</v>
      </c>
      <c r="H49" s="61"/>
      <c r="I49" s="61"/>
      <c r="J49" s="61"/>
      <c r="K49" s="61"/>
      <c r="L49" s="61"/>
      <c r="M49" s="61"/>
      <c r="N49" s="61">
        <v>3</v>
      </c>
      <c r="O49" s="63">
        <v>43844</v>
      </c>
      <c r="P49" s="184">
        <f t="shared" si="3"/>
        <v>3</v>
      </c>
      <c r="Q49" s="64"/>
      <c r="R49" s="64"/>
      <c r="S49" s="64"/>
      <c r="T49" s="64"/>
      <c r="U49" s="64"/>
      <c r="V49" s="64"/>
      <c r="W49" s="64"/>
      <c r="X49" s="63"/>
      <c r="Y49" s="189">
        <f t="shared" si="4"/>
        <v>0</v>
      </c>
      <c r="Z49" s="61"/>
      <c r="AA49" s="61"/>
      <c r="AB49" s="61"/>
      <c r="AC49" s="61"/>
      <c r="AD49" s="61"/>
      <c r="AE49" s="61"/>
      <c r="AF49" s="61"/>
      <c r="AG49" s="63"/>
      <c r="AH49" s="186">
        <f t="shared" si="5"/>
        <v>0</v>
      </c>
      <c r="AI49" s="61"/>
      <c r="AJ49" s="64" t="s">
        <v>2135</v>
      </c>
      <c r="AK49" s="61" t="s">
        <v>2127</v>
      </c>
      <c r="AL49" s="61"/>
      <c r="AM49" s="61"/>
      <c r="AN49" s="61"/>
      <c r="AO49" s="61"/>
      <c r="AP49" s="61"/>
      <c r="AQ49" s="61"/>
      <c r="AR49" s="61"/>
      <c r="AS49" s="489" t="s">
        <v>2230</v>
      </c>
    </row>
    <row r="50" spans="1:45" s="161" customFormat="1" ht="14.25" customHeight="1" x14ac:dyDescent="0.25">
      <c r="A50" s="198"/>
      <c r="B50" s="61" t="s">
        <v>2231</v>
      </c>
      <c r="C50" s="61" t="s">
        <v>2232</v>
      </c>
      <c r="D50" s="61"/>
      <c r="E50" s="61" t="s">
        <v>2233</v>
      </c>
      <c r="F50" s="61" t="s">
        <v>538</v>
      </c>
      <c r="G50" s="158" t="s">
        <v>394</v>
      </c>
      <c r="H50" s="61"/>
      <c r="I50" s="61"/>
      <c r="J50" s="61"/>
      <c r="K50" s="61"/>
      <c r="L50" s="61"/>
      <c r="M50" s="61"/>
      <c r="N50" s="61">
        <v>3</v>
      </c>
      <c r="O50" s="63">
        <v>44145</v>
      </c>
      <c r="P50" s="184">
        <f t="shared" si="3"/>
        <v>3</v>
      </c>
      <c r="Q50" s="64"/>
      <c r="R50" s="64"/>
      <c r="S50" s="64"/>
      <c r="T50" s="64"/>
      <c r="U50" s="64"/>
      <c r="V50" s="64"/>
      <c r="W50" s="64"/>
      <c r="X50" s="63"/>
      <c r="Y50" s="189">
        <f t="shared" si="4"/>
        <v>0</v>
      </c>
      <c r="Z50" s="61"/>
      <c r="AA50" s="61"/>
      <c r="AB50" s="61"/>
      <c r="AC50" s="61"/>
      <c r="AD50" s="61"/>
      <c r="AE50" s="61"/>
      <c r="AF50" s="61"/>
      <c r="AG50" s="63"/>
      <c r="AH50" s="186">
        <f t="shared" si="5"/>
        <v>0</v>
      </c>
      <c r="AI50" s="61"/>
      <c r="AJ50" s="64" t="s">
        <v>2135</v>
      </c>
      <c r="AK50" s="61" t="s">
        <v>2127</v>
      </c>
      <c r="AL50" s="61"/>
      <c r="AM50" s="61"/>
      <c r="AN50" s="61"/>
      <c r="AO50" s="61"/>
      <c r="AP50" s="61"/>
      <c r="AQ50" s="61"/>
      <c r="AR50" s="61"/>
      <c r="AS50" s="489" t="s">
        <v>2234</v>
      </c>
    </row>
    <row r="51" spans="1:45" s="287" customFormat="1" ht="15" x14ac:dyDescent="0.25">
      <c r="A51" s="301"/>
      <c r="B51" s="310" t="s">
        <v>548</v>
      </c>
      <c r="C51" s="315" t="s">
        <v>549</v>
      </c>
      <c r="D51" s="315"/>
      <c r="E51" s="316" t="s">
        <v>550</v>
      </c>
      <c r="F51" s="315" t="s">
        <v>538</v>
      </c>
      <c r="G51" s="311" t="s">
        <v>394</v>
      </c>
      <c r="H51" s="310"/>
      <c r="I51" s="310"/>
      <c r="J51" s="310"/>
      <c r="K51" s="310"/>
      <c r="L51" s="310"/>
      <c r="M51" s="310"/>
      <c r="N51" s="310">
        <v>3</v>
      </c>
      <c r="O51" s="313">
        <v>43871</v>
      </c>
      <c r="P51" s="304">
        <f t="shared" si="3"/>
        <v>3</v>
      </c>
      <c r="Q51" s="314"/>
      <c r="R51" s="314"/>
      <c r="S51" s="314"/>
      <c r="T51" s="314"/>
      <c r="U51" s="314"/>
      <c r="V51" s="314"/>
      <c r="W51" s="314"/>
      <c r="X51" s="313"/>
      <c r="Y51" s="189">
        <f t="shared" si="4"/>
        <v>0</v>
      </c>
      <c r="Z51" s="310"/>
      <c r="AA51" s="310"/>
      <c r="AB51" s="310"/>
      <c r="AC51" s="310"/>
      <c r="AD51" s="310"/>
      <c r="AE51" s="310"/>
      <c r="AF51" s="310"/>
      <c r="AG51" s="313"/>
      <c r="AH51" s="186">
        <f t="shared" si="5"/>
        <v>0</v>
      </c>
      <c r="AI51" s="303"/>
      <c r="AJ51" s="310" t="s">
        <v>2135</v>
      </c>
      <c r="AK51" s="310" t="s">
        <v>2127</v>
      </c>
      <c r="AL51" s="310"/>
      <c r="AM51" s="310"/>
      <c r="AN51" s="310"/>
      <c r="AO51" s="310"/>
      <c r="AP51" s="310"/>
      <c r="AQ51" s="310"/>
      <c r="AR51" s="310"/>
      <c r="AS51" s="489" t="s">
        <v>551</v>
      </c>
    </row>
    <row r="52" spans="1:45" s="287" customFormat="1" ht="15" x14ac:dyDescent="0.25">
      <c r="A52" s="198"/>
      <c r="B52" s="61" t="s">
        <v>552</v>
      </c>
      <c r="C52" s="61" t="s">
        <v>553</v>
      </c>
      <c r="D52" s="61"/>
      <c r="E52" s="61" t="s">
        <v>554</v>
      </c>
      <c r="F52" s="61" t="s">
        <v>538</v>
      </c>
      <c r="G52" s="158" t="s">
        <v>394</v>
      </c>
      <c r="H52" s="61"/>
      <c r="I52" s="61"/>
      <c r="J52" s="61"/>
      <c r="K52" s="61"/>
      <c r="L52" s="61"/>
      <c r="M52" s="61"/>
      <c r="N52" s="61">
        <v>3</v>
      </c>
      <c r="O52" s="63">
        <v>44043</v>
      </c>
      <c r="P52" s="184">
        <f t="shared" si="3"/>
        <v>3</v>
      </c>
      <c r="Q52" s="64"/>
      <c r="R52" s="64"/>
      <c r="S52" s="64"/>
      <c r="T52" s="64"/>
      <c r="U52" s="64"/>
      <c r="V52" s="64"/>
      <c r="W52" s="64"/>
      <c r="X52" s="63"/>
      <c r="Y52" s="189">
        <f t="shared" si="4"/>
        <v>0</v>
      </c>
      <c r="Z52" s="61"/>
      <c r="AA52" s="61"/>
      <c r="AB52" s="61"/>
      <c r="AC52" s="61"/>
      <c r="AD52" s="61"/>
      <c r="AE52" s="61"/>
      <c r="AF52" s="61"/>
      <c r="AG52" s="63"/>
      <c r="AH52" s="186">
        <f t="shared" si="5"/>
        <v>0</v>
      </c>
      <c r="AI52" s="61"/>
      <c r="AJ52" s="64" t="s">
        <v>2135</v>
      </c>
      <c r="AK52" s="61" t="s">
        <v>2127</v>
      </c>
      <c r="AL52" s="61"/>
      <c r="AM52" s="61"/>
      <c r="AN52" s="61"/>
      <c r="AO52" s="61"/>
      <c r="AP52" s="61"/>
      <c r="AQ52" s="61"/>
      <c r="AR52" s="61"/>
      <c r="AS52" s="489" t="s">
        <v>2235</v>
      </c>
    </row>
    <row r="53" spans="1:45" s="161" customFormat="1" ht="15" x14ac:dyDescent="0.25">
      <c r="A53" s="198"/>
      <c r="B53" s="61" t="s">
        <v>568</v>
      </c>
      <c r="C53" s="61" t="s">
        <v>569</v>
      </c>
      <c r="D53" s="61"/>
      <c r="E53" s="196" t="s">
        <v>570</v>
      </c>
      <c r="F53" s="61" t="s">
        <v>510</v>
      </c>
      <c r="G53" s="158" t="s">
        <v>394</v>
      </c>
      <c r="H53" s="61"/>
      <c r="I53" s="61"/>
      <c r="J53" s="61"/>
      <c r="K53" s="61"/>
      <c r="L53" s="61"/>
      <c r="M53" s="61"/>
      <c r="N53" s="61">
        <v>3</v>
      </c>
      <c r="O53" s="63">
        <v>44084</v>
      </c>
      <c r="P53" s="184">
        <f t="shared" si="3"/>
        <v>3</v>
      </c>
      <c r="Q53" s="64"/>
      <c r="R53" s="64"/>
      <c r="S53" s="64"/>
      <c r="T53" s="64"/>
      <c r="U53" s="64"/>
      <c r="V53" s="64"/>
      <c r="W53" s="64"/>
      <c r="X53" s="63"/>
      <c r="Y53" s="189">
        <f t="shared" si="4"/>
        <v>0</v>
      </c>
      <c r="Z53" s="61"/>
      <c r="AA53" s="61"/>
      <c r="AB53" s="61"/>
      <c r="AC53" s="61"/>
      <c r="AD53" s="61"/>
      <c r="AE53" s="61"/>
      <c r="AF53" s="61"/>
      <c r="AG53" s="63"/>
      <c r="AH53" s="186">
        <f t="shared" si="5"/>
        <v>0</v>
      </c>
      <c r="AI53" s="64"/>
      <c r="AJ53" s="64" t="s">
        <v>2135</v>
      </c>
      <c r="AK53" s="61" t="s">
        <v>2127</v>
      </c>
      <c r="AL53" s="61"/>
      <c r="AM53" s="61"/>
      <c r="AN53" s="61"/>
      <c r="AO53" s="61"/>
      <c r="AP53" s="61"/>
      <c r="AQ53" s="61"/>
      <c r="AR53" s="61"/>
      <c r="AS53" s="489" t="s">
        <v>571</v>
      </c>
    </row>
    <row r="54" spans="1:45" s="287" customFormat="1" ht="15" customHeight="1" x14ac:dyDescent="0.25">
      <c r="A54" s="198"/>
      <c r="B54" s="61" t="s">
        <v>564</v>
      </c>
      <c r="C54" s="61" t="s">
        <v>565</v>
      </c>
      <c r="D54" s="61"/>
      <c r="E54" s="196" t="s">
        <v>566</v>
      </c>
      <c r="F54" s="61" t="s">
        <v>510</v>
      </c>
      <c r="G54" s="158" t="s">
        <v>394</v>
      </c>
      <c r="H54" s="61"/>
      <c r="I54" s="61"/>
      <c r="J54" s="61"/>
      <c r="K54" s="61"/>
      <c r="L54" s="61"/>
      <c r="M54" s="61"/>
      <c r="N54" s="61">
        <v>3</v>
      </c>
      <c r="O54" s="63">
        <v>44141</v>
      </c>
      <c r="P54" s="184">
        <f t="shared" si="3"/>
        <v>3</v>
      </c>
      <c r="Q54" s="64"/>
      <c r="R54" s="64"/>
      <c r="S54" s="64"/>
      <c r="T54" s="64"/>
      <c r="U54" s="64"/>
      <c r="V54" s="64"/>
      <c r="W54" s="64"/>
      <c r="X54" s="63"/>
      <c r="Y54" s="189">
        <f t="shared" si="4"/>
        <v>0</v>
      </c>
      <c r="Z54" s="61"/>
      <c r="AA54" s="61"/>
      <c r="AB54" s="61"/>
      <c r="AC54" s="61"/>
      <c r="AD54" s="61"/>
      <c r="AE54" s="61"/>
      <c r="AF54" s="61"/>
      <c r="AG54" s="63"/>
      <c r="AH54" s="186">
        <f t="shared" si="5"/>
        <v>0</v>
      </c>
      <c r="AI54" s="64"/>
      <c r="AJ54" s="64" t="s">
        <v>2135</v>
      </c>
      <c r="AK54" s="61" t="s">
        <v>2127</v>
      </c>
      <c r="AL54" s="61"/>
      <c r="AM54" s="61"/>
      <c r="AN54" s="61"/>
      <c r="AO54" s="61"/>
      <c r="AP54" s="61"/>
      <c r="AQ54" s="61"/>
      <c r="AR54" s="61"/>
      <c r="AS54" s="489" t="s">
        <v>2236</v>
      </c>
    </row>
    <row r="55" spans="1:45" s="287" customFormat="1" ht="15" x14ac:dyDescent="0.25">
      <c r="A55" s="301"/>
      <c r="B55" s="192" t="s">
        <v>560</v>
      </c>
      <c r="C55" s="192" t="s">
        <v>561</v>
      </c>
      <c r="D55" s="192"/>
      <c r="E55" s="192" t="s">
        <v>2237</v>
      </c>
      <c r="F55" s="192" t="s">
        <v>538</v>
      </c>
      <c r="G55" s="218" t="s">
        <v>394</v>
      </c>
      <c r="H55" s="192"/>
      <c r="I55" s="192"/>
      <c r="J55" s="192"/>
      <c r="K55" s="192"/>
      <c r="L55" s="192"/>
      <c r="M55" s="192"/>
      <c r="N55" s="192">
        <v>3</v>
      </c>
      <c r="O55" s="193">
        <v>43857</v>
      </c>
      <c r="P55" s="302">
        <f t="shared" si="3"/>
        <v>3</v>
      </c>
      <c r="Q55" s="303"/>
      <c r="R55" s="303"/>
      <c r="S55" s="303"/>
      <c r="T55" s="303"/>
      <c r="U55" s="303"/>
      <c r="V55" s="303"/>
      <c r="W55" s="303"/>
      <c r="X55" s="193"/>
      <c r="Y55" s="189">
        <f t="shared" si="4"/>
        <v>0</v>
      </c>
      <c r="Z55" s="192"/>
      <c r="AA55" s="192"/>
      <c r="AB55" s="192"/>
      <c r="AC55" s="192"/>
      <c r="AD55" s="192"/>
      <c r="AE55" s="192"/>
      <c r="AF55" s="192"/>
      <c r="AG55" s="193"/>
      <c r="AH55" s="186">
        <f t="shared" si="5"/>
        <v>0</v>
      </c>
      <c r="AI55" s="192"/>
      <c r="AJ55" s="192" t="s">
        <v>2135</v>
      </c>
      <c r="AK55" s="192" t="s">
        <v>2127</v>
      </c>
      <c r="AL55" s="192"/>
      <c r="AM55" s="192"/>
      <c r="AN55" s="192"/>
      <c r="AO55" s="192"/>
      <c r="AP55" s="192"/>
      <c r="AQ55" s="192"/>
      <c r="AR55" s="192"/>
      <c r="AS55" s="489" t="s">
        <v>2238</v>
      </c>
    </row>
    <row r="56" spans="1:45" s="161" customFormat="1" ht="14.25" customHeight="1" x14ac:dyDescent="0.25">
      <c r="A56" s="301"/>
      <c r="B56" s="310" t="s">
        <v>592</v>
      </c>
      <c r="C56" s="315" t="s">
        <v>593</v>
      </c>
      <c r="D56" s="315"/>
      <c r="E56" s="316" t="s">
        <v>594</v>
      </c>
      <c r="F56" s="315" t="s">
        <v>538</v>
      </c>
      <c r="G56" s="311" t="s">
        <v>394</v>
      </c>
      <c r="H56" s="310"/>
      <c r="I56" s="310"/>
      <c r="J56" s="310"/>
      <c r="K56" s="310"/>
      <c r="L56" s="310"/>
      <c r="M56" s="310"/>
      <c r="N56" s="310">
        <v>2</v>
      </c>
      <c r="O56" s="313">
        <v>44152</v>
      </c>
      <c r="P56" s="304">
        <f t="shared" si="3"/>
        <v>2</v>
      </c>
      <c r="Q56" s="314"/>
      <c r="R56" s="314"/>
      <c r="S56" s="314"/>
      <c r="T56" s="314"/>
      <c r="U56" s="314"/>
      <c r="V56" s="314"/>
      <c r="W56" s="314"/>
      <c r="X56" s="313"/>
      <c r="Y56" s="189">
        <f t="shared" si="4"/>
        <v>0</v>
      </c>
      <c r="Z56" s="310"/>
      <c r="AA56" s="310"/>
      <c r="AB56" s="310"/>
      <c r="AC56" s="310"/>
      <c r="AD56" s="310"/>
      <c r="AE56" s="310"/>
      <c r="AF56" s="310"/>
      <c r="AG56" s="313"/>
      <c r="AH56" s="186">
        <f t="shared" si="5"/>
        <v>0</v>
      </c>
      <c r="AI56" s="303"/>
      <c r="AJ56" s="310" t="s">
        <v>2135</v>
      </c>
      <c r="AK56" s="310" t="s">
        <v>2127</v>
      </c>
      <c r="AL56" s="310"/>
      <c r="AM56" s="310"/>
      <c r="AN56" s="310"/>
      <c r="AO56" s="310"/>
      <c r="AP56" s="310"/>
      <c r="AQ56" s="310"/>
      <c r="AR56" s="310"/>
      <c r="AS56" s="540" t="s">
        <v>2239</v>
      </c>
    </row>
    <row r="57" spans="1:45" s="161" customFormat="1" ht="14.25" customHeight="1" x14ac:dyDescent="0.25">
      <c r="A57" s="198"/>
      <c r="B57" s="61" t="s">
        <v>606</v>
      </c>
      <c r="C57" s="61" t="s">
        <v>607</v>
      </c>
      <c r="D57" s="61"/>
      <c r="E57" s="196" t="s">
        <v>608</v>
      </c>
      <c r="F57" s="61" t="s">
        <v>510</v>
      </c>
      <c r="G57" s="158" t="s">
        <v>394</v>
      </c>
      <c r="H57" s="61"/>
      <c r="I57" s="61"/>
      <c r="J57" s="61"/>
      <c r="K57" s="61"/>
      <c r="L57" s="61"/>
      <c r="M57" s="61"/>
      <c r="N57" s="61">
        <v>2</v>
      </c>
      <c r="O57" s="63">
        <v>43837</v>
      </c>
      <c r="P57" s="184">
        <f t="shared" si="3"/>
        <v>2</v>
      </c>
      <c r="Q57" s="64"/>
      <c r="R57" s="64"/>
      <c r="S57" s="64"/>
      <c r="T57" s="64"/>
      <c r="U57" s="64"/>
      <c r="V57" s="64"/>
      <c r="W57" s="64"/>
      <c r="X57" s="63"/>
      <c r="Y57" s="189">
        <f t="shared" si="4"/>
        <v>0</v>
      </c>
      <c r="Z57" s="61"/>
      <c r="AA57" s="61"/>
      <c r="AB57" s="61"/>
      <c r="AC57" s="61"/>
      <c r="AD57" s="61"/>
      <c r="AE57" s="61"/>
      <c r="AF57" s="61"/>
      <c r="AG57" s="63"/>
      <c r="AH57" s="186">
        <f t="shared" si="5"/>
        <v>0</v>
      </c>
      <c r="AI57" s="64"/>
      <c r="AJ57" s="64" t="s">
        <v>2135</v>
      </c>
      <c r="AK57" s="61" t="s">
        <v>2127</v>
      </c>
      <c r="AL57" s="61"/>
      <c r="AM57" s="61"/>
      <c r="AN57" s="61"/>
      <c r="AO57" s="61"/>
      <c r="AP57" s="61"/>
      <c r="AQ57" s="61"/>
      <c r="AR57" s="61"/>
      <c r="AS57" s="489" t="s">
        <v>2240</v>
      </c>
    </row>
    <row r="58" spans="1:45" s="161" customFormat="1" ht="15" x14ac:dyDescent="0.25">
      <c r="A58" s="198"/>
      <c r="B58" s="61" t="s">
        <v>576</v>
      </c>
      <c r="C58" s="61" t="s">
        <v>577</v>
      </c>
      <c r="D58" s="61"/>
      <c r="E58" s="61" t="s">
        <v>578</v>
      </c>
      <c r="F58" s="61" t="s">
        <v>538</v>
      </c>
      <c r="G58" s="158" t="s">
        <v>394</v>
      </c>
      <c r="H58" s="61"/>
      <c r="I58" s="61"/>
      <c r="J58" s="61"/>
      <c r="K58" s="61"/>
      <c r="L58" s="61"/>
      <c r="M58" s="61"/>
      <c r="N58" s="61">
        <v>2</v>
      </c>
      <c r="O58" s="63">
        <v>44018</v>
      </c>
      <c r="P58" s="184">
        <f t="shared" si="3"/>
        <v>2</v>
      </c>
      <c r="Q58" s="64"/>
      <c r="R58" s="64"/>
      <c r="S58" s="64"/>
      <c r="T58" s="64"/>
      <c r="U58" s="64"/>
      <c r="V58" s="64"/>
      <c r="W58" s="64"/>
      <c r="X58" s="63"/>
      <c r="Y58" s="189">
        <f t="shared" si="4"/>
        <v>0</v>
      </c>
      <c r="Z58" s="61"/>
      <c r="AA58" s="61"/>
      <c r="AB58" s="61"/>
      <c r="AC58" s="61"/>
      <c r="AD58" s="61"/>
      <c r="AE58" s="61"/>
      <c r="AF58" s="61"/>
      <c r="AG58" s="63"/>
      <c r="AH58" s="186">
        <f t="shared" si="5"/>
        <v>0</v>
      </c>
      <c r="AI58" s="61"/>
      <c r="AJ58" s="64" t="s">
        <v>2135</v>
      </c>
      <c r="AK58" s="61" t="s">
        <v>2127</v>
      </c>
      <c r="AL58" s="61"/>
      <c r="AM58" s="61"/>
      <c r="AN58" s="61"/>
      <c r="AO58" s="61"/>
      <c r="AP58" s="61"/>
      <c r="AQ58" s="61"/>
      <c r="AR58" s="61"/>
      <c r="AS58" s="489" t="s">
        <v>579</v>
      </c>
    </row>
    <row r="59" spans="1:45" s="161" customFormat="1" ht="15" x14ac:dyDescent="0.25">
      <c r="A59" s="301"/>
      <c r="B59" s="317" t="s">
        <v>634</v>
      </c>
      <c r="C59" s="317" t="s">
        <v>635</v>
      </c>
      <c r="D59" s="317"/>
      <c r="E59" s="317" t="s">
        <v>636</v>
      </c>
      <c r="F59" s="317" t="s">
        <v>510</v>
      </c>
      <c r="G59" s="318" t="s">
        <v>394</v>
      </c>
      <c r="H59" s="317"/>
      <c r="I59" s="317"/>
      <c r="J59" s="317"/>
      <c r="K59" s="317"/>
      <c r="L59" s="317"/>
      <c r="M59" s="317"/>
      <c r="N59" s="317">
        <v>2</v>
      </c>
      <c r="O59" s="319">
        <v>44110</v>
      </c>
      <c r="P59" s="302">
        <f t="shared" si="3"/>
        <v>2</v>
      </c>
      <c r="Q59" s="320"/>
      <c r="R59" s="320"/>
      <c r="S59" s="320"/>
      <c r="T59" s="320"/>
      <c r="U59" s="320"/>
      <c r="V59" s="320"/>
      <c r="W59" s="320"/>
      <c r="X59" s="319"/>
      <c r="Y59" s="189">
        <f t="shared" si="4"/>
        <v>0</v>
      </c>
      <c r="Z59" s="317"/>
      <c r="AA59" s="317"/>
      <c r="AB59" s="317"/>
      <c r="AC59" s="317"/>
      <c r="AD59" s="317"/>
      <c r="AE59" s="317"/>
      <c r="AF59" s="317"/>
      <c r="AG59" s="319"/>
      <c r="AH59" s="186">
        <f t="shared" si="5"/>
        <v>0</v>
      </c>
      <c r="AI59" s="321"/>
      <c r="AJ59" s="317" t="s">
        <v>2135</v>
      </c>
      <c r="AK59" s="317" t="s">
        <v>2127</v>
      </c>
      <c r="AL59" s="317"/>
      <c r="AM59" s="317"/>
      <c r="AN59" s="317"/>
      <c r="AO59" s="317"/>
      <c r="AP59" s="317"/>
      <c r="AQ59" s="317"/>
      <c r="AR59" s="317"/>
      <c r="AS59" s="489" t="s">
        <v>2241</v>
      </c>
    </row>
    <row r="60" spans="1:45" s="161" customFormat="1" ht="15" x14ac:dyDescent="0.25">
      <c r="A60" s="301"/>
      <c r="B60" s="317" t="s">
        <v>588</v>
      </c>
      <c r="C60" s="317" t="s">
        <v>589</v>
      </c>
      <c r="D60" s="317"/>
      <c r="E60" s="317" t="s">
        <v>590</v>
      </c>
      <c r="F60" s="317" t="s">
        <v>538</v>
      </c>
      <c r="G60" s="318" t="s">
        <v>394</v>
      </c>
      <c r="H60" s="317"/>
      <c r="I60" s="317"/>
      <c r="J60" s="317"/>
      <c r="K60" s="317"/>
      <c r="L60" s="317"/>
      <c r="M60" s="317"/>
      <c r="N60" s="317">
        <v>2</v>
      </c>
      <c r="O60" s="319">
        <v>44078</v>
      </c>
      <c r="P60" s="302">
        <f t="shared" si="3"/>
        <v>2</v>
      </c>
      <c r="Q60" s="320"/>
      <c r="R60" s="320"/>
      <c r="S60" s="320"/>
      <c r="T60" s="320"/>
      <c r="U60" s="320"/>
      <c r="V60" s="320"/>
      <c r="W60" s="320"/>
      <c r="X60" s="319"/>
      <c r="Y60" s="189">
        <f t="shared" si="4"/>
        <v>0</v>
      </c>
      <c r="Z60" s="317"/>
      <c r="AA60" s="317"/>
      <c r="AB60" s="317"/>
      <c r="AC60" s="317"/>
      <c r="AD60" s="317"/>
      <c r="AE60" s="317"/>
      <c r="AF60" s="317"/>
      <c r="AG60" s="319"/>
      <c r="AH60" s="186">
        <f t="shared" si="5"/>
        <v>0</v>
      </c>
      <c r="AI60" s="321"/>
      <c r="AJ60" s="317" t="s">
        <v>2135</v>
      </c>
      <c r="AK60" s="317" t="s">
        <v>2127</v>
      </c>
      <c r="AL60" s="317"/>
      <c r="AM60" s="317"/>
      <c r="AN60" s="317"/>
      <c r="AO60" s="317"/>
      <c r="AP60" s="317"/>
      <c r="AQ60" s="317"/>
      <c r="AR60" s="317"/>
      <c r="AS60" s="489" t="s">
        <v>591</v>
      </c>
    </row>
    <row r="61" spans="1:45" s="161" customFormat="1" ht="15" x14ac:dyDescent="0.25">
      <c r="A61" s="198"/>
      <c r="B61" s="61" t="s">
        <v>614</v>
      </c>
      <c r="C61" s="61" t="s">
        <v>615</v>
      </c>
      <c r="D61" s="61"/>
      <c r="E61" s="196" t="s">
        <v>616</v>
      </c>
      <c r="F61" s="61" t="s">
        <v>510</v>
      </c>
      <c r="G61" s="158" t="s">
        <v>394</v>
      </c>
      <c r="H61" s="61"/>
      <c r="I61" s="61"/>
      <c r="J61" s="61"/>
      <c r="K61" s="61"/>
      <c r="L61" s="61"/>
      <c r="M61" s="61"/>
      <c r="N61" s="61">
        <v>2</v>
      </c>
      <c r="O61" s="63">
        <v>43886</v>
      </c>
      <c r="P61" s="184">
        <f t="shared" si="3"/>
        <v>2</v>
      </c>
      <c r="Q61" s="64"/>
      <c r="R61" s="64"/>
      <c r="S61" s="64"/>
      <c r="T61" s="64"/>
      <c r="U61" s="64"/>
      <c r="V61" s="64"/>
      <c r="W61" s="64"/>
      <c r="X61" s="63"/>
      <c r="Y61" s="189">
        <f t="shared" si="4"/>
        <v>0</v>
      </c>
      <c r="Z61" s="61"/>
      <c r="AA61" s="61"/>
      <c r="AB61" s="61"/>
      <c r="AC61" s="61"/>
      <c r="AD61" s="61"/>
      <c r="AE61" s="61"/>
      <c r="AF61" s="61"/>
      <c r="AG61" s="63"/>
      <c r="AH61" s="186">
        <f t="shared" si="5"/>
        <v>0</v>
      </c>
      <c r="AI61" s="64"/>
      <c r="AJ61" s="64" t="s">
        <v>2135</v>
      </c>
      <c r="AK61" s="61" t="s">
        <v>2127</v>
      </c>
      <c r="AL61" s="61"/>
      <c r="AM61" s="61"/>
      <c r="AN61" s="61"/>
      <c r="AO61" s="61"/>
      <c r="AP61" s="61"/>
      <c r="AQ61" s="61"/>
      <c r="AR61" s="61"/>
      <c r="AS61" s="489" t="s">
        <v>2242</v>
      </c>
    </row>
    <row r="62" spans="1:45" s="161" customFormat="1" ht="15" x14ac:dyDescent="0.25">
      <c r="A62" s="198"/>
      <c r="B62" s="61" t="s">
        <v>2243</v>
      </c>
      <c r="C62" s="61" t="s">
        <v>2244</v>
      </c>
      <c r="D62" s="61"/>
      <c r="E62" s="61" t="s">
        <v>2245</v>
      </c>
      <c r="F62" s="61" t="s">
        <v>538</v>
      </c>
      <c r="G62" s="158" t="s">
        <v>394</v>
      </c>
      <c r="H62" s="61"/>
      <c r="I62" s="61"/>
      <c r="J62" s="61"/>
      <c r="K62" s="61"/>
      <c r="L62" s="61"/>
      <c r="M62" s="61"/>
      <c r="N62" s="61">
        <v>2</v>
      </c>
      <c r="O62" s="63">
        <v>44123</v>
      </c>
      <c r="P62" s="184">
        <f t="shared" si="3"/>
        <v>2</v>
      </c>
      <c r="Q62" s="64"/>
      <c r="R62" s="64"/>
      <c r="S62" s="64"/>
      <c r="T62" s="64"/>
      <c r="U62" s="64"/>
      <c r="V62" s="64"/>
      <c r="W62" s="64"/>
      <c r="X62" s="63"/>
      <c r="Y62" s="189">
        <f t="shared" si="4"/>
        <v>0</v>
      </c>
      <c r="Z62" s="61"/>
      <c r="AA62" s="61"/>
      <c r="AB62" s="61"/>
      <c r="AC62" s="61"/>
      <c r="AD62" s="61"/>
      <c r="AE62" s="61"/>
      <c r="AF62" s="61"/>
      <c r="AG62" s="63"/>
      <c r="AH62" s="186">
        <f t="shared" si="5"/>
        <v>0</v>
      </c>
      <c r="AI62" s="61"/>
      <c r="AJ62" s="64" t="s">
        <v>2135</v>
      </c>
      <c r="AK62" s="61" t="s">
        <v>2127</v>
      </c>
      <c r="AL62" s="61"/>
      <c r="AM62" s="61"/>
      <c r="AN62" s="61"/>
      <c r="AO62" s="61"/>
      <c r="AP62" s="61"/>
      <c r="AQ62" s="61"/>
      <c r="AR62" s="61"/>
      <c r="AS62" s="489" t="s">
        <v>2246</v>
      </c>
    </row>
    <row r="63" spans="1:45" s="161" customFormat="1" ht="15" x14ac:dyDescent="0.25">
      <c r="A63" s="198"/>
      <c r="B63" s="61" t="s">
        <v>2247</v>
      </c>
      <c r="C63" s="61" t="s">
        <v>2248</v>
      </c>
      <c r="D63" s="61"/>
      <c r="E63" s="61" t="s">
        <v>2249</v>
      </c>
      <c r="F63" s="61" t="s">
        <v>538</v>
      </c>
      <c r="G63" s="158" t="s">
        <v>394</v>
      </c>
      <c r="H63" s="61"/>
      <c r="I63" s="61"/>
      <c r="J63" s="61"/>
      <c r="K63" s="61"/>
      <c r="L63" s="61"/>
      <c r="M63" s="61"/>
      <c r="N63" s="61">
        <v>2</v>
      </c>
      <c r="O63" s="63">
        <v>43984</v>
      </c>
      <c r="P63" s="184">
        <f t="shared" si="3"/>
        <v>2</v>
      </c>
      <c r="Q63" s="64"/>
      <c r="R63" s="64"/>
      <c r="S63" s="64"/>
      <c r="T63" s="64"/>
      <c r="U63" s="64"/>
      <c r="V63" s="64"/>
      <c r="W63" s="64"/>
      <c r="X63" s="63"/>
      <c r="Y63" s="189">
        <f t="shared" si="4"/>
        <v>0</v>
      </c>
      <c r="Z63" s="61"/>
      <c r="AA63" s="61"/>
      <c r="AB63" s="61"/>
      <c r="AC63" s="61"/>
      <c r="AD63" s="61"/>
      <c r="AE63" s="61"/>
      <c r="AF63" s="61"/>
      <c r="AG63" s="63"/>
      <c r="AH63" s="186">
        <f t="shared" si="5"/>
        <v>0</v>
      </c>
      <c r="AI63" s="61"/>
      <c r="AJ63" s="64" t="s">
        <v>2135</v>
      </c>
      <c r="AK63" s="61" t="s">
        <v>2127</v>
      </c>
      <c r="AL63" s="61"/>
      <c r="AM63" s="61"/>
      <c r="AN63" s="61"/>
      <c r="AO63" s="61"/>
      <c r="AP63" s="61"/>
      <c r="AQ63" s="61"/>
      <c r="AR63" s="61"/>
      <c r="AS63" s="489" t="s">
        <v>2250</v>
      </c>
    </row>
    <row r="64" spans="1:45" s="161" customFormat="1" ht="15" x14ac:dyDescent="0.25">
      <c r="A64" s="198"/>
      <c r="B64" s="61" t="s">
        <v>515</v>
      </c>
      <c r="C64" s="61" t="s">
        <v>516</v>
      </c>
      <c r="D64" s="61"/>
      <c r="E64" s="196" t="s">
        <v>600</v>
      </c>
      <c r="F64" s="61" t="s">
        <v>510</v>
      </c>
      <c r="G64" s="158" t="s">
        <v>394</v>
      </c>
      <c r="H64" s="61"/>
      <c r="I64" s="61"/>
      <c r="J64" s="61"/>
      <c r="K64" s="61"/>
      <c r="L64" s="61"/>
      <c r="M64" s="61"/>
      <c r="N64" s="61">
        <v>2</v>
      </c>
      <c r="O64" s="63">
        <v>43896</v>
      </c>
      <c r="P64" s="184">
        <f t="shared" si="3"/>
        <v>2</v>
      </c>
      <c r="Q64" s="64"/>
      <c r="R64" s="64"/>
      <c r="S64" s="64"/>
      <c r="T64" s="64"/>
      <c r="U64" s="64"/>
      <c r="V64" s="64"/>
      <c r="W64" s="64"/>
      <c r="X64" s="63"/>
      <c r="Y64" s="189">
        <f t="shared" si="4"/>
        <v>0</v>
      </c>
      <c r="Z64" s="61"/>
      <c r="AA64" s="61"/>
      <c r="AB64" s="61"/>
      <c r="AC64" s="61"/>
      <c r="AD64" s="61"/>
      <c r="AE64" s="61"/>
      <c r="AF64" s="61"/>
      <c r="AG64" s="63"/>
      <c r="AH64" s="186">
        <f t="shared" si="5"/>
        <v>0</v>
      </c>
      <c r="AI64" s="64"/>
      <c r="AJ64" s="64" t="s">
        <v>2135</v>
      </c>
      <c r="AK64" s="61" t="s">
        <v>2127</v>
      </c>
      <c r="AL64" s="61"/>
      <c r="AM64" s="61"/>
      <c r="AN64" s="61"/>
      <c r="AO64" s="61"/>
      <c r="AP64" s="61"/>
      <c r="AQ64" s="61"/>
      <c r="AR64" s="61"/>
      <c r="AS64" s="489" t="s">
        <v>601</v>
      </c>
    </row>
    <row r="65" spans="1:45" s="161" customFormat="1" ht="15" customHeight="1" x14ac:dyDescent="0.25">
      <c r="A65" s="198"/>
      <c r="B65" s="61" t="s">
        <v>618</v>
      </c>
      <c r="C65" s="61" t="s">
        <v>619</v>
      </c>
      <c r="D65" s="61"/>
      <c r="E65" s="196" t="s">
        <v>620</v>
      </c>
      <c r="F65" s="61" t="s">
        <v>510</v>
      </c>
      <c r="G65" s="158" t="s">
        <v>394</v>
      </c>
      <c r="H65" s="61"/>
      <c r="I65" s="61"/>
      <c r="J65" s="61"/>
      <c r="K65" s="61"/>
      <c r="L65" s="61"/>
      <c r="M65" s="61"/>
      <c r="N65" s="61">
        <v>2</v>
      </c>
      <c r="O65" s="63">
        <v>43875</v>
      </c>
      <c r="P65" s="184">
        <f t="shared" si="3"/>
        <v>2</v>
      </c>
      <c r="Q65" s="64"/>
      <c r="R65" s="64"/>
      <c r="S65" s="64"/>
      <c r="T65" s="64"/>
      <c r="U65" s="64"/>
      <c r="V65" s="64"/>
      <c r="W65" s="64"/>
      <c r="X65" s="63"/>
      <c r="Y65" s="189">
        <f t="shared" si="4"/>
        <v>0</v>
      </c>
      <c r="Z65" s="61"/>
      <c r="AA65" s="61"/>
      <c r="AB65" s="61"/>
      <c r="AC65" s="61"/>
      <c r="AD65" s="61"/>
      <c r="AE65" s="61"/>
      <c r="AF65" s="61"/>
      <c r="AG65" s="63"/>
      <c r="AH65" s="186">
        <f t="shared" si="5"/>
        <v>0</v>
      </c>
      <c r="AI65" s="64"/>
      <c r="AJ65" s="64" t="s">
        <v>2135</v>
      </c>
      <c r="AK65" s="61" t="s">
        <v>2127</v>
      </c>
      <c r="AL65" s="61"/>
      <c r="AM65" s="61"/>
      <c r="AN65" s="61"/>
      <c r="AO65" s="61"/>
      <c r="AP65" s="61"/>
      <c r="AQ65" s="61"/>
      <c r="AR65" s="61"/>
      <c r="AS65" s="489" t="s">
        <v>2251</v>
      </c>
    </row>
    <row r="66" spans="1:45" s="161" customFormat="1" ht="15" customHeight="1" x14ac:dyDescent="0.25">
      <c r="A66" s="198"/>
      <c r="B66" s="61" t="s">
        <v>626</v>
      </c>
      <c r="C66" s="61" t="s">
        <v>627</v>
      </c>
      <c r="D66" s="61"/>
      <c r="E66" s="196" t="s">
        <v>628</v>
      </c>
      <c r="F66" s="61" t="s">
        <v>510</v>
      </c>
      <c r="G66" s="158" t="s">
        <v>394</v>
      </c>
      <c r="H66" s="61"/>
      <c r="I66" s="61"/>
      <c r="J66" s="61"/>
      <c r="K66" s="61"/>
      <c r="L66" s="61"/>
      <c r="M66" s="61"/>
      <c r="N66" s="61">
        <v>2</v>
      </c>
      <c r="O66" s="63">
        <v>43875</v>
      </c>
      <c r="P66" s="184">
        <f t="shared" si="3"/>
        <v>2</v>
      </c>
      <c r="Q66" s="64"/>
      <c r="R66" s="64"/>
      <c r="S66" s="64"/>
      <c r="T66" s="64"/>
      <c r="U66" s="64"/>
      <c r="V66" s="64"/>
      <c r="W66" s="64"/>
      <c r="X66" s="63"/>
      <c r="Y66" s="189">
        <f t="shared" si="4"/>
        <v>0</v>
      </c>
      <c r="Z66" s="61"/>
      <c r="AA66" s="61"/>
      <c r="AB66" s="61"/>
      <c r="AC66" s="61"/>
      <c r="AD66" s="61"/>
      <c r="AE66" s="61"/>
      <c r="AF66" s="61"/>
      <c r="AG66" s="63"/>
      <c r="AH66" s="186">
        <f t="shared" si="5"/>
        <v>0</v>
      </c>
      <c r="AI66" s="64"/>
      <c r="AJ66" s="64" t="s">
        <v>2135</v>
      </c>
      <c r="AK66" s="61" t="s">
        <v>2127</v>
      </c>
      <c r="AL66" s="61"/>
      <c r="AM66" s="61"/>
      <c r="AN66" s="61"/>
      <c r="AO66" s="61"/>
      <c r="AP66" s="61"/>
      <c r="AQ66" s="61"/>
      <c r="AR66" s="61"/>
      <c r="AS66" s="489" t="s">
        <v>2252</v>
      </c>
    </row>
    <row r="67" spans="1:45" s="287" customFormat="1" ht="15" x14ac:dyDescent="0.25">
      <c r="A67" s="198"/>
      <c r="B67" s="61" t="s">
        <v>622</v>
      </c>
      <c r="C67" s="61" t="s">
        <v>623</v>
      </c>
      <c r="D67" s="61"/>
      <c r="E67" s="196" t="s">
        <v>624</v>
      </c>
      <c r="F67" s="61" t="s">
        <v>510</v>
      </c>
      <c r="G67" s="158" t="s">
        <v>394</v>
      </c>
      <c r="H67" s="61"/>
      <c r="I67" s="61"/>
      <c r="J67" s="61"/>
      <c r="K67" s="61"/>
      <c r="L67" s="61"/>
      <c r="M67" s="61"/>
      <c r="N67" s="61">
        <v>2</v>
      </c>
      <c r="O67" s="63">
        <v>43889</v>
      </c>
      <c r="P67" s="184">
        <f t="shared" si="3"/>
        <v>2</v>
      </c>
      <c r="Q67" s="64"/>
      <c r="R67" s="64"/>
      <c r="S67" s="64"/>
      <c r="T67" s="64"/>
      <c r="U67" s="64"/>
      <c r="V67" s="64"/>
      <c r="W67" s="64"/>
      <c r="X67" s="63"/>
      <c r="Y67" s="189">
        <f t="shared" si="4"/>
        <v>0</v>
      </c>
      <c r="Z67" s="61"/>
      <c r="AA67" s="61"/>
      <c r="AB67" s="61"/>
      <c r="AC67" s="61"/>
      <c r="AD67" s="61"/>
      <c r="AE67" s="61"/>
      <c r="AF67" s="61"/>
      <c r="AG67" s="63"/>
      <c r="AH67" s="186">
        <f t="shared" si="5"/>
        <v>0</v>
      </c>
      <c r="AI67" s="64"/>
      <c r="AJ67" s="64" t="s">
        <v>2135</v>
      </c>
      <c r="AK67" s="61" t="s">
        <v>2127</v>
      </c>
      <c r="AL67" s="61"/>
      <c r="AM67" s="61"/>
      <c r="AN67" s="61"/>
      <c r="AO67" s="61"/>
      <c r="AP67" s="61"/>
      <c r="AQ67" s="61"/>
      <c r="AR67" s="61"/>
      <c r="AS67" s="489" t="s">
        <v>2253</v>
      </c>
    </row>
    <row r="68" spans="1:45" s="287" customFormat="1" ht="15" x14ac:dyDescent="0.25">
      <c r="A68" s="198"/>
      <c r="B68" s="61" t="s">
        <v>602</v>
      </c>
      <c r="C68" s="61" t="s">
        <v>603</v>
      </c>
      <c r="D68" s="61"/>
      <c r="E68" s="196" t="s">
        <v>604</v>
      </c>
      <c r="F68" s="61" t="s">
        <v>510</v>
      </c>
      <c r="G68" s="158" t="s">
        <v>394</v>
      </c>
      <c r="H68" s="61"/>
      <c r="I68" s="61"/>
      <c r="J68" s="61"/>
      <c r="K68" s="61"/>
      <c r="L68" s="61"/>
      <c r="M68" s="61"/>
      <c r="N68" s="61">
        <v>2</v>
      </c>
      <c r="O68" s="63">
        <v>44025</v>
      </c>
      <c r="P68" s="184">
        <f t="shared" si="3"/>
        <v>2</v>
      </c>
      <c r="Q68" s="64"/>
      <c r="R68" s="64"/>
      <c r="S68" s="64"/>
      <c r="T68" s="64"/>
      <c r="U68" s="64"/>
      <c r="V68" s="64"/>
      <c r="W68" s="64"/>
      <c r="X68" s="63"/>
      <c r="Y68" s="189">
        <f t="shared" si="4"/>
        <v>0</v>
      </c>
      <c r="Z68" s="61"/>
      <c r="AA68" s="61"/>
      <c r="AB68" s="61"/>
      <c r="AC68" s="61"/>
      <c r="AD68" s="61"/>
      <c r="AE68" s="61"/>
      <c r="AF68" s="61"/>
      <c r="AG68" s="63"/>
      <c r="AH68" s="186">
        <f t="shared" si="5"/>
        <v>0</v>
      </c>
      <c r="AI68" s="64"/>
      <c r="AJ68" s="64" t="s">
        <v>2135</v>
      </c>
      <c r="AK68" s="61" t="s">
        <v>2127</v>
      </c>
      <c r="AL68" s="61"/>
      <c r="AM68" s="61"/>
      <c r="AN68" s="61"/>
      <c r="AO68" s="61"/>
      <c r="AP68" s="61"/>
      <c r="AQ68" s="61"/>
      <c r="AR68" s="61"/>
      <c r="AS68" s="489" t="s">
        <v>605</v>
      </c>
    </row>
    <row r="69" spans="1:45" s="287" customFormat="1" ht="15" x14ac:dyDescent="0.25">
      <c r="A69" s="198"/>
      <c r="B69" s="61" t="s">
        <v>642</v>
      </c>
      <c r="C69" s="61" t="s">
        <v>643</v>
      </c>
      <c r="D69" s="61"/>
      <c r="E69" s="196" t="s">
        <v>644</v>
      </c>
      <c r="F69" s="61" t="s">
        <v>510</v>
      </c>
      <c r="G69" s="158" t="s">
        <v>394</v>
      </c>
      <c r="H69" s="61"/>
      <c r="I69" s="61"/>
      <c r="J69" s="61"/>
      <c r="K69" s="61"/>
      <c r="L69" s="61"/>
      <c r="M69" s="61"/>
      <c r="N69" s="61">
        <v>2</v>
      </c>
      <c r="O69" s="63">
        <v>44026</v>
      </c>
      <c r="P69" s="184">
        <f t="shared" si="3"/>
        <v>2</v>
      </c>
      <c r="Q69" s="64"/>
      <c r="R69" s="64"/>
      <c r="S69" s="64"/>
      <c r="T69" s="64"/>
      <c r="U69" s="64"/>
      <c r="V69" s="64"/>
      <c r="W69" s="64"/>
      <c r="X69" s="63"/>
      <c r="Y69" s="189">
        <f t="shared" si="4"/>
        <v>0</v>
      </c>
      <c r="Z69" s="61"/>
      <c r="AA69" s="61"/>
      <c r="AB69" s="61"/>
      <c r="AC69" s="61"/>
      <c r="AD69" s="61"/>
      <c r="AE69" s="61"/>
      <c r="AF69" s="61"/>
      <c r="AG69" s="63"/>
      <c r="AH69" s="186">
        <f t="shared" si="5"/>
        <v>0</v>
      </c>
      <c r="AI69" s="64"/>
      <c r="AJ69" s="64" t="s">
        <v>2135</v>
      </c>
      <c r="AK69" s="61" t="s">
        <v>2127</v>
      </c>
      <c r="AL69" s="61"/>
      <c r="AM69" s="61"/>
      <c r="AN69" s="61"/>
      <c r="AO69" s="61"/>
      <c r="AP69" s="61"/>
      <c r="AQ69" s="61"/>
      <c r="AR69" s="61"/>
      <c r="AS69" s="489" t="s">
        <v>645</v>
      </c>
    </row>
    <row r="70" spans="1:45" s="161" customFormat="1" ht="15" x14ac:dyDescent="0.25">
      <c r="A70" s="198"/>
      <c r="B70" s="61" t="s">
        <v>646</v>
      </c>
      <c r="C70" s="61" t="s">
        <v>647</v>
      </c>
      <c r="D70" s="61"/>
      <c r="E70" s="196" t="s">
        <v>648</v>
      </c>
      <c r="F70" s="61" t="s">
        <v>510</v>
      </c>
      <c r="G70" s="158" t="s">
        <v>394</v>
      </c>
      <c r="H70" s="61"/>
      <c r="I70" s="61"/>
      <c r="J70" s="61"/>
      <c r="K70" s="61"/>
      <c r="L70" s="61"/>
      <c r="M70" s="61"/>
      <c r="N70" s="61">
        <v>2</v>
      </c>
      <c r="O70" s="63">
        <v>44026</v>
      </c>
      <c r="P70" s="184">
        <f t="shared" si="3"/>
        <v>2</v>
      </c>
      <c r="Q70" s="64"/>
      <c r="R70" s="64"/>
      <c r="S70" s="64"/>
      <c r="T70" s="64"/>
      <c r="U70" s="64"/>
      <c r="V70" s="64"/>
      <c r="W70" s="64"/>
      <c r="X70" s="63"/>
      <c r="Y70" s="189">
        <f t="shared" si="4"/>
        <v>0</v>
      </c>
      <c r="Z70" s="61"/>
      <c r="AA70" s="61"/>
      <c r="AB70" s="61"/>
      <c r="AC70" s="61"/>
      <c r="AD70" s="61"/>
      <c r="AE70" s="61"/>
      <c r="AF70" s="61"/>
      <c r="AG70" s="63"/>
      <c r="AH70" s="186">
        <f t="shared" si="5"/>
        <v>0</v>
      </c>
      <c r="AI70" s="64"/>
      <c r="AJ70" s="64" t="s">
        <v>2135</v>
      </c>
      <c r="AK70" s="61" t="s">
        <v>2127</v>
      </c>
      <c r="AL70" s="61"/>
      <c r="AM70" s="61"/>
      <c r="AN70" s="61"/>
      <c r="AO70" s="61"/>
      <c r="AP70" s="61"/>
      <c r="AQ70" s="61"/>
      <c r="AR70" s="61"/>
      <c r="AS70" s="489" t="s">
        <v>649</v>
      </c>
    </row>
    <row r="71" spans="1:45" s="161" customFormat="1" ht="26.25" x14ac:dyDescent="0.25">
      <c r="A71" s="198"/>
      <c r="B71" s="61" t="s">
        <v>610</v>
      </c>
      <c r="C71" s="61" t="s">
        <v>611</v>
      </c>
      <c r="D71" s="61"/>
      <c r="E71" s="196" t="s">
        <v>612</v>
      </c>
      <c r="F71" s="61" t="s">
        <v>510</v>
      </c>
      <c r="G71" s="158" t="s">
        <v>394</v>
      </c>
      <c r="H71" s="61"/>
      <c r="I71" s="61"/>
      <c r="J71" s="61"/>
      <c r="K71" s="61"/>
      <c r="L71" s="61"/>
      <c r="M71" s="61"/>
      <c r="N71" s="61">
        <v>2</v>
      </c>
      <c r="O71" s="63">
        <v>44082</v>
      </c>
      <c r="P71" s="184">
        <f t="shared" si="3"/>
        <v>2</v>
      </c>
      <c r="Q71" s="64"/>
      <c r="R71" s="64"/>
      <c r="S71" s="64"/>
      <c r="T71" s="64"/>
      <c r="U71" s="64"/>
      <c r="V71" s="64"/>
      <c r="W71" s="64"/>
      <c r="X71" s="63"/>
      <c r="Y71" s="189">
        <f t="shared" si="4"/>
        <v>0</v>
      </c>
      <c r="Z71" s="61"/>
      <c r="AA71" s="61"/>
      <c r="AB71" s="61"/>
      <c r="AC71" s="61"/>
      <c r="AD71" s="61"/>
      <c r="AE71" s="61"/>
      <c r="AF71" s="61"/>
      <c r="AG71" s="63"/>
      <c r="AH71" s="186">
        <f t="shared" si="5"/>
        <v>0</v>
      </c>
      <c r="AI71" s="64"/>
      <c r="AJ71" s="64" t="s">
        <v>2135</v>
      </c>
      <c r="AK71" s="61" t="s">
        <v>2127</v>
      </c>
      <c r="AL71" s="61"/>
      <c r="AM71" s="61"/>
      <c r="AN71" s="61"/>
      <c r="AO71" s="61"/>
      <c r="AP71" s="61"/>
      <c r="AQ71" s="61"/>
      <c r="AR71" s="61"/>
      <c r="AS71" s="540" t="s">
        <v>2254</v>
      </c>
    </row>
    <row r="72" spans="1:45" s="161" customFormat="1" ht="15" x14ac:dyDescent="0.25">
      <c r="A72" s="198"/>
      <c r="B72" s="61" t="s">
        <v>650</v>
      </c>
      <c r="C72" s="61" t="s">
        <v>651</v>
      </c>
      <c r="D72" s="61"/>
      <c r="E72" s="196" t="s">
        <v>652</v>
      </c>
      <c r="F72" s="61" t="s">
        <v>510</v>
      </c>
      <c r="G72" s="158" t="s">
        <v>394</v>
      </c>
      <c r="H72" s="61"/>
      <c r="I72" s="61"/>
      <c r="J72" s="61"/>
      <c r="K72" s="61"/>
      <c r="L72" s="61"/>
      <c r="M72" s="61"/>
      <c r="N72" s="61">
        <v>2</v>
      </c>
      <c r="O72" s="63">
        <v>43955</v>
      </c>
      <c r="P72" s="184">
        <f t="shared" si="3"/>
        <v>2</v>
      </c>
      <c r="Q72" s="64"/>
      <c r="R72" s="64"/>
      <c r="S72" s="64"/>
      <c r="T72" s="64"/>
      <c r="U72" s="64"/>
      <c r="V72" s="64"/>
      <c r="W72" s="64"/>
      <c r="X72" s="63"/>
      <c r="Y72" s="189">
        <f t="shared" si="4"/>
        <v>0</v>
      </c>
      <c r="Z72" s="61"/>
      <c r="AA72" s="61"/>
      <c r="AB72" s="61"/>
      <c r="AC72" s="61"/>
      <c r="AD72" s="61"/>
      <c r="AE72" s="61"/>
      <c r="AF72" s="61"/>
      <c r="AG72" s="63"/>
      <c r="AH72" s="186">
        <f t="shared" si="5"/>
        <v>0</v>
      </c>
      <c r="AI72" s="64"/>
      <c r="AJ72" s="64" t="s">
        <v>2135</v>
      </c>
      <c r="AK72" s="61" t="s">
        <v>2127</v>
      </c>
      <c r="AL72" s="61"/>
      <c r="AM72" s="61"/>
      <c r="AN72" s="61"/>
      <c r="AO72" s="61"/>
      <c r="AP72" s="61"/>
      <c r="AQ72" s="61"/>
      <c r="AR72" s="61"/>
      <c r="AS72" s="489" t="s">
        <v>653</v>
      </c>
    </row>
    <row r="73" spans="1:45" s="161" customFormat="1" ht="15" x14ac:dyDescent="0.25">
      <c r="A73" s="198"/>
      <c r="B73" s="61" t="s">
        <v>654</v>
      </c>
      <c r="C73" s="61" t="s">
        <v>655</v>
      </c>
      <c r="D73" s="61"/>
      <c r="E73" s="196" t="s">
        <v>656</v>
      </c>
      <c r="F73" s="61" t="s">
        <v>510</v>
      </c>
      <c r="G73" s="158" t="s">
        <v>394</v>
      </c>
      <c r="H73" s="61"/>
      <c r="I73" s="61"/>
      <c r="J73" s="61"/>
      <c r="K73" s="61"/>
      <c r="L73" s="61"/>
      <c r="M73" s="61"/>
      <c r="N73" s="61">
        <v>2</v>
      </c>
      <c r="O73" s="63">
        <v>44074</v>
      </c>
      <c r="P73" s="184">
        <f t="shared" si="3"/>
        <v>2</v>
      </c>
      <c r="Q73" s="64"/>
      <c r="R73" s="64"/>
      <c r="S73" s="64"/>
      <c r="T73" s="64"/>
      <c r="U73" s="64"/>
      <c r="V73" s="64"/>
      <c r="W73" s="64"/>
      <c r="X73" s="63"/>
      <c r="Y73" s="189">
        <f t="shared" si="4"/>
        <v>0</v>
      </c>
      <c r="Z73" s="61"/>
      <c r="AA73" s="61"/>
      <c r="AB73" s="61"/>
      <c r="AC73" s="61"/>
      <c r="AD73" s="61"/>
      <c r="AE73" s="61"/>
      <c r="AF73" s="61"/>
      <c r="AG73" s="63"/>
      <c r="AH73" s="186">
        <f t="shared" si="5"/>
        <v>0</v>
      </c>
      <c r="AI73" s="64"/>
      <c r="AJ73" s="64" t="s">
        <v>2135</v>
      </c>
      <c r="AK73" s="61" t="s">
        <v>2127</v>
      </c>
      <c r="AL73" s="61"/>
      <c r="AM73" s="61"/>
      <c r="AN73" s="61"/>
      <c r="AO73" s="61"/>
      <c r="AP73" s="61"/>
      <c r="AQ73" s="61"/>
      <c r="AR73" s="61"/>
      <c r="AS73" s="489" t="s">
        <v>657</v>
      </c>
    </row>
    <row r="74" spans="1:45" s="161" customFormat="1" ht="15" x14ac:dyDescent="0.25">
      <c r="A74" s="198"/>
      <c r="B74" s="61" t="s">
        <v>658</v>
      </c>
      <c r="C74" s="61" t="s">
        <v>659</v>
      </c>
      <c r="D74" s="61"/>
      <c r="E74" s="196" t="s">
        <v>660</v>
      </c>
      <c r="F74" s="61" t="s">
        <v>510</v>
      </c>
      <c r="G74" s="158" t="s">
        <v>394</v>
      </c>
      <c r="H74" s="61"/>
      <c r="I74" s="61"/>
      <c r="J74" s="61"/>
      <c r="K74" s="61"/>
      <c r="L74" s="61"/>
      <c r="M74" s="61"/>
      <c r="N74" s="61">
        <v>2</v>
      </c>
      <c r="O74" s="63">
        <v>44061</v>
      </c>
      <c r="P74" s="184">
        <f t="shared" si="3"/>
        <v>2</v>
      </c>
      <c r="Q74" s="64"/>
      <c r="R74" s="64"/>
      <c r="S74" s="64"/>
      <c r="T74" s="64"/>
      <c r="U74" s="64"/>
      <c r="V74" s="64"/>
      <c r="W74" s="64"/>
      <c r="X74" s="63"/>
      <c r="Y74" s="189">
        <f t="shared" si="4"/>
        <v>0</v>
      </c>
      <c r="Z74" s="61"/>
      <c r="AA74" s="61"/>
      <c r="AB74" s="61"/>
      <c r="AC74" s="61"/>
      <c r="AD74" s="61"/>
      <c r="AE74" s="61"/>
      <c r="AF74" s="61"/>
      <c r="AG74" s="63"/>
      <c r="AH74" s="186">
        <f t="shared" si="5"/>
        <v>0</v>
      </c>
      <c r="AI74" s="64"/>
      <c r="AJ74" s="64" t="s">
        <v>2135</v>
      </c>
      <c r="AK74" s="61" t="s">
        <v>2127</v>
      </c>
      <c r="AL74" s="61"/>
      <c r="AM74" s="61"/>
      <c r="AN74" s="61"/>
      <c r="AO74" s="61"/>
      <c r="AP74" s="61"/>
      <c r="AQ74" s="61"/>
      <c r="AR74" s="61"/>
      <c r="AS74" s="489" t="s">
        <v>661</v>
      </c>
    </row>
    <row r="75" spans="1:45" s="161" customFormat="1" ht="15" x14ac:dyDescent="0.25">
      <c r="A75" s="198"/>
      <c r="B75" s="61" t="s">
        <v>662</v>
      </c>
      <c r="C75" s="61" t="s">
        <v>663</v>
      </c>
      <c r="D75" s="61"/>
      <c r="E75" s="196" t="s">
        <v>664</v>
      </c>
      <c r="F75" s="61" t="s">
        <v>510</v>
      </c>
      <c r="G75" s="158" t="s">
        <v>394</v>
      </c>
      <c r="H75" s="61"/>
      <c r="I75" s="61"/>
      <c r="J75" s="61"/>
      <c r="K75" s="61"/>
      <c r="L75" s="61"/>
      <c r="M75" s="61"/>
      <c r="N75" s="61">
        <v>2</v>
      </c>
      <c r="O75" s="63">
        <v>44018</v>
      </c>
      <c r="P75" s="184">
        <f t="shared" si="3"/>
        <v>2</v>
      </c>
      <c r="Q75" s="64"/>
      <c r="R75" s="64"/>
      <c r="S75" s="64"/>
      <c r="T75" s="64"/>
      <c r="U75" s="64"/>
      <c r="V75" s="64"/>
      <c r="W75" s="64"/>
      <c r="X75" s="63"/>
      <c r="Y75" s="189">
        <f t="shared" si="4"/>
        <v>0</v>
      </c>
      <c r="Z75" s="61"/>
      <c r="AA75" s="61"/>
      <c r="AB75" s="61"/>
      <c r="AC75" s="61"/>
      <c r="AD75" s="61"/>
      <c r="AE75" s="61"/>
      <c r="AF75" s="61"/>
      <c r="AG75" s="63"/>
      <c r="AH75" s="186">
        <f t="shared" si="5"/>
        <v>0</v>
      </c>
      <c r="AI75" s="64"/>
      <c r="AJ75" s="64" t="s">
        <v>2135</v>
      </c>
      <c r="AK75" s="61" t="s">
        <v>2127</v>
      </c>
      <c r="AL75" s="61"/>
      <c r="AM75" s="61"/>
      <c r="AN75" s="61"/>
      <c r="AO75" s="61"/>
      <c r="AP75" s="61"/>
      <c r="AQ75" s="61"/>
      <c r="AR75" s="61"/>
      <c r="AS75" s="489" t="s">
        <v>665</v>
      </c>
    </row>
    <row r="76" spans="1:45" s="161" customFormat="1" ht="15" customHeight="1" x14ac:dyDescent="0.25">
      <c r="A76" s="198"/>
      <c r="B76" s="61" t="s">
        <v>630</v>
      </c>
      <c r="C76" s="61" t="s">
        <v>631</v>
      </c>
      <c r="D76" s="61"/>
      <c r="E76" s="196" t="s">
        <v>632</v>
      </c>
      <c r="F76" s="61" t="s">
        <v>510</v>
      </c>
      <c r="G76" s="158" t="s">
        <v>394</v>
      </c>
      <c r="H76" s="61"/>
      <c r="I76" s="61"/>
      <c r="J76" s="61"/>
      <c r="K76" s="61"/>
      <c r="L76" s="61"/>
      <c r="M76" s="61"/>
      <c r="N76" s="61">
        <v>2</v>
      </c>
      <c r="O76" s="63">
        <v>44014</v>
      </c>
      <c r="P76" s="184">
        <f t="shared" si="3"/>
        <v>2</v>
      </c>
      <c r="Q76" s="64"/>
      <c r="R76" s="64"/>
      <c r="S76" s="64"/>
      <c r="T76" s="64"/>
      <c r="U76" s="64"/>
      <c r="V76" s="64"/>
      <c r="W76" s="64"/>
      <c r="X76" s="63"/>
      <c r="Y76" s="189">
        <f t="shared" si="4"/>
        <v>0</v>
      </c>
      <c r="Z76" s="61"/>
      <c r="AA76" s="61"/>
      <c r="AB76" s="61"/>
      <c r="AC76" s="61"/>
      <c r="AD76" s="61"/>
      <c r="AE76" s="61"/>
      <c r="AF76" s="61"/>
      <c r="AG76" s="63"/>
      <c r="AH76" s="186">
        <f t="shared" si="5"/>
        <v>0</v>
      </c>
      <c r="AI76" s="64"/>
      <c r="AJ76" s="64" t="s">
        <v>2135</v>
      </c>
      <c r="AK76" s="61" t="s">
        <v>2127</v>
      </c>
      <c r="AL76" s="61"/>
      <c r="AM76" s="61"/>
      <c r="AN76" s="61"/>
      <c r="AO76" s="61"/>
      <c r="AP76" s="61"/>
      <c r="AQ76" s="61"/>
      <c r="AR76" s="61"/>
      <c r="AS76" s="540" t="s">
        <v>2255</v>
      </c>
    </row>
    <row r="77" spans="1:45" s="161" customFormat="1" ht="26.25" x14ac:dyDescent="0.25">
      <c r="A77" s="198"/>
      <c r="B77" s="61" t="s">
        <v>638</v>
      </c>
      <c r="C77" s="61" t="s">
        <v>639</v>
      </c>
      <c r="D77" s="61"/>
      <c r="E77" s="196" t="s">
        <v>640</v>
      </c>
      <c r="F77" s="61" t="s">
        <v>510</v>
      </c>
      <c r="G77" s="158" t="s">
        <v>394</v>
      </c>
      <c r="H77" s="61"/>
      <c r="I77" s="61"/>
      <c r="J77" s="61"/>
      <c r="K77" s="61"/>
      <c r="L77" s="61"/>
      <c r="M77" s="61"/>
      <c r="N77" s="61">
        <v>2</v>
      </c>
      <c r="O77" s="63">
        <v>44102</v>
      </c>
      <c r="P77" s="184">
        <f t="shared" ref="P77:P140" si="6">SUM($H77:$N77)</f>
        <v>2</v>
      </c>
      <c r="Q77" s="64"/>
      <c r="R77" s="64"/>
      <c r="S77" s="64"/>
      <c r="T77" s="64"/>
      <c r="U77" s="64"/>
      <c r="V77" s="64"/>
      <c r="W77" s="64"/>
      <c r="X77" s="63"/>
      <c r="Y77" s="189">
        <f t="shared" ref="Y77:Y140" si="7">SUM(Q77:W77)</f>
        <v>0</v>
      </c>
      <c r="Z77" s="61"/>
      <c r="AA77" s="61"/>
      <c r="AB77" s="61"/>
      <c r="AC77" s="61"/>
      <c r="AD77" s="61"/>
      <c r="AE77" s="61"/>
      <c r="AF77" s="61"/>
      <c r="AG77" s="63"/>
      <c r="AH77" s="186">
        <f t="shared" ref="AH77:AH140" si="8">SUM($Z77:$AF77)</f>
        <v>0</v>
      </c>
      <c r="AI77" s="64"/>
      <c r="AJ77" s="64" t="s">
        <v>2135</v>
      </c>
      <c r="AK77" s="61" t="s">
        <v>2127</v>
      </c>
      <c r="AL77" s="61"/>
      <c r="AM77" s="61"/>
      <c r="AN77" s="61"/>
      <c r="AO77" s="61"/>
      <c r="AP77" s="61"/>
      <c r="AQ77" s="61"/>
      <c r="AR77" s="61"/>
      <c r="AS77" s="540" t="s">
        <v>2256</v>
      </c>
    </row>
    <row r="78" spans="1:45" s="161" customFormat="1" ht="15" x14ac:dyDescent="0.25">
      <c r="A78" s="198"/>
      <c r="B78" s="61" t="s">
        <v>666</v>
      </c>
      <c r="C78" s="61" t="s">
        <v>667</v>
      </c>
      <c r="D78" s="61"/>
      <c r="E78" s="196" t="s">
        <v>668</v>
      </c>
      <c r="F78" s="61" t="s">
        <v>510</v>
      </c>
      <c r="G78" s="158" t="s">
        <v>394</v>
      </c>
      <c r="H78" s="61"/>
      <c r="I78" s="61"/>
      <c r="J78" s="61"/>
      <c r="K78" s="61"/>
      <c r="L78" s="61"/>
      <c r="M78" s="61"/>
      <c r="N78" s="61">
        <v>2</v>
      </c>
      <c r="O78" s="63">
        <v>44158</v>
      </c>
      <c r="P78" s="184">
        <f t="shared" si="6"/>
        <v>2</v>
      </c>
      <c r="Q78" s="64"/>
      <c r="R78" s="64"/>
      <c r="S78" s="64"/>
      <c r="T78" s="64"/>
      <c r="U78" s="64"/>
      <c r="V78" s="64"/>
      <c r="W78" s="64"/>
      <c r="X78" s="63"/>
      <c r="Y78" s="189">
        <f t="shared" si="7"/>
        <v>0</v>
      </c>
      <c r="Z78" s="61"/>
      <c r="AA78" s="61"/>
      <c r="AB78" s="61"/>
      <c r="AC78" s="61"/>
      <c r="AD78" s="61"/>
      <c r="AE78" s="61"/>
      <c r="AF78" s="61"/>
      <c r="AG78" s="63"/>
      <c r="AH78" s="186">
        <f t="shared" si="8"/>
        <v>0</v>
      </c>
      <c r="AI78" s="64"/>
      <c r="AJ78" s="64" t="s">
        <v>2135</v>
      </c>
      <c r="AK78" s="61" t="s">
        <v>2127</v>
      </c>
      <c r="AL78" s="61"/>
      <c r="AM78" s="61"/>
      <c r="AN78" s="61"/>
      <c r="AO78" s="61"/>
      <c r="AP78" s="61"/>
      <c r="AQ78" s="61"/>
      <c r="AR78" s="61"/>
      <c r="AS78" s="489" t="s">
        <v>669</v>
      </c>
    </row>
    <row r="79" spans="1:45" s="161" customFormat="1" ht="14.25" customHeight="1" x14ac:dyDescent="0.25">
      <c r="A79" s="198"/>
      <c r="B79" s="61" t="s">
        <v>1176</v>
      </c>
      <c r="C79" s="61" t="s">
        <v>1177</v>
      </c>
      <c r="D79" s="61"/>
      <c r="E79" s="196" t="s">
        <v>1178</v>
      </c>
      <c r="F79" s="61" t="s">
        <v>510</v>
      </c>
      <c r="G79" s="158" t="s">
        <v>394</v>
      </c>
      <c r="H79" s="61"/>
      <c r="I79" s="61"/>
      <c r="J79" s="61"/>
      <c r="K79" s="61"/>
      <c r="L79" s="61"/>
      <c r="M79" s="61"/>
      <c r="N79" s="61">
        <v>2</v>
      </c>
      <c r="O79" s="63">
        <v>44090</v>
      </c>
      <c r="P79" s="184">
        <f t="shared" si="6"/>
        <v>2</v>
      </c>
      <c r="Q79" s="64"/>
      <c r="R79" s="64"/>
      <c r="S79" s="64"/>
      <c r="T79" s="64"/>
      <c r="U79" s="64"/>
      <c r="V79" s="64"/>
      <c r="W79" s="64"/>
      <c r="X79" s="63"/>
      <c r="Y79" s="189">
        <f t="shared" si="7"/>
        <v>0</v>
      </c>
      <c r="Z79" s="61"/>
      <c r="AA79" s="61"/>
      <c r="AB79" s="61"/>
      <c r="AC79" s="61"/>
      <c r="AD79" s="61"/>
      <c r="AE79" s="61"/>
      <c r="AF79" s="61"/>
      <c r="AG79" s="63"/>
      <c r="AH79" s="186">
        <f t="shared" si="8"/>
        <v>0</v>
      </c>
      <c r="AI79" s="64"/>
      <c r="AJ79" s="64" t="s">
        <v>2135</v>
      </c>
      <c r="AK79" s="61" t="s">
        <v>2127</v>
      </c>
      <c r="AL79" s="61"/>
      <c r="AM79" s="61"/>
      <c r="AN79" s="61"/>
      <c r="AO79" s="61"/>
      <c r="AP79" s="61"/>
      <c r="AQ79" s="61"/>
      <c r="AR79" s="61"/>
      <c r="AS79" s="489" t="s">
        <v>2257</v>
      </c>
    </row>
    <row r="80" spans="1:45" s="161" customFormat="1" ht="15" x14ac:dyDescent="0.25">
      <c r="A80" s="198"/>
      <c r="B80" s="61" t="s">
        <v>2035</v>
      </c>
      <c r="C80" s="61" t="s">
        <v>939</v>
      </c>
      <c r="D80" s="61"/>
      <c r="E80" s="61" t="s">
        <v>2036</v>
      </c>
      <c r="F80" s="61" t="s">
        <v>393</v>
      </c>
      <c r="G80" s="158" t="s">
        <v>394</v>
      </c>
      <c r="H80" s="61"/>
      <c r="I80" s="61"/>
      <c r="J80" s="61">
        <v>1</v>
      </c>
      <c r="K80" s="61"/>
      <c r="L80" s="61"/>
      <c r="M80" s="61"/>
      <c r="N80" s="61"/>
      <c r="O80" s="63">
        <v>44006</v>
      </c>
      <c r="P80" s="184">
        <f t="shared" si="6"/>
        <v>1</v>
      </c>
      <c r="Q80" s="64"/>
      <c r="R80" s="64"/>
      <c r="S80" s="64"/>
      <c r="T80" s="64"/>
      <c r="U80" s="64"/>
      <c r="V80" s="64"/>
      <c r="W80" s="64"/>
      <c r="X80" s="63"/>
      <c r="Y80" s="189">
        <f t="shared" si="7"/>
        <v>0</v>
      </c>
      <c r="Z80" s="61"/>
      <c r="AA80" s="61"/>
      <c r="AB80" s="61"/>
      <c r="AC80" s="61"/>
      <c r="AD80" s="61"/>
      <c r="AE80" s="61"/>
      <c r="AF80" s="61"/>
      <c r="AG80" s="63"/>
      <c r="AH80" s="186">
        <f t="shared" si="8"/>
        <v>0</v>
      </c>
      <c r="AI80" s="61"/>
      <c r="AJ80" s="64" t="s">
        <v>2135</v>
      </c>
      <c r="AK80" s="61" t="s">
        <v>2127</v>
      </c>
      <c r="AL80" s="190" t="s">
        <v>2128</v>
      </c>
      <c r="AM80" s="190" t="s">
        <v>2129</v>
      </c>
      <c r="AN80" s="190"/>
      <c r="AO80" s="190">
        <v>55</v>
      </c>
      <c r="AP80" s="61"/>
      <c r="AQ80" s="61"/>
      <c r="AR80" s="61"/>
      <c r="AS80" s="489" t="s">
        <v>2258</v>
      </c>
    </row>
    <row r="81" spans="1:45" s="288" customFormat="1" ht="15" x14ac:dyDescent="0.25">
      <c r="A81" s="198"/>
      <c r="B81" s="61" t="s">
        <v>2038</v>
      </c>
      <c r="C81" s="61" t="s">
        <v>2039</v>
      </c>
      <c r="D81" s="61"/>
      <c r="E81" s="61" t="s">
        <v>2040</v>
      </c>
      <c r="F81" s="61" t="s">
        <v>393</v>
      </c>
      <c r="G81" s="158" t="s">
        <v>394</v>
      </c>
      <c r="H81" s="61"/>
      <c r="I81" s="61"/>
      <c r="J81" s="61">
        <v>1</v>
      </c>
      <c r="K81" s="61"/>
      <c r="L81" s="61"/>
      <c r="M81" s="61"/>
      <c r="N81" s="61"/>
      <c r="O81" s="63">
        <v>43985</v>
      </c>
      <c r="P81" s="184">
        <f t="shared" si="6"/>
        <v>1</v>
      </c>
      <c r="Q81" s="64"/>
      <c r="R81" s="64"/>
      <c r="S81" s="64"/>
      <c r="T81" s="64"/>
      <c r="U81" s="64"/>
      <c r="V81" s="64"/>
      <c r="W81" s="64"/>
      <c r="X81" s="63"/>
      <c r="Y81" s="189">
        <f t="shared" si="7"/>
        <v>0</v>
      </c>
      <c r="Z81" s="61"/>
      <c r="AA81" s="61"/>
      <c r="AB81" s="61"/>
      <c r="AC81" s="61"/>
      <c r="AD81" s="61"/>
      <c r="AE81" s="61"/>
      <c r="AF81" s="61"/>
      <c r="AG81" s="63"/>
      <c r="AH81" s="186">
        <f t="shared" si="8"/>
        <v>0</v>
      </c>
      <c r="AI81" s="61"/>
      <c r="AJ81" s="64" t="s">
        <v>2135</v>
      </c>
      <c r="AK81" s="61" t="s">
        <v>2127</v>
      </c>
      <c r="AL81" s="190" t="s">
        <v>2128</v>
      </c>
      <c r="AM81" s="190" t="s">
        <v>2129</v>
      </c>
      <c r="AN81" s="190"/>
      <c r="AO81" s="190">
        <v>55</v>
      </c>
      <c r="AP81" s="61"/>
      <c r="AQ81" s="61"/>
      <c r="AR81" s="61"/>
      <c r="AS81" s="489" t="s">
        <v>2259</v>
      </c>
    </row>
    <row r="82" spans="1:45" s="288" customFormat="1" ht="15.75" customHeight="1" x14ac:dyDescent="0.25">
      <c r="A82" s="301"/>
      <c r="B82" s="310" t="s">
        <v>674</v>
      </c>
      <c r="C82" s="315" t="s">
        <v>675</v>
      </c>
      <c r="D82" s="315"/>
      <c r="E82" s="316" t="s">
        <v>676</v>
      </c>
      <c r="F82" s="315" t="s">
        <v>677</v>
      </c>
      <c r="G82" s="311" t="s">
        <v>394</v>
      </c>
      <c r="H82" s="310"/>
      <c r="I82" s="310"/>
      <c r="J82" s="310"/>
      <c r="K82" s="310"/>
      <c r="L82" s="310"/>
      <c r="M82" s="310"/>
      <c r="N82" s="310">
        <v>1</v>
      </c>
      <c r="O82" s="313">
        <v>43903</v>
      </c>
      <c r="P82" s="304">
        <f t="shared" si="6"/>
        <v>1</v>
      </c>
      <c r="Q82" s="314"/>
      <c r="R82" s="314"/>
      <c r="S82" s="314"/>
      <c r="T82" s="314"/>
      <c r="U82" s="314"/>
      <c r="V82" s="314"/>
      <c r="W82" s="314"/>
      <c r="X82" s="313"/>
      <c r="Y82" s="189">
        <f t="shared" si="7"/>
        <v>0</v>
      </c>
      <c r="Z82" s="310"/>
      <c r="AA82" s="310"/>
      <c r="AB82" s="310"/>
      <c r="AC82" s="310"/>
      <c r="AD82" s="310"/>
      <c r="AE82" s="310"/>
      <c r="AF82" s="310"/>
      <c r="AG82" s="313"/>
      <c r="AH82" s="186">
        <f t="shared" si="8"/>
        <v>0</v>
      </c>
      <c r="AI82" s="303"/>
      <c r="AJ82" s="310" t="s">
        <v>2135</v>
      </c>
      <c r="AK82" s="310" t="s">
        <v>2127</v>
      </c>
      <c r="AL82" s="310"/>
      <c r="AM82" s="310"/>
      <c r="AN82" s="310"/>
      <c r="AO82" s="310"/>
      <c r="AP82" s="310"/>
      <c r="AQ82" s="310"/>
      <c r="AR82" s="310"/>
      <c r="AS82" s="489" t="s">
        <v>2260</v>
      </c>
    </row>
    <row r="83" spans="1:45" s="161" customFormat="1" ht="15" customHeight="1" x14ac:dyDescent="0.25">
      <c r="A83" s="301"/>
      <c r="B83" s="310" t="s">
        <v>679</v>
      </c>
      <c r="C83" s="315" t="s">
        <v>680</v>
      </c>
      <c r="D83" s="315"/>
      <c r="E83" s="316" t="s">
        <v>681</v>
      </c>
      <c r="F83" s="315" t="s">
        <v>677</v>
      </c>
      <c r="G83" s="311" t="s">
        <v>394</v>
      </c>
      <c r="H83" s="310"/>
      <c r="I83" s="310"/>
      <c r="J83" s="310"/>
      <c r="K83" s="310"/>
      <c r="L83" s="310"/>
      <c r="M83" s="310"/>
      <c r="N83" s="310">
        <v>1</v>
      </c>
      <c r="O83" s="313">
        <v>44165</v>
      </c>
      <c r="P83" s="304">
        <f t="shared" si="6"/>
        <v>1</v>
      </c>
      <c r="Q83" s="314"/>
      <c r="R83" s="314"/>
      <c r="S83" s="314"/>
      <c r="T83" s="314"/>
      <c r="U83" s="314"/>
      <c r="V83" s="314"/>
      <c r="W83" s="314"/>
      <c r="X83" s="313"/>
      <c r="Y83" s="189">
        <f t="shared" si="7"/>
        <v>0</v>
      </c>
      <c r="Z83" s="310"/>
      <c r="AA83" s="310"/>
      <c r="AB83" s="310"/>
      <c r="AC83" s="310"/>
      <c r="AD83" s="310"/>
      <c r="AE83" s="310"/>
      <c r="AF83" s="310"/>
      <c r="AG83" s="313"/>
      <c r="AH83" s="186">
        <f t="shared" si="8"/>
        <v>0</v>
      </c>
      <c r="AI83" s="303"/>
      <c r="AJ83" s="310" t="s">
        <v>2135</v>
      </c>
      <c r="AK83" s="310" t="s">
        <v>2127</v>
      </c>
      <c r="AL83" s="310"/>
      <c r="AM83" s="310"/>
      <c r="AN83" s="310"/>
      <c r="AO83" s="310"/>
      <c r="AP83" s="310"/>
      <c r="AQ83" s="310"/>
      <c r="AR83" s="310"/>
      <c r="AS83" s="489" t="s">
        <v>682</v>
      </c>
    </row>
    <row r="84" spans="1:45" s="161" customFormat="1" ht="15" x14ac:dyDescent="0.25">
      <c r="A84" s="198"/>
      <c r="B84" s="61" t="s">
        <v>683</v>
      </c>
      <c r="C84" s="61" t="s">
        <v>684</v>
      </c>
      <c r="D84" s="61"/>
      <c r="E84" s="196" t="s">
        <v>685</v>
      </c>
      <c r="F84" s="61" t="s">
        <v>510</v>
      </c>
      <c r="G84" s="158" t="s">
        <v>394</v>
      </c>
      <c r="H84" s="61"/>
      <c r="I84" s="61"/>
      <c r="J84" s="61"/>
      <c r="K84" s="61"/>
      <c r="L84" s="61"/>
      <c r="M84" s="61"/>
      <c r="N84" s="61">
        <v>1</v>
      </c>
      <c r="O84" s="63">
        <v>43882</v>
      </c>
      <c r="P84" s="184">
        <f t="shared" si="6"/>
        <v>1</v>
      </c>
      <c r="Q84" s="64"/>
      <c r="R84" s="64"/>
      <c r="S84" s="64"/>
      <c r="T84" s="64"/>
      <c r="U84" s="64"/>
      <c r="V84" s="64"/>
      <c r="W84" s="64"/>
      <c r="X84" s="63"/>
      <c r="Y84" s="189">
        <f t="shared" si="7"/>
        <v>0</v>
      </c>
      <c r="Z84" s="61"/>
      <c r="AA84" s="61"/>
      <c r="AB84" s="61"/>
      <c r="AC84" s="61"/>
      <c r="AD84" s="61"/>
      <c r="AE84" s="61"/>
      <c r="AF84" s="61"/>
      <c r="AG84" s="63"/>
      <c r="AH84" s="186">
        <f t="shared" si="8"/>
        <v>0</v>
      </c>
      <c r="AI84" s="64"/>
      <c r="AJ84" s="64" t="s">
        <v>2135</v>
      </c>
      <c r="AK84" s="61" t="s">
        <v>2127</v>
      </c>
      <c r="AL84" s="61"/>
      <c r="AM84" s="61"/>
      <c r="AN84" s="61"/>
      <c r="AO84" s="61"/>
      <c r="AP84" s="61"/>
      <c r="AQ84" s="61"/>
      <c r="AR84" s="61"/>
      <c r="AS84" s="489" t="s">
        <v>686</v>
      </c>
    </row>
    <row r="85" spans="1:45" s="161" customFormat="1" ht="15" x14ac:dyDescent="0.25">
      <c r="A85" s="198"/>
      <c r="B85" s="61" t="s">
        <v>1128</v>
      </c>
      <c r="C85" s="61" t="s">
        <v>1129</v>
      </c>
      <c r="D85" s="61"/>
      <c r="E85" s="196" t="s">
        <v>1130</v>
      </c>
      <c r="F85" s="61" t="s">
        <v>510</v>
      </c>
      <c r="G85" s="158" t="s">
        <v>394</v>
      </c>
      <c r="H85" s="61"/>
      <c r="I85" s="61"/>
      <c r="J85" s="61"/>
      <c r="K85" s="61"/>
      <c r="L85" s="61"/>
      <c r="M85" s="61"/>
      <c r="N85" s="61">
        <v>1</v>
      </c>
      <c r="O85" s="63">
        <v>43942</v>
      </c>
      <c r="P85" s="184">
        <f t="shared" si="6"/>
        <v>1</v>
      </c>
      <c r="Q85" s="64"/>
      <c r="R85" s="64"/>
      <c r="S85" s="64"/>
      <c r="T85" s="64"/>
      <c r="U85" s="64"/>
      <c r="V85" s="64"/>
      <c r="W85" s="64"/>
      <c r="X85" s="63"/>
      <c r="Y85" s="189">
        <f t="shared" si="7"/>
        <v>0</v>
      </c>
      <c r="Z85" s="61"/>
      <c r="AA85" s="61"/>
      <c r="AB85" s="61"/>
      <c r="AC85" s="61"/>
      <c r="AD85" s="61"/>
      <c r="AE85" s="61"/>
      <c r="AF85" s="61"/>
      <c r="AG85" s="63"/>
      <c r="AH85" s="186">
        <f t="shared" si="8"/>
        <v>0</v>
      </c>
      <c r="AI85" s="64"/>
      <c r="AJ85" s="64" t="s">
        <v>2135</v>
      </c>
      <c r="AK85" s="61" t="s">
        <v>2127</v>
      </c>
      <c r="AL85" s="61"/>
      <c r="AM85" s="61"/>
      <c r="AN85" s="61"/>
      <c r="AO85" s="61"/>
      <c r="AP85" s="61"/>
      <c r="AQ85" s="61"/>
      <c r="AR85" s="61"/>
      <c r="AS85" s="489" t="s">
        <v>2261</v>
      </c>
    </row>
    <row r="86" spans="1:45" s="161" customFormat="1" ht="15" customHeight="1" x14ac:dyDescent="0.25">
      <c r="A86" s="198"/>
      <c r="B86" s="61" t="s">
        <v>2262</v>
      </c>
      <c r="C86" s="61" t="s">
        <v>2263</v>
      </c>
      <c r="D86" s="61"/>
      <c r="E86" s="61" t="s">
        <v>2264</v>
      </c>
      <c r="F86" s="61" t="s">
        <v>690</v>
      </c>
      <c r="G86" s="158" t="s">
        <v>691</v>
      </c>
      <c r="H86" s="61"/>
      <c r="I86" s="61"/>
      <c r="J86" s="61"/>
      <c r="K86" s="61"/>
      <c r="L86" s="61"/>
      <c r="M86" s="61"/>
      <c r="N86" s="61">
        <v>1</v>
      </c>
      <c r="O86" s="63">
        <v>43900</v>
      </c>
      <c r="P86" s="184">
        <f t="shared" si="6"/>
        <v>1</v>
      </c>
      <c r="Q86" s="64"/>
      <c r="R86" s="64"/>
      <c r="S86" s="64"/>
      <c r="T86" s="64"/>
      <c r="U86" s="64"/>
      <c r="V86" s="64"/>
      <c r="W86" s="64"/>
      <c r="X86" s="63"/>
      <c r="Y86" s="189">
        <f t="shared" si="7"/>
        <v>0</v>
      </c>
      <c r="Z86" s="61"/>
      <c r="AA86" s="61"/>
      <c r="AB86" s="61"/>
      <c r="AC86" s="61"/>
      <c r="AD86" s="61"/>
      <c r="AE86" s="61"/>
      <c r="AF86" s="61"/>
      <c r="AG86" s="63"/>
      <c r="AH86" s="186">
        <f t="shared" si="8"/>
        <v>0</v>
      </c>
      <c r="AI86" s="61"/>
      <c r="AJ86" s="64" t="s">
        <v>2135</v>
      </c>
      <c r="AK86" s="61" t="s">
        <v>2127</v>
      </c>
      <c r="AL86" s="61"/>
      <c r="AM86" s="61"/>
      <c r="AN86" s="61"/>
      <c r="AO86" s="61"/>
      <c r="AP86" s="61"/>
      <c r="AQ86" s="61"/>
      <c r="AR86" s="61"/>
      <c r="AS86" s="489" t="s">
        <v>2265</v>
      </c>
    </row>
    <row r="87" spans="1:45" s="161" customFormat="1" ht="14.25" customHeight="1" x14ac:dyDescent="0.25">
      <c r="A87" s="198"/>
      <c r="B87" s="61" t="s">
        <v>1396</v>
      </c>
      <c r="C87" s="61" t="s">
        <v>1397</v>
      </c>
      <c r="D87" s="61"/>
      <c r="E87" s="196" t="s">
        <v>1398</v>
      </c>
      <c r="F87" s="61" t="s">
        <v>510</v>
      </c>
      <c r="G87" s="158" t="s">
        <v>394</v>
      </c>
      <c r="H87" s="61"/>
      <c r="I87" s="61"/>
      <c r="J87" s="61"/>
      <c r="K87" s="61"/>
      <c r="L87" s="61"/>
      <c r="M87" s="61"/>
      <c r="N87" s="61">
        <v>1</v>
      </c>
      <c r="O87" s="63">
        <v>43837</v>
      </c>
      <c r="P87" s="184">
        <f t="shared" si="6"/>
        <v>1</v>
      </c>
      <c r="Q87" s="64"/>
      <c r="R87" s="64"/>
      <c r="S87" s="64"/>
      <c r="T87" s="64"/>
      <c r="U87" s="64"/>
      <c r="V87" s="64"/>
      <c r="W87" s="64"/>
      <c r="X87" s="63"/>
      <c r="Y87" s="189">
        <f t="shared" si="7"/>
        <v>0</v>
      </c>
      <c r="Z87" s="61"/>
      <c r="AA87" s="61"/>
      <c r="AB87" s="61"/>
      <c r="AC87" s="61"/>
      <c r="AD87" s="61"/>
      <c r="AE87" s="61"/>
      <c r="AF87" s="61"/>
      <c r="AG87" s="63"/>
      <c r="AH87" s="186">
        <f t="shared" si="8"/>
        <v>0</v>
      </c>
      <c r="AI87" s="64"/>
      <c r="AJ87" s="64" t="s">
        <v>2135</v>
      </c>
      <c r="AK87" s="61" t="s">
        <v>2127</v>
      </c>
      <c r="AL87" s="61"/>
      <c r="AM87" s="61"/>
      <c r="AN87" s="61"/>
      <c r="AO87" s="61"/>
      <c r="AP87" s="61"/>
      <c r="AQ87" s="61"/>
      <c r="AR87" s="61"/>
      <c r="AS87" s="489" t="s">
        <v>2266</v>
      </c>
    </row>
    <row r="88" spans="1:45" s="161" customFormat="1" ht="15" x14ac:dyDescent="0.25">
      <c r="A88" s="198"/>
      <c r="B88" s="61" t="s">
        <v>1160</v>
      </c>
      <c r="C88" s="61" t="s">
        <v>1161</v>
      </c>
      <c r="D88" s="61"/>
      <c r="E88" s="196" t="s">
        <v>1162</v>
      </c>
      <c r="F88" s="61" t="s">
        <v>510</v>
      </c>
      <c r="G88" s="158" t="s">
        <v>394</v>
      </c>
      <c r="H88" s="61"/>
      <c r="I88" s="61"/>
      <c r="J88" s="61"/>
      <c r="K88" s="61"/>
      <c r="L88" s="61"/>
      <c r="M88" s="61"/>
      <c r="N88" s="61">
        <v>1</v>
      </c>
      <c r="O88" s="63">
        <v>43837</v>
      </c>
      <c r="P88" s="184">
        <f t="shared" si="6"/>
        <v>1</v>
      </c>
      <c r="Q88" s="64"/>
      <c r="R88" s="64"/>
      <c r="S88" s="64"/>
      <c r="T88" s="64"/>
      <c r="U88" s="64"/>
      <c r="V88" s="64"/>
      <c r="W88" s="64"/>
      <c r="X88" s="63"/>
      <c r="Y88" s="189">
        <f t="shared" si="7"/>
        <v>0</v>
      </c>
      <c r="Z88" s="61"/>
      <c r="AA88" s="61"/>
      <c r="AB88" s="61"/>
      <c r="AC88" s="61"/>
      <c r="AD88" s="61"/>
      <c r="AE88" s="61"/>
      <c r="AF88" s="61"/>
      <c r="AG88" s="63"/>
      <c r="AH88" s="186">
        <f t="shared" si="8"/>
        <v>0</v>
      </c>
      <c r="AI88" s="64"/>
      <c r="AJ88" s="64" t="s">
        <v>2135</v>
      </c>
      <c r="AK88" s="61" t="s">
        <v>2127</v>
      </c>
      <c r="AL88" s="61"/>
      <c r="AM88" s="61"/>
      <c r="AN88" s="61"/>
      <c r="AO88" s="61"/>
      <c r="AP88" s="61"/>
      <c r="AQ88" s="61"/>
      <c r="AR88" s="61"/>
      <c r="AS88" s="489" t="s">
        <v>2267</v>
      </c>
    </row>
    <row r="89" spans="1:45" s="161" customFormat="1" ht="15" x14ac:dyDescent="0.25">
      <c r="A89" s="198"/>
      <c r="B89" s="61" t="s">
        <v>697</v>
      </c>
      <c r="C89" s="61" t="s">
        <v>698</v>
      </c>
      <c r="D89" s="61"/>
      <c r="E89" s="196" t="s">
        <v>699</v>
      </c>
      <c r="F89" s="61" t="s">
        <v>510</v>
      </c>
      <c r="G89" s="158" t="s">
        <v>394</v>
      </c>
      <c r="H89" s="61"/>
      <c r="I89" s="61"/>
      <c r="J89" s="61"/>
      <c r="K89" s="61"/>
      <c r="L89" s="61"/>
      <c r="M89" s="61"/>
      <c r="N89" s="61">
        <v>1</v>
      </c>
      <c r="O89" s="63">
        <v>43906</v>
      </c>
      <c r="P89" s="184">
        <f t="shared" si="6"/>
        <v>1</v>
      </c>
      <c r="Q89" s="64"/>
      <c r="R89" s="64"/>
      <c r="S89" s="64"/>
      <c r="T89" s="64"/>
      <c r="U89" s="64"/>
      <c r="V89" s="64"/>
      <c r="W89" s="64"/>
      <c r="X89" s="63"/>
      <c r="Y89" s="189">
        <f t="shared" si="7"/>
        <v>0</v>
      </c>
      <c r="Z89" s="61"/>
      <c r="AA89" s="61"/>
      <c r="AB89" s="61"/>
      <c r="AC89" s="61"/>
      <c r="AD89" s="61"/>
      <c r="AE89" s="61"/>
      <c r="AF89" s="61"/>
      <c r="AG89" s="63"/>
      <c r="AH89" s="186">
        <f t="shared" si="8"/>
        <v>0</v>
      </c>
      <c r="AI89" s="64"/>
      <c r="AJ89" s="64" t="s">
        <v>2135</v>
      </c>
      <c r="AK89" s="61" t="s">
        <v>2127</v>
      </c>
      <c r="AL89" s="61"/>
      <c r="AM89" s="61"/>
      <c r="AN89" s="61"/>
      <c r="AO89" s="61"/>
      <c r="AP89" s="61"/>
      <c r="AQ89" s="61"/>
      <c r="AR89" s="61"/>
      <c r="AS89" s="489" t="s">
        <v>700</v>
      </c>
    </row>
    <row r="90" spans="1:45" s="161" customFormat="1" ht="15" x14ac:dyDescent="0.25">
      <c r="A90" s="198"/>
      <c r="B90" s="61" t="s">
        <v>701</v>
      </c>
      <c r="C90" s="61" t="s">
        <v>702</v>
      </c>
      <c r="D90" s="61"/>
      <c r="E90" s="61" t="s">
        <v>703</v>
      </c>
      <c r="F90" s="61" t="s">
        <v>690</v>
      </c>
      <c r="G90" s="158" t="s">
        <v>691</v>
      </c>
      <c r="H90" s="61"/>
      <c r="I90" s="61"/>
      <c r="J90" s="61"/>
      <c r="K90" s="61"/>
      <c r="L90" s="61"/>
      <c r="M90" s="61"/>
      <c r="N90" s="61">
        <v>1</v>
      </c>
      <c r="O90" s="63">
        <v>43893</v>
      </c>
      <c r="P90" s="184">
        <f t="shared" si="6"/>
        <v>1</v>
      </c>
      <c r="Q90" s="64"/>
      <c r="R90" s="64"/>
      <c r="S90" s="64"/>
      <c r="T90" s="64"/>
      <c r="U90" s="64"/>
      <c r="V90" s="64"/>
      <c r="W90" s="64"/>
      <c r="X90" s="63"/>
      <c r="Y90" s="189">
        <f t="shared" si="7"/>
        <v>0</v>
      </c>
      <c r="Z90" s="61"/>
      <c r="AA90" s="61"/>
      <c r="AB90" s="61"/>
      <c r="AC90" s="61"/>
      <c r="AD90" s="61"/>
      <c r="AE90" s="61"/>
      <c r="AF90" s="61"/>
      <c r="AG90" s="63"/>
      <c r="AH90" s="186">
        <f t="shared" si="8"/>
        <v>0</v>
      </c>
      <c r="AI90" s="61"/>
      <c r="AJ90" s="64" t="s">
        <v>2135</v>
      </c>
      <c r="AK90" s="61" t="s">
        <v>2127</v>
      </c>
      <c r="AL90" s="61"/>
      <c r="AM90" s="61"/>
      <c r="AN90" s="61"/>
      <c r="AO90" s="61"/>
      <c r="AP90" s="61"/>
      <c r="AQ90" s="61"/>
      <c r="AR90" s="61"/>
      <c r="AS90" s="489" t="s">
        <v>704</v>
      </c>
    </row>
    <row r="91" spans="1:45" s="288" customFormat="1" ht="15" x14ac:dyDescent="0.25">
      <c r="A91" s="198"/>
      <c r="B91" s="61" t="s">
        <v>2268</v>
      </c>
      <c r="C91" s="61" t="s">
        <v>2269</v>
      </c>
      <c r="D91" s="61"/>
      <c r="E91" s="61" t="s">
        <v>2270</v>
      </c>
      <c r="F91" s="61" t="s">
        <v>690</v>
      </c>
      <c r="G91" s="158" t="s">
        <v>691</v>
      </c>
      <c r="H91" s="61"/>
      <c r="I91" s="61"/>
      <c r="J91" s="61"/>
      <c r="K91" s="61"/>
      <c r="L91" s="61"/>
      <c r="M91" s="61"/>
      <c r="N91" s="61">
        <v>1</v>
      </c>
      <c r="O91" s="63">
        <v>44097</v>
      </c>
      <c r="P91" s="184">
        <f t="shared" si="6"/>
        <v>1</v>
      </c>
      <c r="Q91" s="64"/>
      <c r="R91" s="64"/>
      <c r="S91" s="64"/>
      <c r="T91" s="64"/>
      <c r="U91" s="64"/>
      <c r="V91" s="64"/>
      <c r="W91" s="64"/>
      <c r="X91" s="63"/>
      <c r="Y91" s="189">
        <f t="shared" si="7"/>
        <v>0</v>
      </c>
      <c r="Z91" s="61"/>
      <c r="AA91" s="61"/>
      <c r="AB91" s="61"/>
      <c r="AC91" s="61"/>
      <c r="AD91" s="61"/>
      <c r="AE91" s="61"/>
      <c r="AF91" s="61"/>
      <c r="AG91" s="63"/>
      <c r="AH91" s="186">
        <f t="shared" si="8"/>
        <v>0</v>
      </c>
      <c r="AI91" s="61"/>
      <c r="AJ91" s="64" t="s">
        <v>2135</v>
      </c>
      <c r="AK91" s="61" t="s">
        <v>2127</v>
      </c>
      <c r="AL91" s="61"/>
      <c r="AM91" s="61"/>
      <c r="AN91" s="61"/>
      <c r="AO91" s="61"/>
      <c r="AP91" s="61"/>
      <c r="AQ91" s="61"/>
      <c r="AR91" s="61"/>
      <c r="AS91" s="489" t="s">
        <v>2271</v>
      </c>
    </row>
    <row r="92" spans="1:45" s="289" customFormat="1" ht="15" x14ac:dyDescent="0.25">
      <c r="A92" s="198"/>
      <c r="B92" s="61" t="s">
        <v>2268</v>
      </c>
      <c r="C92" s="61" t="s">
        <v>2269</v>
      </c>
      <c r="D92" s="61"/>
      <c r="E92" s="284" t="s">
        <v>2270</v>
      </c>
      <c r="F92" s="61" t="s">
        <v>510</v>
      </c>
      <c r="G92" s="158" t="s">
        <v>394</v>
      </c>
      <c r="H92" s="61"/>
      <c r="I92" s="61"/>
      <c r="J92" s="61"/>
      <c r="K92" s="61"/>
      <c r="L92" s="61"/>
      <c r="M92" s="61"/>
      <c r="N92" s="61">
        <v>1</v>
      </c>
      <c r="O92" s="63">
        <v>44097</v>
      </c>
      <c r="P92" s="184">
        <f t="shared" si="6"/>
        <v>1</v>
      </c>
      <c r="Q92" s="64"/>
      <c r="R92" s="64"/>
      <c r="S92" s="64"/>
      <c r="T92" s="64"/>
      <c r="U92" s="64"/>
      <c r="V92" s="64"/>
      <c r="W92" s="64"/>
      <c r="X92" s="63"/>
      <c r="Y92" s="189">
        <f t="shared" si="7"/>
        <v>0</v>
      </c>
      <c r="Z92" s="61"/>
      <c r="AA92" s="61"/>
      <c r="AB92" s="61"/>
      <c r="AC92" s="61"/>
      <c r="AD92" s="61"/>
      <c r="AE92" s="61"/>
      <c r="AF92" s="61"/>
      <c r="AG92" s="63"/>
      <c r="AH92" s="186">
        <f t="shared" si="8"/>
        <v>0</v>
      </c>
      <c r="AI92" s="61"/>
      <c r="AJ92" s="64" t="s">
        <v>2135</v>
      </c>
      <c r="AK92" s="61" t="s">
        <v>2127</v>
      </c>
      <c r="AL92" s="61"/>
      <c r="AM92" s="61"/>
      <c r="AN92" s="61"/>
      <c r="AO92" s="61"/>
      <c r="AP92" s="61"/>
      <c r="AQ92" s="61"/>
      <c r="AR92" s="61"/>
      <c r="AS92" s="489" t="s">
        <v>2272</v>
      </c>
    </row>
    <row r="93" spans="1:45" s="289" customFormat="1" ht="15" customHeight="1" x14ac:dyDescent="0.25">
      <c r="A93" s="198"/>
      <c r="B93" s="61" t="s">
        <v>709</v>
      </c>
      <c r="C93" s="61" t="s">
        <v>710</v>
      </c>
      <c r="D93" s="61"/>
      <c r="E93" s="61" t="s">
        <v>711</v>
      </c>
      <c r="F93" s="61" t="s">
        <v>690</v>
      </c>
      <c r="G93" s="158" t="s">
        <v>691</v>
      </c>
      <c r="H93" s="61"/>
      <c r="I93" s="61"/>
      <c r="J93" s="61"/>
      <c r="K93" s="61"/>
      <c r="L93" s="61"/>
      <c r="M93" s="61"/>
      <c r="N93" s="61">
        <v>1</v>
      </c>
      <c r="O93" s="63">
        <v>44060</v>
      </c>
      <c r="P93" s="184">
        <f t="shared" si="6"/>
        <v>1</v>
      </c>
      <c r="Q93" s="64"/>
      <c r="R93" s="64"/>
      <c r="S93" s="64"/>
      <c r="T93" s="64"/>
      <c r="U93" s="64"/>
      <c r="V93" s="64"/>
      <c r="W93" s="64"/>
      <c r="X93" s="63"/>
      <c r="Y93" s="189">
        <f t="shared" si="7"/>
        <v>0</v>
      </c>
      <c r="Z93" s="61"/>
      <c r="AA93" s="61"/>
      <c r="AB93" s="61"/>
      <c r="AC93" s="61"/>
      <c r="AD93" s="61"/>
      <c r="AE93" s="61"/>
      <c r="AF93" s="61"/>
      <c r="AG93" s="63"/>
      <c r="AH93" s="186">
        <f t="shared" si="8"/>
        <v>0</v>
      </c>
      <c r="AI93" s="61"/>
      <c r="AJ93" s="64" t="s">
        <v>2135</v>
      </c>
      <c r="AK93" s="61" t="s">
        <v>2127</v>
      </c>
      <c r="AL93" s="61"/>
      <c r="AM93" s="61"/>
      <c r="AN93" s="61"/>
      <c r="AO93" s="61"/>
      <c r="AP93" s="61"/>
      <c r="AQ93" s="61"/>
      <c r="AR93" s="61"/>
      <c r="AS93" s="489" t="s">
        <v>712</v>
      </c>
    </row>
    <row r="94" spans="1:45" s="290" customFormat="1" ht="15" x14ac:dyDescent="0.25">
      <c r="A94" s="198"/>
      <c r="B94" s="61" t="s">
        <v>717</v>
      </c>
      <c r="C94" s="61" t="s">
        <v>718</v>
      </c>
      <c r="D94" s="61"/>
      <c r="E94" s="196" t="s">
        <v>719</v>
      </c>
      <c r="F94" s="61" t="s">
        <v>510</v>
      </c>
      <c r="G94" s="158" t="s">
        <v>394</v>
      </c>
      <c r="H94" s="61"/>
      <c r="I94" s="61"/>
      <c r="J94" s="61"/>
      <c r="K94" s="61"/>
      <c r="L94" s="61"/>
      <c r="M94" s="61"/>
      <c r="N94" s="61">
        <v>1</v>
      </c>
      <c r="O94" s="63">
        <v>43892</v>
      </c>
      <c r="P94" s="184">
        <f t="shared" si="6"/>
        <v>1</v>
      </c>
      <c r="Q94" s="64"/>
      <c r="R94" s="64"/>
      <c r="S94" s="64"/>
      <c r="T94" s="64"/>
      <c r="U94" s="64"/>
      <c r="V94" s="64"/>
      <c r="W94" s="64"/>
      <c r="X94" s="63"/>
      <c r="Y94" s="189">
        <f t="shared" si="7"/>
        <v>0</v>
      </c>
      <c r="Z94" s="61"/>
      <c r="AA94" s="61"/>
      <c r="AB94" s="61"/>
      <c r="AC94" s="61"/>
      <c r="AD94" s="61"/>
      <c r="AE94" s="61"/>
      <c r="AF94" s="61"/>
      <c r="AG94" s="63"/>
      <c r="AH94" s="186">
        <f t="shared" si="8"/>
        <v>0</v>
      </c>
      <c r="AI94" s="64"/>
      <c r="AJ94" s="64" t="s">
        <v>2135</v>
      </c>
      <c r="AK94" s="61" t="s">
        <v>2127</v>
      </c>
      <c r="AL94" s="61"/>
      <c r="AM94" s="61"/>
      <c r="AN94" s="61"/>
      <c r="AO94" s="61"/>
      <c r="AP94" s="61"/>
      <c r="AQ94" s="61"/>
      <c r="AR94" s="61"/>
      <c r="AS94" s="489" t="s">
        <v>720</v>
      </c>
    </row>
    <row r="95" spans="1:45" s="161" customFormat="1" ht="15" x14ac:dyDescent="0.25">
      <c r="A95" s="198"/>
      <c r="B95" s="61" t="s">
        <v>2273</v>
      </c>
      <c r="C95" s="61" t="s">
        <v>2274</v>
      </c>
      <c r="D95" s="61"/>
      <c r="E95" s="61" t="s">
        <v>2275</v>
      </c>
      <c r="F95" s="61" t="s">
        <v>690</v>
      </c>
      <c r="G95" s="158" t="s">
        <v>691</v>
      </c>
      <c r="H95" s="61"/>
      <c r="I95" s="61"/>
      <c r="J95" s="61"/>
      <c r="K95" s="61"/>
      <c r="L95" s="61"/>
      <c r="M95" s="61"/>
      <c r="N95" s="61">
        <v>1</v>
      </c>
      <c r="O95" s="63">
        <v>44014</v>
      </c>
      <c r="P95" s="184">
        <f t="shared" si="6"/>
        <v>1</v>
      </c>
      <c r="Q95" s="64"/>
      <c r="R95" s="64"/>
      <c r="S95" s="64"/>
      <c r="T95" s="64"/>
      <c r="U95" s="64"/>
      <c r="V95" s="64"/>
      <c r="W95" s="64"/>
      <c r="X95" s="63"/>
      <c r="Y95" s="189">
        <f t="shared" si="7"/>
        <v>0</v>
      </c>
      <c r="Z95" s="61"/>
      <c r="AA95" s="61"/>
      <c r="AB95" s="61"/>
      <c r="AC95" s="61"/>
      <c r="AD95" s="61"/>
      <c r="AE95" s="61"/>
      <c r="AF95" s="61"/>
      <c r="AG95" s="63"/>
      <c r="AH95" s="186">
        <f t="shared" si="8"/>
        <v>0</v>
      </c>
      <c r="AI95" s="61"/>
      <c r="AJ95" s="64" t="s">
        <v>2135</v>
      </c>
      <c r="AK95" s="61" t="s">
        <v>2127</v>
      </c>
      <c r="AL95" s="61"/>
      <c r="AM95" s="61"/>
      <c r="AN95" s="61"/>
      <c r="AO95" s="61"/>
      <c r="AP95" s="61"/>
      <c r="AQ95" s="61"/>
      <c r="AR95" s="61"/>
      <c r="AS95" s="489" t="s">
        <v>2276</v>
      </c>
    </row>
    <row r="96" spans="1:45" s="161" customFormat="1" ht="15" x14ac:dyDescent="0.25">
      <c r="A96" s="198"/>
      <c r="B96" s="61" t="s">
        <v>2273</v>
      </c>
      <c r="C96" s="61" t="s">
        <v>2274</v>
      </c>
      <c r="D96" s="61"/>
      <c r="E96" s="284" t="s">
        <v>2275</v>
      </c>
      <c r="F96" s="61" t="s">
        <v>510</v>
      </c>
      <c r="G96" s="158" t="s">
        <v>394</v>
      </c>
      <c r="H96" s="61"/>
      <c r="I96" s="61"/>
      <c r="J96" s="61"/>
      <c r="K96" s="61"/>
      <c r="L96" s="61"/>
      <c r="M96" s="61"/>
      <c r="N96" s="61">
        <v>1</v>
      </c>
      <c r="O96" s="63">
        <v>44014</v>
      </c>
      <c r="P96" s="184">
        <f t="shared" si="6"/>
        <v>1</v>
      </c>
      <c r="Q96" s="64"/>
      <c r="R96" s="64"/>
      <c r="S96" s="64"/>
      <c r="T96" s="64"/>
      <c r="U96" s="64"/>
      <c r="V96" s="64"/>
      <c r="W96" s="64"/>
      <c r="X96" s="63"/>
      <c r="Y96" s="189">
        <f t="shared" si="7"/>
        <v>0</v>
      </c>
      <c r="Z96" s="61"/>
      <c r="AA96" s="61"/>
      <c r="AB96" s="61"/>
      <c r="AC96" s="61"/>
      <c r="AD96" s="61"/>
      <c r="AE96" s="61"/>
      <c r="AF96" s="61"/>
      <c r="AG96" s="63"/>
      <c r="AH96" s="186">
        <f t="shared" si="8"/>
        <v>0</v>
      </c>
      <c r="AI96" s="61"/>
      <c r="AJ96" s="64" t="s">
        <v>2135</v>
      </c>
      <c r="AK96" s="61" t="s">
        <v>2127</v>
      </c>
      <c r="AL96" s="61"/>
      <c r="AM96" s="61"/>
      <c r="AN96" s="61"/>
      <c r="AO96" s="61"/>
      <c r="AP96" s="61"/>
      <c r="AQ96" s="61"/>
      <c r="AR96" s="61"/>
      <c r="AS96" s="489" t="s">
        <v>2277</v>
      </c>
    </row>
    <row r="97" spans="1:45" s="161" customFormat="1" ht="15" x14ac:dyDescent="0.25">
      <c r="A97" s="198"/>
      <c r="B97" s="61" t="s">
        <v>721</v>
      </c>
      <c r="C97" s="61" t="s">
        <v>722</v>
      </c>
      <c r="D97" s="61"/>
      <c r="E97" s="61" t="s">
        <v>723</v>
      </c>
      <c r="F97" s="61" t="s">
        <v>690</v>
      </c>
      <c r="G97" s="158" t="s">
        <v>691</v>
      </c>
      <c r="H97" s="61"/>
      <c r="I97" s="61"/>
      <c r="J97" s="61"/>
      <c r="K97" s="61"/>
      <c r="L97" s="61"/>
      <c r="M97" s="61"/>
      <c r="N97" s="61">
        <v>1</v>
      </c>
      <c r="O97" s="63">
        <v>44082</v>
      </c>
      <c r="P97" s="184">
        <f t="shared" si="6"/>
        <v>1</v>
      </c>
      <c r="Q97" s="64"/>
      <c r="R97" s="64"/>
      <c r="S97" s="64"/>
      <c r="T97" s="64"/>
      <c r="U97" s="64"/>
      <c r="V97" s="64"/>
      <c r="W97" s="64"/>
      <c r="X97" s="63"/>
      <c r="Y97" s="189">
        <f t="shared" si="7"/>
        <v>0</v>
      </c>
      <c r="Z97" s="61"/>
      <c r="AA97" s="61"/>
      <c r="AB97" s="61"/>
      <c r="AC97" s="61"/>
      <c r="AD97" s="61"/>
      <c r="AE97" s="61"/>
      <c r="AF97" s="61"/>
      <c r="AG97" s="63"/>
      <c r="AH97" s="186">
        <f t="shared" si="8"/>
        <v>0</v>
      </c>
      <c r="AI97" s="61"/>
      <c r="AJ97" s="64" t="s">
        <v>2135</v>
      </c>
      <c r="AK97" s="61" t="s">
        <v>2127</v>
      </c>
      <c r="AL97" s="61"/>
      <c r="AM97" s="61"/>
      <c r="AN97" s="61"/>
      <c r="AO97" s="61"/>
      <c r="AP97" s="61"/>
      <c r="AQ97" s="61"/>
      <c r="AR97" s="61"/>
      <c r="AS97" s="489" t="s">
        <v>2278</v>
      </c>
    </row>
    <row r="98" spans="1:45" s="291" customFormat="1" ht="15" x14ac:dyDescent="0.25">
      <c r="A98" s="198"/>
      <c r="B98" s="61" t="s">
        <v>2279</v>
      </c>
      <c r="C98" s="61" t="s">
        <v>2280</v>
      </c>
      <c r="D98" s="61"/>
      <c r="E98" s="61" t="s">
        <v>2281</v>
      </c>
      <c r="F98" s="61" t="s">
        <v>690</v>
      </c>
      <c r="G98" s="158" t="s">
        <v>691</v>
      </c>
      <c r="H98" s="61"/>
      <c r="I98" s="61"/>
      <c r="J98" s="61"/>
      <c r="K98" s="61"/>
      <c r="L98" s="61"/>
      <c r="M98" s="61"/>
      <c r="N98" s="61">
        <v>1</v>
      </c>
      <c r="O98" s="63">
        <v>44123</v>
      </c>
      <c r="P98" s="184">
        <f t="shared" si="6"/>
        <v>1</v>
      </c>
      <c r="Q98" s="64"/>
      <c r="R98" s="64"/>
      <c r="S98" s="64"/>
      <c r="T98" s="64"/>
      <c r="U98" s="64"/>
      <c r="V98" s="64"/>
      <c r="W98" s="64"/>
      <c r="X98" s="63"/>
      <c r="Y98" s="189">
        <f t="shared" si="7"/>
        <v>0</v>
      </c>
      <c r="Z98" s="61"/>
      <c r="AA98" s="61"/>
      <c r="AB98" s="61"/>
      <c r="AC98" s="61"/>
      <c r="AD98" s="61"/>
      <c r="AE98" s="61"/>
      <c r="AF98" s="61"/>
      <c r="AG98" s="63"/>
      <c r="AH98" s="186">
        <f t="shared" si="8"/>
        <v>0</v>
      </c>
      <c r="AI98" s="61"/>
      <c r="AJ98" s="64" t="s">
        <v>2135</v>
      </c>
      <c r="AK98" s="61" t="s">
        <v>2127</v>
      </c>
      <c r="AL98" s="61"/>
      <c r="AM98" s="61"/>
      <c r="AN98" s="61"/>
      <c r="AO98" s="61"/>
      <c r="AP98" s="61"/>
      <c r="AQ98" s="61"/>
      <c r="AR98" s="61"/>
      <c r="AS98" s="489" t="s">
        <v>2282</v>
      </c>
    </row>
    <row r="99" spans="1:45" s="161" customFormat="1" ht="15" customHeight="1" x14ac:dyDescent="0.25">
      <c r="A99" s="198"/>
      <c r="B99" s="61" t="s">
        <v>2283</v>
      </c>
      <c r="C99" s="61" t="s">
        <v>2284</v>
      </c>
      <c r="D99" s="61"/>
      <c r="E99" s="61" t="s">
        <v>2285</v>
      </c>
      <c r="F99" s="61" t="s">
        <v>690</v>
      </c>
      <c r="G99" s="158" t="s">
        <v>691</v>
      </c>
      <c r="H99" s="61"/>
      <c r="I99" s="61"/>
      <c r="J99" s="61"/>
      <c r="K99" s="61"/>
      <c r="L99" s="61"/>
      <c r="M99" s="61"/>
      <c r="N99" s="61">
        <v>1</v>
      </c>
      <c r="O99" s="63">
        <v>44005</v>
      </c>
      <c r="P99" s="184">
        <f t="shared" si="6"/>
        <v>1</v>
      </c>
      <c r="Q99" s="64"/>
      <c r="R99" s="64"/>
      <c r="S99" s="64"/>
      <c r="T99" s="64"/>
      <c r="U99" s="64"/>
      <c r="V99" s="64"/>
      <c r="W99" s="64"/>
      <c r="X99" s="63"/>
      <c r="Y99" s="189">
        <f t="shared" si="7"/>
        <v>0</v>
      </c>
      <c r="Z99" s="61"/>
      <c r="AA99" s="61"/>
      <c r="AB99" s="61"/>
      <c r="AC99" s="61"/>
      <c r="AD99" s="61"/>
      <c r="AE99" s="61"/>
      <c r="AF99" s="61"/>
      <c r="AG99" s="63"/>
      <c r="AH99" s="186">
        <f t="shared" si="8"/>
        <v>0</v>
      </c>
      <c r="AI99" s="61"/>
      <c r="AJ99" s="64" t="s">
        <v>2135</v>
      </c>
      <c r="AK99" s="61" t="s">
        <v>2127</v>
      </c>
      <c r="AL99" s="61"/>
      <c r="AM99" s="61"/>
      <c r="AN99" s="61"/>
      <c r="AO99" s="61"/>
      <c r="AP99" s="61"/>
      <c r="AQ99" s="61"/>
      <c r="AR99" s="61"/>
      <c r="AS99" s="489" t="s">
        <v>2286</v>
      </c>
    </row>
    <row r="100" spans="1:45" s="161" customFormat="1" ht="15" customHeight="1" x14ac:dyDescent="0.25">
      <c r="A100" s="198"/>
      <c r="B100" s="61" t="s">
        <v>2287</v>
      </c>
      <c r="C100" s="61" t="s">
        <v>2288</v>
      </c>
      <c r="D100" s="61"/>
      <c r="E100" s="61" t="s">
        <v>2289</v>
      </c>
      <c r="F100" s="61" t="s">
        <v>690</v>
      </c>
      <c r="G100" s="158" t="s">
        <v>691</v>
      </c>
      <c r="H100" s="61"/>
      <c r="I100" s="61"/>
      <c r="J100" s="61"/>
      <c r="K100" s="61"/>
      <c r="L100" s="61"/>
      <c r="M100" s="61"/>
      <c r="N100" s="61">
        <v>1</v>
      </c>
      <c r="O100" s="63">
        <v>44158</v>
      </c>
      <c r="P100" s="184">
        <f t="shared" si="6"/>
        <v>1</v>
      </c>
      <c r="Q100" s="64"/>
      <c r="R100" s="64"/>
      <c r="S100" s="64"/>
      <c r="T100" s="64"/>
      <c r="U100" s="64"/>
      <c r="V100" s="64"/>
      <c r="W100" s="64"/>
      <c r="X100" s="63"/>
      <c r="Y100" s="189">
        <f t="shared" si="7"/>
        <v>0</v>
      </c>
      <c r="Z100" s="61"/>
      <c r="AA100" s="61"/>
      <c r="AB100" s="61"/>
      <c r="AC100" s="61"/>
      <c r="AD100" s="61"/>
      <c r="AE100" s="61"/>
      <c r="AF100" s="61"/>
      <c r="AG100" s="63"/>
      <c r="AH100" s="186">
        <f t="shared" si="8"/>
        <v>0</v>
      </c>
      <c r="AI100" s="61"/>
      <c r="AJ100" s="64" t="s">
        <v>2135</v>
      </c>
      <c r="AK100" s="61" t="s">
        <v>2127</v>
      </c>
      <c r="AL100" s="61"/>
      <c r="AM100" s="61"/>
      <c r="AN100" s="61"/>
      <c r="AO100" s="61"/>
      <c r="AP100" s="61"/>
      <c r="AQ100" s="61"/>
      <c r="AR100" s="61"/>
      <c r="AS100" s="489" t="s">
        <v>2290</v>
      </c>
    </row>
    <row r="101" spans="1:45" s="161" customFormat="1" ht="15" customHeight="1" x14ac:dyDescent="0.25">
      <c r="A101" s="198"/>
      <c r="B101" s="61" t="s">
        <v>725</v>
      </c>
      <c r="C101" s="61" t="s">
        <v>726</v>
      </c>
      <c r="D101" s="61"/>
      <c r="E101" s="61" t="s">
        <v>727</v>
      </c>
      <c r="F101" s="61" t="s">
        <v>690</v>
      </c>
      <c r="G101" s="158" t="s">
        <v>691</v>
      </c>
      <c r="H101" s="61"/>
      <c r="I101" s="61"/>
      <c r="J101" s="61"/>
      <c r="K101" s="61"/>
      <c r="L101" s="61"/>
      <c r="M101" s="61"/>
      <c r="N101" s="61">
        <v>1</v>
      </c>
      <c r="O101" s="63">
        <v>44084</v>
      </c>
      <c r="P101" s="184">
        <f t="shared" si="6"/>
        <v>1</v>
      </c>
      <c r="Q101" s="64"/>
      <c r="R101" s="64"/>
      <c r="S101" s="64"/>
      <c r="T101" s="64"/>
      <c r="U101" s="64"/>
      <c r="V101" s="64"/>
      <c r="W101" s="64"/>
      <c r="X101" s="63"/>
      <c r="Y101" s="189">
        <f t="shared" si="7"/>
        <v>0</v>
      </c>
      <c r="Z101" s="61"/>
      <c r="AA101" s="61"/>
      <c r="AB101" s="61"/>
      <c r="AC101" s="61"/>
      <c r="AD101" s="61"/>
      <c r="AE101" s="61"/>
      <c r="AF101" s="61"/>
      <c r="AG101" s="63"/>
      <c r="AH101" s="186">
        <f t="shared" si="8"/>
        <v>0</v>
      </c>
      <c r="AI101" s="61"/>
      <c r="AJ101" s="64" t="s">
        <v>2135</v>
      </c>
      <c r="AK101" s="61" t="s">
        <v>2127</v>
      </c>
      <c r="AL101" s="61"/>
      <c r="AM101" s="61"/>
      <c r="AN101" s="61"/>
      <c r="AO101" s="61"/>
      <c r="AP101" s="61"/>
      <c r="AQ101" s="61"/>
      <c r="AR101" s="61"/>
      <c r="AS101" s="489" t="s">
        <v>728</v>
      </c>
    </row>
    <row r="102" spans="1:45" s="161" customFormat="1" ht="15" customHeight="1" x14ac:dyDescent="0.25">
      <c r="A102" s="198"/>
      <c r="B102" s="61" t="s">
        <v>2291</v>
      </c>
      <c r="C102" s="61" t="s">
        <v>2292</v>
      </c>
      <c r="D102" s="61"/>
      <c r="E102" s="61" t="s">
        <v>2293</v>
      </c>
      <c r="F102" s="61" t="s">
        <v>690</v>
      </c>
      <c r="G102" s="158" t="s">
        <v>691</v>
      </c>
      <c r="H102" s="61"/>
      <c r="I102" s="61"/>
      <c r="J102" s="61"/>
      <c r="K102" s="61"/>
      <c r="L102" s="61"/>
      <c r="M102" s="61"/>
      <c r="N102" s="61">
        <v>1</v>
      </c>
      <c r="O102" s="63">
        <v>43871</v>
      </c>
      <c r="P102" s="184">
        <f t="shared" si="6"/>
        <v>1</v>
      </c>
      <c r="Q102" s="64"/>
      <c r="R102" s="64"/>
      <c r="S102" s="64"/>
      <c r="T102" s="64"/>
      <c r="U102" s="64"/>
      <c r="V102" s="64"/>
      <c r="W102" s="64"/>
      <c r="X102" s="63"/>
      <c r="Y102" s="189">
        <f t="shared" si="7"/>
        <v>0</v>
      </c>
      <c r="Z102" s="61"/>
      <c r="AA102" s="61"/>
      <c r="AB102" s="61"/>
      <c r="AC102" s="61"/>
      <c r="AD102" s="61"/>
      <c r="AE102" s="61"/>
      <c r="AF102" s="61"/>
      <c r="AG102" s="63"/>
      <c r="AH102" s="186">
        <f t="shared" si="8"/>
        <v>0</v>
      </c>
      <c r="AI102" s="61"/>
      <c r="AJ102" s="64" t="s">
        <v>2135</v>
      </c>
      <c r="AK102" s="61" t="s">
        <v>2127</v>
      </c>
      <c r="AL102" s="61"/>
      <c r="AM102" s="61"/>
      <c r="AN102" s="61"/>
      <c r="AO102" s="61"/>
      <c r="AP102" s="61"/>
      <c r="AQ102" s="61"/>
      <c r="AR102" s="61"/>
      <c r="AS102" s="489" t="s">
        <v>2294</v>
      </c>
    </row>
    <row r="103" spans="1:45" s="161" customFormat="1" ht="15" x14ac:dyDescent="0.25">
      <c r="A103" s="198"/>
      <c r="B103" s="61" t="s">
        <v>2291</v>
      </c>
      <c r="C103" s="61" t="s">
        <v>2292</v>
      </c>
      <c r="D103" s="61"/>
      <c r="E103" s="284" t="s">
        <v>2293</v>
      </c>
      <c r="F103" s="61" t="s">
        <v>510</v>
      </c>
      <c r="G103" s="158" t="s">
        <v>394</v>
      </c>
      <c r="H103" s="61"/>
      <c r="I103" s="61"/>
      <c r="J103" s="61"/>
      <c r="K103" s="61"/>
      <c r="L103" s="61"/>
      <c r="M103" s="61"/>
      <c r="N103" s="61">
        <v>1</v>
      </c>
      <c r="O103" s="63">
        <v>43871</v>
      </c>
      <c r="P103" s="184">
        <f t="shared" si="6"/>
        <v>1</v>
      </c>
      <c r="Q103" s="64"/>
      <c r="R103" s="64"/>
      <c r="S103" s="64"/>
      <c r="T103" s="64"/>
      <c r="U103" s="64"/>
      <c r="V103" s="64"/>
      <c r="W103" s="64"/>
      <c r="X103" s="63"/>
      <c r="Y103" s="189">
        <f t="shared" si="7"/>
        <v>0</v>
      </c>
      <c r="Z103" s="61"/>
      <c r="AA103" s="61"/>
      <c r="AB103" s="61"/>
      <c r="AC103" s="61"/>
      <c r="AD103" s="61"/>
      <c r="AE103" s="61"/>
      <c r="AF103" s="61"/>
      <c r="AG103" s="63"/>
      <c r="AH103" s="186">
        <f t="shared" si="8"/>
        <v>0</v>
      </c>
      <c r="AI103" s="61"/>
      <c r="AJ103" s="64" t="s">
        <v>2135</v>
      </c>
      <c r="AK103" s="61" t="s">
        <v>2127</v>
      </c>
      <c r="AL103" s="61"/>
      <c r="AM103" s="61"/>
      <c r="AN103" s="61"/>
      <c r="AO103" s="61"/>
      <c r="AP103" s="61"/>
      <c r="AQ103" s="61"/>
      <c r="AR103" s="61"/>
      <c r="AS103" s="489" t="s">
        <v>2294</v>
      </c>
    </row>
    <row r="104" spans="1:45" s="161" customFormat="1" ht="15" x14ac:dyDescent="0.25">
      <c r="A104" s="198"/>
      <c r="B104" s="61" t="s">
        <v>729</v>
      </c>
      <c r="C104" s="61" t="s">
        <v>730</v>
      </c>
      <c r="D104" s="61"/>
      <c r="E104" s="61" t="s">
        <v>731</v>
      </c>
      <c r="F104" s="61" t="s">
        <v>690</v>
      </c>
      <c r="G104" s="158" t="s">
        <v>691</v>
      </c>
      <c r="H104" s="61"/>
      <c r="I104" s="61"/>
      <c r="J104" s="61"/>
      <c r="K104" s="61"/>
      <c r="L104" s="61"/>
      <c r="M104" s="61"/>
      <c r="N104" s="61">
        <v>1</v>
      </c>
      <c r="O104" s="63">
        <v>44012</v>
      </c>
      <c r="P104" s="184">
        <f t="shared" si="6"/>
        <v>1</v>
      </c>
      <c r="Q104" s="64"/>
      <c r="R104" s="64"/>
      <c r="S104" s="64"/>
      <c r="T104" s="64"/>
      <c r="U104" s="64"/>
      <c r="V104" s="64"/>
      <c r="W104" s="64"/>
      <c r="X104" s="63"/>
      <c r="Y104" s="189">
        <f t="shared" si="7"/>
        <v>0</v>
      </c>
      <c r="Z104" s="61"/>
      <c r="AA104" s="61"/>
      <c r="AB104" s="61"/>
      <c r="AC104" s="61"/>
      <c r="AD104" s="61"/>
      <c r="AE104" s="61"/>
      <c r="AF104" s="61"/>
      <c r="AG104" s="63"/>
      <c r="AH104" s="186">
        <f t="shared" si="8"/>
        <v>0</v>
      </c>
      <c r="AI104" s="61"/>
      <c r="AJ104" s="64" t="s">
        <v>2135</v>
      </c>
      <c r="AK104" s="61" t="s">
        <v>2127</v>
      </c>
      <c r="AL104" s="61"/>
      <c r="AM104" s="61"/>
      <c r="AN104" s="61"/>
      <c r="AO104" s="61"/>
      <c r="AP104" s="61"/>
      <c r="AQ104" s="61"/>
      <c r="AR104" s="61"/>
      <c r="AS104" s="489" t="s">
        <v>732</v>
      </c>
    </row>
    <row r="105" spans="1:45" s="288" customFormat="1" ht="15" customHeight="1" x14ac:dyDescent="0.25">
      <c r="A105" s="198"/>
      <c r="B105" s="61" t="s">
        <v>733</v>
      </c>
      <c r="C105" s="61" t="s">
        <v>734</v>
      </c>
      <c r="D105" s="61"/>
      <c r="E105" s="196" t="s">
        <v>735</v>
      </c>
      <c r="F105" s="61" t="s">
        <v>510</v>
      </c>
      <c r="G105" s="158" t="s">
        <v>394</v>
      </c>
      <c r="H105" s="61"/>
      <c r="I105" s="61"/>
      <c r="J105" s="61"/>
      <c r="K105" s="61"/>
      <c r="L105" s="61"/>
      <c r="M105" s="61"/>
      <c r="N105" s="61">
        <v>1</v>
      </c>
      <c r="O105" s="63">
        <v>43922</v>
      </c>
      <c r="P105" s="184">
        <f t="shared" si="6"/>
        <v>1</v>
      </c>
      <c r="Q105" s="64"/>
      <c r="R105" s="64"/>
      <c r="S105" s="64"/>
      <c r="T105" s="64"/>
      <c r="U105" s="64"/>
      <c r="V105" s="64"/>
      <c r="W105" s="64"/>
      <c r="X105" s="63"/>
      <c r="Y105" s="189">
        <f t="shared" si="7"/>
        <v>0</v>
      </c>
      <c r="Z105" s="61"/>
      <c r="AA105" s="61"/>
      <c r="AB105" s="61"/>
      <c r="AC105" s="61"/>
      <c r="AD105" s="61"/>
      <c r="AE105" s="61"/>
      <c r="AF105" s="61"/>
      <c r="AG105" s="63"/>
      <c r="AH105" s="186">
        <f t="shared" si="8"/>
        <v>0</v>
      </c>
      <c r="AI105" s="64"/>
      <c r="AJ105" s="64" t="s">
        <v>2135</v>
      </c>
      <c r="AK105" s="61" t="s">
        <v>2127</v>
      </c>
      <c r="AL105" s="61"/>
      <c r="AM105" s="61"/>
      <c r="AN105" s="61"/>
      <c r="AO105" s="61"/>
      <c r="AP105" s="61"/>
      <c r="AQ105" s="61"/>
      <c r="AR105" s="61"/>
      <c r="AS105" s="489" t="s">
        <v>736</v>
      </c>
    </row>
    <row r="106" spans="1:45" s="288" customFormat="1" ht="15" customHeight="1" x14ac:dyDescent="0.25">
      <c r="A106" s="198"/>
      <c r="B106" s="61" t="s">
        <v>2295</v>
      </c>
      <c r="C106" s="61" t="s">
        <v>2296</v>
      </c>
      <c r="D106" s="61"/>
      <c r="E106" s="61" t="s">
        <v>2297</v>
      </c>
      <c r="F106" s="61" t="s">
        <v>690</v>
      </c>
      <c r="G106" s="158" t="s">
        <v>691</v>
      </c>
      <c r="H106" s="61"/>
      <c r="I106" s="61"/>
      <c r="J106" s="61"/>
      <c r="K106" s="61"/>
      <c r="L106" s="61"/>
      <c r="M106" s="61"/>
      <c r="N106" s="61">
        <v>1</v>
      </c>
      <c r="O106" s="63">
        <v>43987</v>
      </c>
      <c r="P106" s="184">
        <f t="shared" si="6"/>
        <v>1</v>
      </c>
      <c r="Q106" s="64"/>
      <c r="R106" s="64"/>
      <c r="S106" s="64"/>
      <c r="T106" s="64"/>
      <c r="U106" s="64"/>
      <c r="V106" s="64"/>
      <c r="W106" s="64"/>
      <c r="X106" s="63"/>
      <c r="Y106" s="189">
        <f t="shared" si="7"/>
        <v>0</v>
      </c>
      <c r="Z106" s="61"/>
      <c r="AA106" s="61"/>
      <c r="AB106" s="61"/>
      <c r="AC106" s="61"/>
      <c r="AD106" s="61"/>
      <c r="AE106" s="61"/>
      <c r="AF106" s="61"/>
      <c r="AG106" s="63"/>
      <c r="AH106" s="186">
        <f t="shared" si="8"/>
        <v>0</v>
      </c>
      <c r="AI106" s="61"/>
      <c r="AJ106" s="64" t="s">
        <v>2135</v>
      </c>
      <c r="AK106" s="61" t="s">
        <v>2127</v>
      </c>
      <c r="AL106" s="61"/>
      <c r="AM106" s="61"/>
      <c r="AN106" s="61"/>
      <c r="AO106" s="61"/>
      <c r="AP106" s="61"/>
      <c r="AQ106" s="61"/>
      <c r="AR106" s="61"/>
      <c r="AS106" s="489" t="s">
        <v>2298</v>
      </c>
    </row>
    <row r="107" spans="1:45" s="161" customFormat="1" ht="15" x14ac:dyDescent="0.25">
      <c r="A107" s="198"/>
      <c r="B107" s="61" t="s">
        <v>737</v>
      </c>
      <c r="C107" s="61" t="s">
        <v>738</v>
      </c>
      <c r="D107" s="61"/>
      <c r="E107" s="61" t="s">
        <v>739</v>
      </c>
      <c r="F107" s="61" t="s">
        <v>690</v>
      </c>
      <c r="G107" s="158" t="s">
        <v>691</v>
      </c>
      <c r="H107" s="61"/>
      <c r="I107" s="61"/>
      <c r="J107" s="61"/>
      <c r="K107" s="61"/>
      <c r="L107" s="61"/>
      <c r="M107" s="61"/>
      <c r="N107" s="61">
        <v>1</v>
      </c>
      <c r="O107" s="63">
        <v>44172</v>
      </c>
      <c r="P107" s="184">
        <f t="shared" si="6"/>
        <v>1</v>
      </c>
      <c r="Q107" s="64"/>
      <c r="R107" s="64"/>
      <c r="S107" s="64"/>
      <c r="T107" s="64"/>
      <c r="U107" s="64"/>
      <c r="V107" s="64"/>
      <c r="W107" s="64"/>
      <c r="X107" s="63"/>
      <c r="Y107" s="189">
        <f t="shared" si="7"/>
        <v>0</v>
      </c>
      <c r="Z107" s="61"/>
      <c r="AA107" s="61"/>
      <c r="AB107" s="61"/>
      <c r="AC107" s="61"/>
      <c r="AD107" s="61"/>
      <c r="AE107" s="61"/>
      <c r="AF107" s="61"/>
      <c r="AG107" s="63"/>
      <c r="AH107" s="186">
        <f t="shared" si="8"/>
        <v>0</v>
      </c>
      <c r="AI107" s="61"/>
      <c r="AJ107" s="64" t="s">
        <v>2135</v>
      </c>
      <c r="AK107" s="61" t="s">
        <v>2127</v>
      </c>
      <c r="AL107" s="61"/>
      <c r="AM107" s="61"/>
      <c r="AN107" s="61"/>
      <c r="AO107" s="61"/>
      <c r="AP107" s="61"/>
      <c r="AQ107" s="61"/>
      <c r="AR107" s="61"/>
      <c r="AS107" s="489" t="s">
        <v>740</v>
      </c>
    </row>
    <row r="108" spans="1:45" s="161" customFormat="1" ht="15" customHeight="1" x14ac:dyDescent="0.25">
      <c r="A108" s="198"/>
      <c r="B108" s="61" t="s">
        <v>748</v>
      </c>
      <c r="C108" s="61" t="s">
        <v>749</v>
      </c>
      <c r="D108" s="61"/>
      <c r="E108" s="61" t="s">
        <v>750</v>
      </c>
      <c r="F108" s="61" t="s">
        <v>690</v>
      </c>
      <c r="G108" s="158" t="s">
        <v>691</v>
      </c>
      <c r="H108" s="61"/>
      <c r="I108" s="61"/>
      <c r="J108" s="61"/>
      <c r="K108" s="61"/>
      <c r="L108" s="61"/>
      <c r="M108" s="61"/>
      <c r="N108" s="61">
        <v>1</v>
      </c>
      <c r="O108" s="63">
        <v>44042</v>
      </c>
      <c r="P108" s="184">
        <f t="shared" si="6"/>
        <v>1</v>
      </c>
      <c r="Q108" s="64"/>
      <c r="R108" s="64"/>
      <c r="S108" s="64"/>
      <c r="T108" s="64"/>
      <c r="U108" s="64"/>
      <c r="V108" s="64"/>
      <c r="W108" s="64"/>
      <c r="X108" s="63"/>
      <c r="Y108" s="189">
        <f t="shared" si="7"/>
        <v>0</v>
      </c>
      <c r="Z108" s="61"/>
      <c r="AA108" s="61"/>
      <c r="AB108" s="61"/>
      <c r="AC108" s="61"/>
      <c r="AD108" s="61"/>
      <c r="AE108" s="61"/>
      <c r="AF108" s="61"/>
      <c r="AG108" s="63"/>
      <c r="AH108" s="186">
        <f t="shared" si="8"/>
        <v>0</v>
      </c>
      <c r="AI108" s="61"/>
      <c r="AJ108" s="64" t="s">
        <v>2135</v>
      </c>
      <c r="AK108" s="61" t="s">
        <v>2127</v>
      </c>
      <c r="AL108" s="61"/>
      <c r="AM108" s="61"/>
      <c r="AN108" s="61"/>
      <c r="AO108" s="61"/>
      <c r="AP108" s="61"/>
      <c r="AQ108" s="61"/>
      <c r="AR108" s="61"/>
      <c r="AS108" s="489" t="s">
        <v>751</v>
      </c>
    </row>
    <row r="109" spans="1:45" s="161" customFormat="1" ht="15" x14ac:dyDescent="0.25">
      <c r="A109" s="198"/>
      <c r="B109" s="61" t="s">
        <v>748</v>
      </c>
      <c r="C109" s="61" t="s">
        <v>749</v>
      </c>
      <c r="D109" s="61"/>
      <c r="E109" s="284" t="s">
        <v>750</v>
      </c>
      <c r="F109" s="61" t="s">
        <v>510</v>
      </c>
      <c r="G109" s="158" t="s">
        <v>394</v>
      </c>
      <c r="H109" s="61"/>
      <c r="I109" s="61"/>
      <c r="J109" s="61"/>
      <c r="K109" s="61"/>
      <c r="L109" s="61"/>
      <c r="M109" s="61"/>
      <c r="N109" s="61">
        <v>1</v>
      </c>
      <c r="O109" s="63">
        <v>44042</v>
      </c>
      <c r="P109" s="184">
        <f t="shared" si="6"/>
        <v>1</v>
      </c>
      <c r="Q109" s="64"/>
      <c r="R109" s="64"/>
      <c r="S109" s="64"/>
      <c r="T109" s="64"/>
      <c r="U109" s="64"/>
      <c r="V109" s="64"/>
      <c r="W109" s="64"/>
      <c r="X109" s="63"/>
      <c r="Y109" s="189">
        <f t="shared" si="7"/>
        <v>0</v>
      </c>
      <c r="Z109" s="61"/>
      <c r="AA109" s="61"/>
      <c r="AB109" s="61"/>
      <c r="AC109" s="61"/>
      <c r="AD109" s="61"/>
      <c r="AE109" s="61"/>
      <c r="AF109" s="61"/>
      <c r="AG109" s="63"/>
      <c r="AH109" s="186">
        <f t="shared" si="8"/>
        <v>0</v>
      </c>
      <c r="AI109" s="61"/>
      <c r="AJ109" s="64" t="s">
        <v>2135</v>
      </c>
      <c r="AK109" s="61" t="s">
        <v>2127</v>
      </c>
      <c r="AL109" s="61"/>
      <c r="AM109" s="61"/>
      <c r="AN109" s="61"/>
      <c r="AO109" s="61"/>
      <c r="AP109" s="61"/>
      <c r="AQ109" s="61"/>
      <c r="AR109" s="61"/>
      <c r="AS109" s="489" t="s">
        <v>751</v>
      </c>
    </row>
    <row r="110" spans="1:45" s="161" customFormat="1" ht="15" customHeight="1" x14ac:dyDescent="0.25">
      <c r="A110" s="198"/>
      <c r="B110" s="61" t="s">
        <v>2299</v>
      </c>
      <c r="C110" s="61" t="s">
        <v>2300</v>
      </c>
      <c r="D110" s="61"/>
      <c r="E110" s="61" t="s">
        <v>2301</v>
      </c>
      <c r="F110" s="61" t="s">
        <v>690</v>
      </c>
      <c r="G110" s="158" t="s">
        <v>691</v>
      </c>
      <c r="H110" s="61"/>
      <c r="I110" s="61"/>
      <c r="J110" s="61"/>
      <c r="K110" s="61"/>
      <c r="L110" s="61"/>
      <c r="M110" s="61"/>
      <c r="N110" s="61">
        <v>1</v>
      </c>
      <c r="O110" s="63">
        <v>43889</v>
      </c>
      <c r="P110" s="184">
        <f t="shared" si="6"/>
        <v>1</v>
      </c>
      <c r="Q110" s="64"/>
      <c r="R110" s="64"/>
      <c r="S110" s="64"/>
      <c r="T110" s="64"/>
      <c r="U110" s="64"/>
      <c r="V110" s="64"/>
      <c r="W110" s="64"/>
      <c r="X110" s="63"/>
      <c r="Y110" s="189">
        <f t="shared" si="7"/>
        <v>0</v>
      </c>
      <c r="Z110" s="61"/>
      <c r="AA110" s="61"/>
      <c r="AB110" s="61"/>
      <c r="AC110" s="61"/>
      <c r="AD110" s="61"/>
      <c r="AE110" s="61"/>
      <c r="AF110" s="61"/>
      <c r="AG110" s="63"/>
      <c r="AH110" s="186">
        <f t="shared" si="8"/>
        <v>0</v>
      </c>
      <c r="AI110" s="61"/>
      <c r="AJ110" s="64" t="s">
        <v>2135</v>
      </c>
      <c r="AK110" s="61" t="s">
        <v>2127</v>
      </c>
      <c r="AL110" s="61"/>
      <c r="AM110" s="61"/>
      <c r="AN110" s="61"/>
      <c r="AO110" s="61"/>
      <c r="AP110" s="61"/>
      <c r="AQ110" s="61"/>
      <c r="AR110" s="61"/>
      <c r="AS110" s="489" t="s">
        <v>2302</v>
      </c>
    </row>
    <row r="111" spans="1:45" s="161" customFormat="1" ht="14.25" customHeight="1" x14ac:dyDescent="0.25">
      <c r="A111" s="198"/>
      <c r="B111" s="61" t="s">
        <v>2303</v>
      </c>
      <c r="C111" s="61" t="s">
        <v>2304</v>
      </c>
      <c r="D111" s="61"/>
      <c r="E111" s="61" t="s">
        <v>2305</v>
      </c>
      <c r="F111" s="61" t="s">
        <v>690</v>
      </c>
      <c r="G111" s="158" t="s">
        <v>691</v>
      </c>
      <c r="H111" s="61"/>
      <c r="I111" s="61"/>
      <c r="J111" s="61"/>
      <c r="K111" s="61"/>
      <c r="L111" s="61"/>
      <c r="M111" s="61"/>
      <c r="N111" s="61">
        <v>1</v>
      </c>
      <c r="O111" s="63">
        <v>44005</v>
      </c>
      <c r="P111" s="184">
        <f t="shared" si="6"/>
        <v>1</v>
      </c>
      <c r="Q111" s="64"/>
      <c r="R111" s="64"/>
      <c r="S111" s="64"/>
      <c r="T111" s="64"/>
      <c r="U111" s="64"/>
      <c r="V111" s="64"/>
      <c r="W111" s="64"/>
      <c r="X111" s="63"/>
      <c r="Y111" s="189">
        <f t="shared" si="7"/>
        <v>0</v>
      </c>
      <c r="Z111" s="61"/>
      <c r="AA111" s="61"/>
      <c r="AB111" s="61"/>
      <c r="AC111" s="61"/>
      <c r="AD111" s="61"/>
      <c r="AE111" s="61"/>
      <c r="AF111" s="61"/>
      <c r="AG111" s="63"/>
      <c r="AH111" s="186">
        <f t="shared" si="8"/>
        <v>0</v>
      </c>
      <c r="AI111" s="61"/>
      <c r="AJ111" s="64" t="s">
        <v>2135</v>
      </c>
      <c r="AK111" s="61" t="s">
        <v>2127</v>
      </c>
      <c r="AL111" s="61"/>
      <c r="AM111" s="61"/>
      <c r="AN111" s="61"/>
      <c r="AO111" s="61"/>
      <c r="AP111" s="61"/>
      <c r="AQ111" s="61"/>
      <c r="AR111" s="61"/>
      <c r="AS111" s="489" t="s">
        <v>2306</v>
      </c>
    </row>
    <row r="112" spans="1:45" s="161" customFormat="1" ht="14.25" customHeight="1" x14ac:dyDescent="0.25">
      <c r="A112" s="198"/>
      <c r="B112" s="61" t="s">
        <v>2303</v>
      </c>
      <c r="C112" s="61" t="s">
        <v>2304</v>
      </c>
      <c r="D112" s="61"/>
      <c r="E112" s="284" t="s">
        <v>2305</v>
      </c>
      <c r="F112" s="61" t="s">
        <v>510</v>
      </c>
      <c r="G112" s="158" t="s">
        <v>394</v>
      </c>
      <c r="H112" s="61"/>
      <c r="I112" s="61"/>
      <c r="J112" s="61"/>
      <c r="K112" s="61"/>
      <c r="L112" s="61"/>
      <c r="M112" s="61"/>
      <c r="N112" s="61">
        <v>1</v>
      </c>
      <c r="O112" s="63">
        <v>44005</v>
      </c>
      <c r="P112" s="184">
        <f t="shared" si="6"/>
        <v>1</v>
      </c>
      <c r="Q112" s="64"/>
      <c r="R112" s="64"/>
      <c r="S112" s="64"/>
      <c r="T112" s="64"/>
      <c r="U112" s="64"/>
      <c r="V112" s="64"/>
      <c r="W112" s="64"/>
      <c r="X112" s="63"/>
      <c r="Y112" s="189">
        <f t="shared" si="7"/>
        <v>0</v>
      </c>
      <c r="Z112" s="61"/>
      <c r="AA112" s="61"/>
      <c r="AB112" s="61"/>
      <c r="AC112" s="61"/>
      <c r="AD112" s="61"/>
      <c r="AE112" s="61"/>
      <c r="AF112" s="61"/>
      <c r="AG112" s="63"/>
      <c r="AH112" s="186">
        <f t="shared" si="8"/>
        <v>0</v>
      </c>
      <c r="AI112" s="61"/>
      <c r="AJ112" s="64" t="s">
        <v>2135</v>
      </c>
      <c r="AK112" s="61" t="s">
        <v>2127</v>
      </c>
      <c r="AL112" s="61"/>
      <c r="AM112" s="61"/>
      <c r="AN112" s="61"/>
      <c r="AO112" s="61"/>
      <c r="AP112" s="61"/>
      <c r="AQ112" s="61"/>
      <c r="AR112" s="61"/>
      <c r="AS112" s="489" t="s">
        <v>2306</v>
      </c>
    </row>
    <row r="113" spans="1:45" s="161" customFormat="1" ht="15" x14ac:dyDescent="0.25">
      <c r="A113" s="198"/>
      <c r="B113" s="61" t="s">
        <v>2307</v>
      </c>
      <c r="C113" s="61" t="s">
        <v>2308</v>
      </c>
      <c r="D113" s="61"/>
      <c r="E113" s="61" t="s">
        <v>2309</v>
      </c>
      <c r="F113" s="61" t="s">
        <v>690</v>
      </c>
      <c r="G113" s="158" t="s">
        <v>691</v>
      </c>
      <c r="H113" s="61"/>
      <c r="I113" s="61"/>
      <c r="J113" s="61"/>
      <c r="K113" s="61"/>
      <c r="L113" s="61"/>
      <c r="M113" s="61"/>
      <c r="N113" s="61">
        <v>1</v>
      </c>
      <c r="O113" s="63">
        <v>43879</v>
      </c>
      <c r="P113" s="184">
        <f t="shared" si="6"/>
        <v>1</v>
      </c>
      <c r="Q113" s="64"/>
      <c r="R113" s="64"/>
      <c r="S113" s="64"/>
      <c r="T113" s="64"/>
      <c r="U113" s="64"/>
      <c r="V113" s="64"/>
      <c r="W113" s="64"/>
      <c r="X113" s="63"/>
      <c r="Y113" s="189">
        <f t="shared" si="7"/>
        <v>0</v>
      </c>
      <c r="Z113" s="61"/>
      <c r="AA113" s="61"/>
      <c r="AB113" s="61"/>
      <c r="AC113" s="61"/>
      <c r="AD113" s="61"/>
      <c r="AE113" s="61"/>
      <c r="AF113" s="61"/>
      <c r="AG113" s="63"/>
      <c r="AH113" s="186">
        <f t="shared" si="8"/>
        <v>0</v>
      </c>
      <c r="AI113" s="61"/>
      <c r="AJ113" s="64" t="s">
        <v>2135</v>
      </c>
      <c r="AK113" s="61" t="s">
        <v>2127</v>
      </c>
      <c r="AL113" s="61"/>
      <c r="AM113" s="61"/>
      <c r="AN113" s="61"/>
      <c r="AO113" s="61"/>
      <c r="AP113" s="61"/>
      <c r="AQ113" s="61"/>
      <c r="AR113" s="61"/>
      <c r="AS113" s="489" t="s">
        <v>2310</v>
      </c>
    </row>
    <row r="114" spans="1:45" s="161" customFormat="1" ht="15" customHeight="1" x14ac:dyDescent="0.25">
      <c r="A114" s="198"/>
      <c r="B114" s="61" t="s">
        <v>2311</v>
      </c>
      <c r="C114" s="61" t="s">
        <v>2312</v>
      </c>
      <c r="D114" s="61"/>
      <c r="E114" s="61" t="s">
        <v>2313</v>
      </c>
      <c r="F114" s="61" t="s">
        <v>690</v>
      </c>
      <c r="G114" s="158" t="s">
        <v>691</v>
      </c>
      <c r="H114" s="61"/>
      <c r="I114" s="61"/>
      <c r="J114" s="61"/>
      <c r="K114" s="61"/>
      <c r="L114" s="61"/>
      <c r="M114" s="61"/>
      <c r="N114" s="61">
        <v>1</v>
      </c>
      <c r="O114" s="63">
        <v>44088</v>
      </c>
      <c r="P114" s="184">
        <f t="shared" si="6"/>
        <v>1</v>
      </c>
      <c r="Q114" s="64"/>
      <c r="R114" s="64"/>
      <c r="S114" s="64"/>
      <c r="T114" s="64"/>
      <c r="U114" s="64"/>
      <c r="V114" s="64"/>
      <c r="W114" s="64"/>
      <c r="X114" s="63"/>
      <c r="Y114" s="189">
        <f t="shared" si="7"/>
        <v>0</v>
      </c>
      <c r="Z114" s="61"/>
      <c r="AA114" s="61"/>
      <c r="AB114" s="61"/>
      <c r="AC114" s="61"/>
      <c r="AD114" s="61"/>
      <c r="AE114" s="61"/>
      <c r="AF114" s="61"/>
      <c r="AG114" s="63"/>
      <c r="AH114" s="186">
        <f t="shared" si="8"/>
        <v>0</v>
      </c>
      <c r="AI114" s="61"/>
      <c r="AJ114" s="64" t="s">
        <v>2135</v>
      </c>
      <c r="AK114" s="61" t="s">
        <v>2127</v>
      </c>
      <c r="AL114" s="61"/>
      <c r="AM114" s="61"/>
      <c r="AN114" s="61"/>
      <c r="AO114" s="61"/>
      <c r="AP114" s="61"/>
      <c r="AQ114" s="61"/>
      <c r="AR114" s="61"/>
      <c r="AS114" s="489" t="s">
        <v>2314</v>
      </c>
    </row>
    <row r="115" spans="1:45" s="161" customFormat="1" ht="15" x14ac:dyDescent="0.25">
      <c r="A115" s="198"/>
      <c r="B115" s="61" t="s">
        <v>2315</v>
      </c>
      <c r="C115" s="61" t="s">
        <v>2316</v>
      </c>
      <c r="D115" s="61"/>
      <c r="E115" s="61" t="s">
        <v>2317</v>
      </c>
      <c r="F115" s="61" t="s">
        <v>690</v>
      </c>
      <c r="G115" s="158" t="s">
        <v>691</v>
      </c>
      <c r="H115" s="61"/>
      <c r="I115" s="61"/>
      <c r="J115" s="61"/>
      <c r="K115" s="61"/>
      <c r="L115" s="61"/>
      <c r="M115" s="61"/>
      <c r="N115" s="61">
        <v>1</v>
      </c>
      <c r="O115" s="63">
        <v>44032</v>
      </c>
      <c r="P115" s="184">
        <f t="shared" si="6"/>
        <v>1</v>
      </c>
      <c r="Q115" s="64"/>
      <c r="R115" s="64"/>
      <c r="S115" s="64"/>
      <c r="T115" s="64"/>
      <c r="U115" s="64"/>
      <c r="V115" s="64"/>
      <c r="W115" s="64"/>
      <c r="X115" s="63"/>
      <c r="Y115" s="189">
        <f t="shared" si="7"/>
        <v>0</v>
      </c>
      <c r="Z115" s="61"/>
      <c r="AA115" s="61"/>
      <c r="AB115" s="61"/>
      <c r="AC115" s="61"/>
      <c r="AD115" s="61"/>
      <c r="AE115" s="61"/>
      <c r="AF115" s="61"/>
      <c r="AG115" s="63"/>
      <c r="AH115" s="186">
        <f t="shared" si="8"/>
        <v>0</v>
      </c>
      <c r="AI115" s="61"/>
      <c r="AJ115" s="64" t="s">
        <v>2135</v>
      </c>
      <c r="AK115" s="61" t="s">
        <v>2127</v>
      </c>
      <c r="AL115" s="61"/>
      <c r="AM115" s="61"/>
      <c r="AN115" s="61"/>
      <c r="AO115" s="61"/>
      <c r="AP115" s="61"/>
      <c r="AQ115" s="61"/>
      <c r="AR115" s="61"/>
      <c r="AS115" s="489" t="s">
        <v>2318</v>
      </c>
    </row>
    <row r="116" spans="1:45" s="161" customFormat="1" ht="15" x14ac:dyDescent="0.25">
      <c r="A116" s="301"/>
      <c r="B116" s="192" t="s">
        <v>2319</v>
      </c>
      <c r="C116" s="192" t="s">
        <v>2320</v>
      </c>
      <c r="D116" s="192"/>
      <c r="E116" s="192" t="s">
        <v>2321</v>
      </c>
      <c r="F116" s="192" t="s">
        <v>690</v>
      </c>
      <c r="G116" s="218" t="s">
        <v>691</v>
      </c>
      <c r="H116" s="192"/>
      <c r="I116" s="192"/>
      <c r="J116" s="192"/>
      <c r="K116" s="192"/>
      <c r="L116" s="192"/>
      <c r="M116" s="192"/>
      <c r="N116" s="192">
        <v>1</v>
      </c>
      <c r="O116" s="193">
        <v>43846</v>
      </c>
      <c r="P116" s="302">
        <f t="shared" si="6"/>
        <v>1</v>
      </c>
      <c r="Q116" s="303"/>
      <c r="R116" s="303"/>
      <c r="S116" s="303"/>
      <c r="T116" s="303"/>
      <c r="U116" s="303"/>
      <c r="V116" s="303"/>
      <c r="W116" s="303"/>
      <c r="X116" s="193"/>
      <c r="Y116" s="189">
        <f t="shared" si="7"/>
        <v>0</v>
      </c>
      <c r="Z116" s="192"/>
      <c r="AA116" s="192"/>
      <c r="AB116" s="192"/>
      <c r="AC116" s="192"/>
      <c r="AD116" s="192"/>
      <c r="AE116" s="192"/>
      <c r="AF116" s="192"/>
      <c r="AG116" s="193"/>
      <c r="AH116" s="186">
        <f t="shared" si="8"/>
        <v>0</v>
      </c>
      <c r="AI116" s="192"/>
      <c r="AJ116" s="192" t="s">
        <v>2135</v>
      </c>
      <c r="AK116" s="192" t="s">
        <v>2127</v>
      </c>
      <c r="AL116" s="192"/>
      <c r="AM116" s="192"/>
      <c r="AN116" s="192"/>
      <c r="AO116" s="192"/>
      <c r="AP116" s="192"/>
      <c r="AQ116" s="192"/>
      <c r="AR116" s="192"/>
      <c r="AS116" s="489" t="s">
        <v>2322</v>
      </c>
    </row>
    <row r="117" spans="1:45" s="161" customFormat="1" ht="15" x14ac:dyDescent="0.25">
      <c r="A117" s="198"/>
      <c r="B117" s="61" t="s">
        <v>2323</v>
      </c>
      <c r="C117" s="61" t="s">
        <v>2324</v>
      </c>
      <c r="D117" s="61"/>
      <c r="E117" s="61" t="s">
        <v>2325</v>
      </c>
      <c r="F117" s="61" t="s">
        <v>690</v>
      </c>
      <c r="G117" s="158" t="s">
        <v>691</v>
      </c>
      <c r="H117" s="61"/>
      <c r="I117" s="61"/>
      <c r="J117" s="61"/>
      <c r="K117" s="61"/>
      <c r="L117" s="61"/>
      <c r="M117" s="61"/>
      <c r="N117" s="61">
        <v>1</v>
      </c>
      <c r="O117" s="63">
        <v>43871</v>
      </c>
      <c r="P117" s="184">
        <f t="shared" si="6"/>
        <v>1</v>
      </c>
      <c r="Q117" s="64"/>
      <c r="R117" s="64"/>
      <c r="S117" s="64"/>
      <c r="T117" s="64"/>
      <c r="U117" s="64"/>
      <c r="V117" s="64"/>
      <c r="W117" s="64"/>
      <c r="X117" s="63"/>
      <c r="Y117" s="189">
        <f t="shared" si="7"/>
        <v>0</v>
      </c>
      <c r="Z117" s="61"/>
      <c r="AA117" s="61"/>
      <c r="AB117" s="61"/>
      <c r="AC117" s="61"/>
      <c r="AD117" s="61"/>
      <c r="AE117" s="61"/>
      <c r="AF117" s="61"/>
      <c r="AG117" s="63"/>
      <c r="AH117" s="186">
        <f t="shared" si="8"/>
        <v>0</v>
      </c>
      <c r="AI117" s="61"/>
      <c r="AJ117" s="64" t="s">
        <v>2135</v>
      </c>
      <c r="AK117" s="61" t="s">
        <v>2127</v>
      </c>
      <c r="AL117" s="61"/>
      <c r="AM117" s="61"/>
      <c r="AN117" s="61"/>
      <c r="AO117" s="61"/>
      <c r="AP117" s="61"/>
      <c r="AQ117" s="61"/>
      <c r="AR117" s="61"/>
      <c r="AS117" s="489" t="s">
        <v>2326</v>
      </c>
    </row>
    <row r="118" spans="1:45" s="161" customFormat="1" ht="14.25" customHeight="1" x14ac:dyDescent="0.25">
      <c r="A118" s="301"/>
      <c r="B118" s="317" t="s">
        <v>752</v>
      </c>
      <c r="C118" s="317" t="s">
        <v>753</v>
      </c>
      <c r="D118" s="317"/>
      <c r="E118" s="317" t="s">
        <v>754</v>
      </c>
      <c r="F118" s="317" t="s">
        <v>510</v>
      </c>
      <c r="G118" s="318" t="s">
        <v>394</v>
      </c>
      <c r="H118" s="317"/>
      <c r="I118" s="317"/>
      <c r="J118" s="317"/>
      <c r="K118" s="317"/>
      <c r="L118" s="317"/>
      <c r="M118" s="317"/>
      <c r="N118" s="317">
        <v>1</v>
      </c>
      <c r="O118" s="319">
        <v>44183</v>
      </c>
      <c r="P118" s="302">
        <f t="shared" si="6"/>
        <v>1</v>
      </c>
      <c r="Q118" s="320"/>
      <c r="R118" s="320"/>
      <c r="S118" s="320"/>
      <c r="T118" s="320"/>
      <c r="U118" s="320"/>
      <c r="V118" s="320"/>
      <c r="W118" s="320"/>
      <c r="X118" s="319"/>
      <c r="Y118" s="189">
        <f t="shared" si="7"/>
        <v>0</v>
      </c>
      <c r="Z118" s="317"/>
      <c r="AA118" s="317"/>
      <c r="AB118" s="317"/>
      <c r="AC118" s="317"/>
      <c r="AD118" s="317"/>
      <c r="AE118" s="317"/>
      <c r="AF118" s="317"/>
      <c r="AG118" s="319"/>
      <c r="AH118" s="186">
        <f t="shared" si="8"/>
        <v>0</v>
      </c>
      <c r="AI118" s="321"/>
      <c r="AJ118" s="317" t="s">
        <v>2135</v>
      </c>
      <c r="AK118" s="317" t="s">
        <v>2127</v>
      </c>
      <c r="AL118" s="317"/>
      <c r="AM118" s="317"/>
      <c r="AN118" s="317"/>
      <c r="AO118" s="317"/>
      <c r="AP118" s="317"/>
      <c r="AQ118" s="317"/>
      <c r="AR118" s="317"/>
      <c r="AS118" s="489" t="s">
        <v>755</v>
      </c>
    </row>
    <row r="119" spans="1:45" s="161" customFormat="1" ht="14.25" customHeight="1" x14ac:dyDescent="0.25">
      <c r="A119" s="301"/>
      <c r="B119" s="317" t="s">
        <v>1308</v>
      </c>
      <c r="C119" s="317" t="s">
        <v>1309</v>
      </c>
      <c r="D119" s="317"/>
      <c r="E119" s="317" t="s">
        <v>1310</v>
      </c>
      <c r="F119" s="317" t="s">
        <v>510</v>
      </c>
      <c r="G119" s="318" t="s">
        <v>394</v>
      </c>
      <c r="H119" s="317"/>
      <c r="I119" s="317"/>
      <c r="J119" s="317"/>
      <c r="K119" s="317"/>
      <c r="L119" s="317"/>
      <c r="M119" s="317"/>
      <c r="N119" s="317">
        <v>1</v>
      </c>
      <c r="O119" s="319">
        <v>43875</v>
      </c>
      <c r="P119" s="302">
        <f t="shared" si="6"/>
        <v>1</v>
      </c>
      <c r="Q119" s="320"/>
      <c r="R119" s="320"/>
      <c r="S119" s="320"/>
      <c r="T119" s="320"/>
      <c r="U119" s="320"/>
      <c r="V119" s="320"/>
      <c r="W119" s="320"/>
      <c r="X119" s="319"/>
      <c r="Y119" s="189">
        <f t="shared" si="7"/>
        <v>0</v>
      </c>
      <c r="Z119" s="317"/>
      <c r="AA119" s="317"/>
      <c r="AB119" s="317"/>
      <c r="AC119" s="317"/>
      <c r="AD119" s="317"/>
      <c r="AE119" s="317"/>
      <c r="AF119" s="317"/>
      <c r="AG119" s="319"/>
      <c r="AH119" s="186">
        <f t="shared" si="8"/>
        <v>0</v>
      </c>
      <c r="AI119" s="321"/>
      <c r="AJ119" s="317" t="s">
        <v>2135</v>
      </c>
      <c r="AK119" s="317" t="s">
        <v>2127</v>
      </c>
      <c r="AL119" s="317"/>
      <c r="AM119" s="317"/>
      <c r="AN119" s="317"/>
      <c r="AO119" s="317"/>
      <c r="AP119" s="317"/>
      <c r="AQ119" s="317"/>
      <c r="AR119" s="317"/>
      <c r="AS119" s="489" t="s">
        <v>2327</v>
      </c>
    </row>
    <row r="120" spans="1:45" s="161" customFormat="1" ht="15" x14ac:dyDescent="0.25">
      <c r="A120" s="301"/>
      <c r="B120" s="317" t="s">
        <v>1216</v>
      </c>
      <c r="C120" s="317" t="s">
        <v>1217</v>
      </c>
      <c r="D120" s="317"/>
      <c r="E120" s="317" t="s">
        <v>1218</v>
      </c>
      <c r="F120" s="317" t="s">
        <v>510</v>
      </c>
      <c r="G120" s="318" t="s">
        <v>394</v>
      </c>
      <c r="H120" s="317"/>
      <c r="I120" s="317"/>
      <c r="J120" s="317"/>
      <c r="K120" s="317"/>
      <c r="L120" s="317"/>
      <c r="M120" s="317"/>
      <c r="N120" s="317">
        <v>1</v>
      </c>
      <c r="O120" s="319">
        <v>44092</v>
      </c>
      <c r="P120" s="302">
        <f t="shared" si="6"/>
        <v>1</v>
      </c>
      <c r="Q120" s="320"/>
      <c r="R120" s="320"/>
      <c r="S120" s="320"/>
      <c r="T120" s="320"/>
      <c r="U120" s="320"/>
      <c r="V120" s="320"/>
      <c r="W120" s="320"/>
      <c r="X120" s="319"/>
      <c r="Y120" s="189">
        <f t="shared" si="7"/>
        <v>0</v>
      </c>
      <c r="Z120" s="317"/>
      <c r="AA120" s="317"/>
      <c r="AB120" s="317"/>
      <c r="AC120" s="317"/>
      <c r="AD120" s="317"/>
      <c r="AE120" s="317"/>
      <c r="AF120" s="317"/>
      <c r="AG120" s="319"/>
      <c r="AH120" s="186">
        <f t="shared" si="8"/>
        <v>0</v>
      </c>
      <c r="AI120" s="321"/>
      <c r="AJ120" s="317" t="s">
        <v>2135</v>
      </c>
      <c r="AK120" s="317" t="s">
        <v>2127</v>
      </c>
      <c r="AL120" s="317"/>
      <c r="AM120" s="317"/>
      <c r="AN120" s="317"/>
      <c r="AO120" s="317"/>
      <c r="AP120" s="317"/>
      <c r="AQ120" s="317"/>
      <c r="AR120" s="317"/>
      <c r="AS120" s="489" t="s">
        <v>2328</v>
      </c>
    </row>
    <row r="121" spans="1:45" s="161" customFormat="1" ht="15" x14ac:dyDescent="0.25">
      <c r="A121" s="301"/>
      <c r="B121" s="317" t="s">
        <v>756</v>
      </c>
      <c r="C121" s="317" t="s">
        <v>757</v>
      </c>
      <c r="D121" s="317"/>
      <c r="E121" s="317" t="s">
        <v>758</v>
      </c>
      <c r="F121" s="317" t="s">
        <v>510</v>
      </c>
      <c r="G121" s="318" t="s">
        <v>394</v>
      </c>
      <c r="H121" s="317"/>
      <c r="I121" s="317"/>
      <c r="J121" s="317"/>
      <c r="K121" s="317"/>
      <c r="L121" s="317"/>
      <c r="M121" s="317"/>
      <c r="N121" s="317">
        <v>1</v>
      </c>
      <c r="O121" s="319">
        <v>43959</v>
      </c>
      <c r="P121" s="302">
        <f t="shared" si="6"/>
        <v>1</v>
      </c>
      <c r="Q121" s="320"/>
      <c r="R121" s="320"/>
      <c r="S121" s="320"/>
      <c r="T121" s="320"/>
      <c r="U121" s="320"/>
      <c r="V121" s="320"/>
      <c r="W121" s="320"/>
      <c r="X121" s="319"/>
      <c r="Y121" s="189">
        <f t="shared" si="7"/>
        <v>0</v>
      </c>
      <c r="Z121" s="317"/>
      <c r="AA121" s="317"/>
      <c r="AB121" s="317"/>
      <c r="AC121" s="317"/>
      <c r="AD121" s="317"/>
      <c r="AE121" s="317"/>
      <c r="AF121" s="317"/>
      <c r="AG121" s="319"/>
      <c r="AH121" s="186">
        <f t="shared" si="8"/>
        <v>0</v>
      </c>
      <c r="AI121" s="321"/>
      <c r="AJ121" s="317" t="s">
        <v>2135</v>
      </c>
      <c r="AK121" s="317" t="s">
        <v>2127</v>
      </c>
      <c r="AL121" s="317"/>
      <c r="AM121" s="317"/>
      <c r="AN121" s="317"/>
      <c r="AO121" s="317"/>
      <c r="AP121" s="317"/>
      <c r="AQ121" s="317"/>
      <c r="AR121" s="317"/>
      <c r="AS121" s="489" t="s">
        <v>759</v>
      </c>
    </row>
    <row r="122" spans="1:45" s="161" customFormat="1" ht="15" x14ac:dyDescent="0.25">
      <c r="A122" s="198"/>
      <c r="B122" s="61" t="s">
        <v>760</v>
      </c>
      <c r="C122" s="61" t="s">
        <v>761</v>
      </c>
      <c r="D122" s="61"/>
      <c r="E122" s="196" t="s">
        <v>762</v>
      </c>
      <c r="F122" s="61" t="s">
        <v>510</v>
      </c>
      <c r="G122" s="158" t="s">
        <v>394</v>
      </c>
      <c r="H122" s="61"/>
      <c r="I122" s="61"/>
      <c r="J122" s="61"/>
      <c r="K122" s="61"/>
      <c r="L122" s="61"/>
      <c r="M122" s="61"/>
      <c r="N122" s="61">
        <v>1</v>
      </c>
      <c r="O122" s="63">
        <v>43872</v>
      </c>
      <c r="P122" s="184">
        <f t="shared" si="6"/>
        <v>1</v>
      </c>
      <c r="Q122" s="64"/>
      <c r="R122" s="64"/>
      <c r="S122" s="64"/>
      <c r="T122" s="64"/>
      <c r="U122" s="64"/>
      <c r="V122" s="64"/>
      <c r="W122" s="64"/>
      <c r="X122" s="63"/>
      <c r="Y122" s="189">
        <f t="shared" si="7"/>
        <v>0</v>
      </c>
      <c r="Z122" s="61"/>
      <c r="AA122" s="61"/>
      <c r="AB122" s="61"/>
      <c r="AC122" s="61"/>
      <c r="AD122" s="61"/>
      <c r="AE122" s="61"/>
      <c r="AF122" s="61"/>
      <c r="AG122" s="63"/>
      <c r="AH122" s="186">
        <f t="shared" si="8"/>
        <v>0</v>
      </c>
      <c r="AI122" s="64"/>
      <c r="AJ122" s="64" t="s">
        <v>2135</v>
      </c>
      <c r="AK122" s="61" t="s">
        <v>2127</v>
      </c>
      <c r="AL122" s="61"/>
      <c r="AM122" s="61"/>
      <c r="AN122" s="61"/>
      <c r="AO122" s="61"/>
      <c r="AP122" s="61"/>
      <c r="AQ122" s="61"/>
      <c r="AR122" s="61"/>
      <c r="AS122" s="489" t="s">
        <v>763</v>
      </c>
    </row>
    <row r="123" spans="1:45" s="161" customFormat="1" ht="14.25" customHeight="1" x14ac:dyDescent="0.25">
      <c r="A123" s="198"/>
      <c r="B123" s="61" t="s">
        <v>764</v>
      </c>
      <c r="C123" s="61" t="s">
        <v>765</v>
      </c>
      <c r="D123" s="61"/>
      <c r="E123" s="196" t="s">
        <v>766</v>
      </c>
      <c r="F123" s="61" t="s">
        <v>510</v>
      </c>
      <c r="G123" s="158" t="s">
        <v>394</v>
      </c>
      <c r="H123" s="61"/>
      <c r="I123" s="61"/>
      <c r="J123" s="61"/>
      <c r="K123" s="61"/>
      <c r="L123" s="61"/>
      <c r="M123" s="61"/>
      <c r="N123" s="61">
        <v>1</v>
      </c>
      <c r="O123" s="63">
        <v>44085</v>
      </c>
      <c r="P123" s="184">
        <f t="shared" si="6"/>
        <v>1</v>
      </c>
      <c r="Q123" s="64"/>
      <c r="R123" s="64"/>
      <c r="S123" s="64"/>
      <c r="T123" s="64"/>
      <c r="U123" s="64"/>
      <c r="V123" s="64"/>
      <c r="W123" s="64"/>
      <c r="X123" s="63"/>
      <c r="Y123" s="189">
        <f t="shared" si="7"/>
        <v>0</v>
      </c>
      <c r="Z123" s="61"/>
      <c r="AA123" s="61"/>
      <c r="AB123" s="61"/>
      <c r="AC123" s="61"/>
      <c r="AD123" s="61"/>
      <c r="AE123" s="61"/>
      <c r="AF123" s="61"/>
      <c r="AG123" s="63"/>
      <c r="AH123" s="186">
        <f t="shared" si="8"/>
        <v>0</v>
      </c>
      <c r="AI123" s="64"/>
      <c r="AJ123" s="64" t="s">
        <v>2135</v>
      </c>
      <c r="AK123" s="61" t="s">
        <v>2127</v>
      </c>
      <c r="AL123" s="61"/>
      <c r="AM123" s="61"/>
      <c r="AN123" s="61"/>
      <c r="AO123" s="61"/>
      <c r="AP123" s="61"/>
      <c r="AQ123" s="61"/>
      <c r="AR123" s="61"/>
      <c r="AS123" s="489" t="s">
        <v>767</v>
      </c>
    </row>
    <row r="124" spans="1:45" s="161" customFormat="1" ht="14.25" customHeight="1" x14ac:dyDescent="0.25">
      <c r="A124" s="198"/>
      <c r="B124" s="61" t="s">
        <v>768</v>
      </c>
      <c r="C124" s="61" t="s">
        <v>769</v>
      </c>
      <c r="D124" s="61"/>
      <c r="E124" s="196" t="s">
        <v>770</v>
      </c>
      <c r="F124" s="61" t="s">
        <v>510</v>
      </c>
      <c r="G124" s="158" t="s">
        <v>394</v>
      </c>
      <c r="H124" s="61"/>
      <c r="I124" s="61"/>
      <c r="J124" s="61"/>
      <c r="K124" s="61"/>
      <c r="L124" s="61"/>
      <c r="M124" s="61"/>
      <c r="N124" s="61">
        <v>1</v>
      </c>
      <c r="O124" s="63">
        <v>43854</v>
      </c>
      <c r="P124" s="184">
        <f t="shared" si="6"/>
        <v>1</v>
      </c>
      <c r="Q124" s="64"/>
      <c r="R124" s="64"/>
      <c r="S124" s="64"/>
      <c r="T124" s="64"/>
      <c r="U124" s="64"/>
      <c r="V124" s="64"/>
      <c r="W124" s="64"/>
      <c r="X124" s="63"/>
      <c r="Y124" s="189">
        <f t="shared" si="7"/>
        <v>0</v>
      </c>
      <c r="Z124" s="61"/>
      <c r="AA124" s="61"/>
      <c r="AB124" s="61"/>
      <c r="AC124" s="61"/>
      <c r="AD124" s="61"/>
      <c r="AE124" s="61"/>
      <c r="AF124" s="61"/>
      <c r="AG124" s="63"/>
      <c r="AH124" s="186">
        <f t="shared" si="8"/>
        <v>0</v>
      </c>
      <c r="AI124" s="64"/>
      <c r="AJ124" s="64" t="s">
        <v>2135</v>
      </c>
      <c r="AK124" s="61" t="s">
        <v>2127</v>
      </c>
      <c r="AL124" s="61"/>
      <c r="AM124" s="61"/>
      <c r="AN124" s="61"/>
      <c r="AO124" s="61"/>
      <c r="AP124" s="61"/>
      <c r="AQ124" s="61"/>
      <c r="AR124" s="61"/>
      <c r="AS124" s="489" t="s">
        <v>771</v>
      </c>
    </row>
    <row r="125" spans="1:45" s="161" customFormat="1" ht="15" x14ac:dyDescent="0.25">
      <c r="A125" s="198"/>
      <c r="B125" s="61" t="s">
        <v>772</v>
      </c>
      <c r="C125" s="61" t="s">
        <v>773</v>
      </c>
      <c r="D125" s="61"/>
      <c r="E125" s="196" t="s">
        <v>774</v>
      </c>
      <c r="F125" s="61" t="s">
        <v>510</v>
      </c>
      <c r="G125" s="158" t="s">
        <v>394</v>
      </c>
      <c r="H125" s="61"/>
      <c r="I125" s="61"/>
      <c r="J125" s="61"/>
      <c r="K125" s="61"/>
      <c r="L125" s="61"/>
      <c r="M125" s="61"/>
      <c r="N125" s="61">
        <v>1</v>
      </c>
      <c r="O125" s="63">
        <v>44127</v>
      </c>
      <c r="P125" s="184">
        <f t="shared" si="6"/>
        <v>1</v>
      </c>
      <c r="Q125" s="64"/>
      <c r="R125" s="64"/>
      <c r="S125" s="64"/>
      <c r="T125" s="64"/>
      <c r="U125" s="64"/>
      <c r="V125" s="64"/>
      <c r="W125" s="64"/>
      <c r="X125" s="63"/>
      <c r="Y125" s="189">
        <f t="shared" si="7"/>
        <v>0</v>
      </c>
      <c r="Z125" s="61"/>
      <c r="AA125" s="61"/>
      <c r="AB125" s="61"/>
      <c r="AC125" s="61"/>
      <c r="AD125" s="61"/>
      <c r="AE125" s="61"/>
      <c r="AF125" s="61"/>
      <c r="AG125" s="63"/>
      <c r="AH125" s="186">
        <f t="shared" si="8"/>
        <v>0</v>
      </c>
      <c r="AI125" s="64"/>
      <c r="AJ125" s="64" t="s">
        <v>2135</v>
      </c>
      <c r="AK125" s="61" t="s">
        <v>2127</v>
      </c>
      <c r="AL125" s="61"/>
      <c r="AM125" s="61"/>
      <c r="AN125" s="61"/>
      <c r="AO125" s="61"/>
      <c r="AP125" s="61"/>
      <c r="AQ125" s="61"/>
      <c r="AR125" s="61"/>
      <c r="AS125" s="489" t="s">
        <v>775</v>
      </c>
    </row>
    <row r="126" spans="1:45" s="161" customFormat="1" ht="14.25" customHeight="1" x14ac:dyDescent="0.25">
      <c r="A126" s="198"/>
      <c r="B126" s="61" t="s">
        <v>2329</v>
      </c>
      <c r="C126" s="61" t="s">
        <v>2330</v>
      </c>
      <c r="D126" s="61"/>
      <c r="E126" s="61" t="s">
        <v>2331</v>
      </c>
      <c r="F126" s="61" t="s">
        <v>690</v>
      </c>
      <c r="G126" s="158" t="s">
        <v>691</v>
      </c>
      <c r="H126" s="61"/>
      <c r="I126" s="61"/>
      <c r="J126" s="61"/>
      <c r="K126" s="61"/>
      <c r="L126" s="61"/>
      <c r="M126" s="61"/>
      <c r="N126" s="61">
        <v>1</v>
      </c>
      <c r="O126" s="63">
        <v>44124</v>
      </c>
      <c r="P126" s="184">
        <f t="shared" si="6"/>
        <v>1</v>
      </c>
      <c r="Q126" s="64"/>
      <c r="R126" s="64"/>
      <c r="S126" s="64"/>
      <c r="T126" s="64"/>
      <c r="U126" s="64"/>
      <c r="V126" s="64"/>
      <c r="W126" s="64"/>
      <c r="X126" s="63"/>
      <c r="Y126" s="189">
        <f t="shared" si="7"/>
        <v>0</v>
      </c>
      <c r="Z126" s="61"/>
      <c r="AA126" s="61"/>
      <c r="AB126" s="61"/>
      <c r="AC126" s="61"/>
      <c r="AD126" s="61"/>
      <c r="AE126" s="61"/>
      <c r="AF126" s="61"/>
      <c r="AG126" s="63"/>
      <c r="AH126" s="186">
        <f t="shared" si="8"/>
        <v>0</v>
      </c>
      <c r="AI126" s="61"/>
      <c r="AJ126" s="64" t="s">
        <v>2135</v>
      </c>
      <c r="AK126" s="61" t="s">
        <v>2127</v>
      </c>
      <c r="AL126" s="61"/>
      <c r="AM126" s="61"/>
      <c r="AN126" s="61"/>
      <c r="AO126" s="61"/>
      <c r="AP126" s="61"/>
      <c r="AQ126" s="61"/>
      <c r="AR126" s="61"/>
      <c r="AS126" s="489" t="s">
        <v>2332</v>
      </c>
    </row>
    <row r="127" spans="1:45" s="161" customFormat="1" ht="15" customHeight="1" x14ac:dyDescent="0.25">
      <c r="A127" s="198"/>
      <c r="B127" s="61" t="s">
        <v>776</v>
      </c>
      <c r="C127" s="61" t="s">
        <v>777</v>
      </c>
      <c r="D127" s="61"/>
      <c r="E127" s="196" t="s">
        <v>778</v>
      </c>
      <c r="F127" s="61" t="s">
        <v>510</v>
      </c>
      <c r="G127" s="158" t="s">
        <v>394</v>
      </c>
      <c r="H127" s="61"/>
      <c r="I127" s="61"/>
      <c r="J127" s="61"/>
      <c r="K127" s="61"/>
      <c r="L127" s="61"/>
      <c r="M127" s="61"/>
      <c r="N127" s="61">
        <v>1</v>
      </c>
      <c r="O127" s="63">
        <v>43893</v>
      </c>
      <c r="P127" s="184">
        <f t="shared" si="6"/>
        <v>1</v>
      </c>
      <c r="Q127" s="64"/>
      <c r="R127" s="64"/>
      <c r="S127" s="64"/>
      <c r="T127" s="64"/>
      <c r="U127" s="64"/>
      <c r="V127" s="64"/>
      <c r="W127" s="64"/>
      <c r="X127" s="63"/>
      <c r="Y127" s="189">
        <f t="shared" si="7"/>
        <v>0</v>
      </c>
      <c r="Z127" s="61"/>
      <c r="AA127" s="61"/>
      <c r="AB127" s="61"/>
      <c r="AC127" s="61"/>
      <c r="AD127" s="61"/>
      <c r="AE127" s="61"/>
      <c r="AF127" s="61"/>
      <c r="AG127" s="63"/>
      <c r="AH127" s="186">
        <f t="shared" si="8"/>
        <v>0</v>
      </c>
      <c r="AI127" s="64"/>
      <c r="AJ127" s="64" t="s">
        <v>2135</v>
      </c>
      <c r="AK127" s="61" t="s">
        <v>2127</v>
      </c>
      <c r="AL127" s="61"/>
      <c r="AM127" s="61"/>
      <c r="AN127" s="61"/>
      <c r="AO127" s="61"/>
      <c r="AP127" s="61"/>
      <c r="AQ127" s="61"/>
      <c r="AR127" s="61"/>
      <c r="AS127" s="489" t="s">
        <v>779</v>
      </c>
    </row>
    <row r="128" spans="1:45" s="161" customFormat="1" ht="15" x14ac:dyDescent="0.25">
      <c r="A128" s="198"/>
      <c r="B128" s="61" t="s">
        <v>780</v>
      </c>
      <c r="C128" s="61" t="s">
        <v>781</v>
      </c>
      <c r="D128" s="61"/>
      <c r="E128" s="196" t="s">
        <v>782</v>
      </c>
      <c r="F128" s="61" t="s">
        <v>510</v>
      </c>
      <c r="G128" s="158" t="s">
        <v>394</v>
      </c>
      <c r="H128" s="61"/>
      <c r="I128" s="61"/>
      <c r="J128" s="61"/>
      <c r="K128" s="61"/>
      <c r="L128" s="61"/>
      <c r="M128" s="61"/>
      <c r="N128" s="61">
        <v>1</v>
      </c>
      <c r="O128" s="63">
        <v>43871</v>
      </c>
      <c r="P128" s="184">
        <f t="shared" si="6"/>
        <v>1</v>
      </c>
      <c r="Q128" s="64"/>
      <c r="R128" s="64"/>
      <c r="S128" s="64"/>
      <c r="T128" s="64"/>
      <c r="U128" s="64"/>
      <c r="V128" s="64"/>
      <c r="W128" s="64"/>
      <c r="X128" s="63"/>
      <c r="Y128" s="189">
        <f t="shared" si="7"/>
        <v>0</v>
      </c>
      <c r="Z128" s="61"/>
      <c r="AA128" s="61"/>
      <c r="AB128" s="61"/>
      <c r="AC128" s="61"/>
      <c r="AD128" s="61"/>
      <c r="AE128" s="61"/>
      <c r="AF128" s="61"/>
      <c r="AG128" s="63"/>
      <c r="AH128" s="186">
        <f t="shared" si="8"/>
        <v>0</v>
      </c>
      <c r="AI128" s="64"/>
      <c r="AJ128" s="64" t="s">
        <v>2135</v>
      </c>
      <c r="AK128" s="61" t="s">
        <v>2127</v>
      </c>
      <c r="AL128" s="61"/>
      <c r="AM128" s="61"/>
      <c r="AN128" s="61"/>
      <c r="AO128" s="61"/>
      <c r="AP128" s="61"/>
      <c r="AQ128" s="61"/>
      <c r="AR128" s="61"/>
      <c r="AS128" s="489" t="s">
        <v>783</v>
      </c>
    </row>
    <row r="129" spans="1:45" s="161" customFormat="1" ht="14.25" customHeight="1" x14ac:dyDescent="0.25">
      <c r="A129" s="198"/>
      <c r="B129" s="61" t="s">
        <v>2333</v>
      </c>
      <c r="C129" s="61" t="s">
        <v>2334</v>
      </c>
      <c r="D129" s="61"/>
      <c r="E129" s="61" t="s">
        <v>2335</v>
      </c>
      <c r="F129" s="61" t="s">
        <v>690</v>
      </c>
      <c r="G129" s="158" t="s">
        <v>691</v>
      </c>
      <c r="H129" s="61"/>
      <c r="I129" s="61"/>
      <c r="J129" s="61"/>
      <c r="K129" s="61"/>
      <c r="L129" s="61"/>
      <c r="M129" s="61"/>
      <c r="N129" s="61">
        <v>1</v>
      </c>
      <c r="O129" s="63">
        <v>43860</v>
      </c>
      <c r="P129" s="184">
        <f t="shared" si="6"/>
        <v>1</v>
      </c>
      <c r="Q129" s="64"/>
      <c r="R129" s="64"/>
      <c r="S129" s="64"/>
      <c r="T129" s="64"/>
      <c r="U129" s="64"/>
      <c r="V129" s="64"/>
      <c r="W129" s="64"/>
      <c r="X129" s="63"/>
      <c r="Y129" s="189">
        <f t="shared" si="7"/>
        <v>0</v>
      </c>
      <c r="Z129" s="61"/>
      <c r="AA129" s="61"/>
      <c r="AB129" s="61"/>
      <c r="AC129" s="61"/>
      <c r="AD129" s="61"/>
      <c r="AE129" s="61"/>
      <c r="AF129" s="61"/>
      <c r="AG129" s="63"/>
      <c r="AH129" s="186">
        <f t="shared" si="8"/>
        <v>0</v>
      </c>
      <c r="AI129" s="61"/>
      <c r="AJ129" s="64" t="s">
        <v>2135</v>
      </c>
      <c r="AK129" s="61" t="s">
        <v>2127</v>
      </c>
      <c r="AL129" s="61"/>
      <c r="AM129" s="61"/>
      <c r="AN129" s="61"/>
      <c r="AO129" s="61"/>
      <c r="AP129" s="61"/>
      <c r="AQ129" s="61"/>
      <c r="AR129" s="61"/>
      <c r="AS129" s="489" t="s">
        <v>2336</v>
      </c>
    </row>
    <row r="130" spans="1:45" s="161" customFormat="1" ht="15" x14ac:dyDescent="0.25">
      <c r="A130" s="198"/>
      <c r="B130" s="61" t="s">
        <v>2337</v>
      </c>
      <c r="C130" s="61" t="s">
        <v>2338</v>
      </c>
      <c r="D130" s="61"/>
      <c r="E130" s="61" t="s">
        <v>2339</v>
      </c>
      <c r="F130" s="61" t="s">
        <v>690</v>
      </c>
      <c r="G130" s="158" t="s">
        <v>691</v>
      </c>
      <c r="H130" s="61"/>
      <c r="I130" s="61"/>
      <c r="J130" s="61"/>
      <c r="K130" s="61"/>
      <c r="L130" s="61"/>
      <c r="M130" s="61"/>
      <c r="N130" s="61">
        <v>1</v>
      </c>
      <c r="O130" s="63">
        <v>44160</v>
      </c>
      <c r="P130" s="184">
        <f t="shared" si="6"/>
        <v>1</v>
      </c>
      <c r="Q130" s="64"/>
      <c r="R130" s="64"/>
      <c r="S130" s="64"/>
      <c r="T130" s="64"/>
      <c r="U130" s="64"/>
      <c r="V130" s="64"/>
      <c r="W130" s="64"/>
      <c r="X130" s="63"/>
      <c r="Y130" s="189">
        <f t="shared" si="7"/>
        <v>0</v>
      </c>
      <c r="Z130" s="61"/>
      <c r="AA130" s="61"/>
      <c r="AB130" s="61"/>
      <c r="AC130" s="61"/>
      <c r="AD130" s="61"/>
      <c r="AE130" s="61"/>
      <c r="AF130" s="61"/>
      <c r="AG130" s="63"/>
      <c r="AH130" s="186">
        <f t="shared" si="8"/>
        <v>0</v>
      </c>
      <c r="AI130" s="61"/>
      <c r="AJ130" s="64" t="s">
        <v>2135</v>
      </c>
      <c r="AK130" s="61" t="s">
        <v>2127</v>
      </c>
      <c r="AL130" s="61"/>
      <c r="AM130" s="61"/>
      <c r="AN130" s="61"/>
      <c r="AO130" s="61"/>
      <c r="AP130" s="61"/>
      <c r="AQ130" s="61"/>
      <c r="AR130" s="61"/>
      <c r="AS130" s="489" t="s">
        <v>2340</v>
      </c>
    </row>
    <row r="131" spans="1:45" s="161" customFormat="1" ht="14.25" customHeight="1" x14ac:dyDescent="0.25">
      <c r="A131" s="198"/>
      <c r="B131" s="61" t="s">
        <v>784</v>
      </c>
      <c r="C131" s="61" t="s">
        <v>785</v>
      </c>
      <c r="D131" s="61"/>
      <c r="E131" s="196" t="s">
        <v>786</v>
      </c>
      <c r="F131" s="61" t="s">
        <v>510</v>
      </c>
      <c r="G131" s="158" t="s">
        <v>394</v>
      </c>
      <c r="H131" s="61"/>
      <c r="I131" s="61"/>
      <c r="J131" s="61"/>
      <c r="K131" s="61"/>
      <c r="L131" s="61"/>
      <c r="M131" s="61"/>
      <c r="N131" s="61">
        <v>1</v>
      </c>
      <c r="O131" s="63">
        <v>44137</v>
      </c>
      <c r="P131" s="184">
        <f t="shared" si="6"/>
        <v>1</v>
      </c>
      <c r="Q131" s="64"/>
      <c r="R131" s="64"/>
      <c r="S131" s="64"/>
      <c r="T131" s="64"/>
      <c r="U131" s="64"/>
      <c r="V131" s="64"/>
      <c r="W131" s="64"/>
      <c r="X131" s="63"/>
      <c r="Y131" s="189">
        <f t="shared" si="7"/>
        <v>0</v>
      </c>
      <c r="Z131" s="61"/>
      <c r="AA131" s="61"/>
      <c r="AB131" s="61"/>
      <c r="AC131" s="61"/>
      <c r="AD131" s="61"/>
      <c r="AE131" s="61"/>
      <c r="AF131" s="61"/>
      <c r="AG131" s="63"/>
      <c r="AH131" s="186">
        <f t="shared" si="8"/>
        <v>0</v>
      </c>
      <c r="AI131" s="64"/>
      <c r="AJ131" s="64" t="s">
        <v>2135</v>
      </c>
      <c r="AK131" s="61" t="s">
        <v>2127</v>
      </c>
      <c r="AL131" s="61"/>
      <c r="AM131" s="61"/>
      <c r="AN131" s="61"/>
      <c r="AO131" s="61"/>
      <c r="AP131" s="61"/>
      <c r="AQ131" s="61"/>
      <c r="AR131" s="61"/>
      <c r="AS131" s="489" t="s">
        <v>787</v>
      </c>
    </row>
    <row r="132" spans="1:45" s="161" customFormat="1" ht="15" x14ac:dyDescent="0.25">
      <c r="A132" s="198"/>
      <c r="B132" s="61" t="s">
        <v>2341</v>
      </c>
      <c r="C132" s="61" t="s">
        <v>2342</v>
      </c>
      <c r="D132" s="61"/>
      <c r="E132" s="61" t="s">
        <v>2343</v>
      </c>
      <c r="F132" s="61" t="s">
        <v>690</v>
      </c>
      <c r="G132" s="158" t="s">
        <v>691</v>
      </c>
      <c r="H132" s="61"/>
      <c r="I132" s="61"/>
      <c r="J132" s="61"/>
      <c r="K132" s="61"/>
      <c r="L132" s="61"/>
      <c r="M132" s="61"/>
      <c r="N132" s="61">
        <v>1</v>
      </c>
      <c r="O132" s="63">
        <v>44099</v>
      </c>
      <c r="P132" s="184">
        <f t="shared" si="6"/>
        <v>1</v>
      </c>
      <c r="Q132" s="64"/>
      <c r="R132" s="64"/>
      <c r="S132" s="64"/>
      <c r="T132" s="64"/>
      <c r="U132" s="64"/>
      <c r="V132" s="64"/>
      <c r="W132" s="64"/>
      <c r="X132" s="63"/>
      <c r="Y132" s="189">
        <f t="shared" si="7"/>
        <v>0</v>
      </c>
      <c r="Z132" s="61"/>
      <c r="AA132" s="61"/>
      <c r="AB132" s="61"/>
      <c r="AC132" s="61"/>
      <c r="AD132" s="61"/>
      <c r="AE132" s="61"/>
      <c r="AF132" s="61"/>
      <c r="AG132" s="63"/>
      <c r="AH132" s="186">
        <f t="shared" si="8"/>
        <v>0</v>
      </c>
      <c r="AI132" s="61"/>
      <c r="AJ132" s="64" t="s">
        <v>2135</v>
      </c>
      <c r="AK132" s="61" t="s">
        <v>2127</v>
      </c>
      <c r="AL132" s="61"/>
      <c r="AM132" s="61"/>
      <c r="AN132" s="61"/>
      <c r="AO132" s="61"/>
      <c r="AP132" s="61"/>
      <c r="AQ132" s="61"/>
      <c r="AR132" s="61"/>
      <c r="AS132" s="489" t="s">
        <v>2344</v>
      </c>
    </row>
    <row r="133" spans="1:45" s="161" customFormat="1" ht="15" x14ac:dyDescent="0.25">
      <c r="A133" s="198"/>
      <c r="B133" s="61" t="s">
        <v>788</v>
      </c>
      <c r="C133" s="61" t="s">
        <v>789</v>
      </c>
      <c r="D133" s="61"/>
      <c r="E133" s="196" t="s">
        <v>790</v>
      </c>
      <c r="F133" s="61" t="s">
        <v>510</v>
      </c>
      <c r="G133" s="158" t="s">
        <v>394</v>
      </c>
      <c r="H133" s="61"/>
      <c r="I133" s="61"/>
      <c r="J133" s="61"/>
      <c r="K133" s="61"/>
      <c r="L133" s="61"/>
      <c r="M133" s="61"/>
      <c r="N133" s="61">
        <v>1</v>
      </c>
      <c r="O133" s="63">
        <v>44195</v>
      </c>
      <c r="P133" s="184">
        <f t="shared" si="6"/>
        <v>1</v>
      </c>
      <c r="Q133" s="64"/>
      <c r="R133" s="64"/>
      <c r="S133" s="64"/>
      <c r="T133" s="64"/>
      <c r="U133" s="64"/>
      <c r="V133" s="64"/>
      <c r="W133" s="64"/>
      <c r="X133" s="63"/>
      <c r="Y133" s="189">
        <f t="shared" si="7"/>
        <v>0</v>
      </c>
      <c r="Z133" s="61"/>
      <c r="AA133" s="61"/>
      <c r="AB133" s="61"/>
      <c r="AC133" s="61"/>
      <c r="AD133" s="61"/>
      <c r="AE133" s="61"/>
      <c r="AF133" s="61"/>
      <c r="AG133" s="63"/>
      <c r="AH133" s="186">
        <f t="shared" si="8"/>
        <v>0</v>
      </c>
      <c r="AI133" s="64"/>
      <c r="AJ133" s="64" t="s">
        <v>2135</v>
      </c>
      <c r="AK133" s="61" t="s">
        <v>2127</v>
      </c>
      <c r="AL133" s="61"/>
      <c r="AM133" s="61"/>
      <c r="AN133" s="61"/>
      <c r="AO133" s="61"/>
      <c r="AP133" s="61"/>
      <c r="AQ133" s="61"/>
      <c r="AR133" s="61"/>
      <c r="AS133" s="489" t="s">
        <v>791</v>
      </c>
    </row>
    <row r="134" spans="1:45" s="161" customFormat="1" ht="15" customHeight="1" x14ac:dyDescent="0.25">
      <c r="A134" s="198"/>
      <c r="B134" s="61" t="s">
        <v>792</v>
      </c>
      <c r="C134" s="61" t="s">
        <v>793</v>
      </c>
      <c r="D134" s="61"/>
      <c r="E134" s="196" t="s">
        <v>794</v>
      </c>
      <c r="F134" s="61" t="s">
        <v>510</v>
      </c>
      <c r="G134" s="158" t="s">
        <v>394</v>
      </c>
      <c r="H134" s="61"/>
      <c r="I134" s="61"/>
      <c r="J134" s="61"/>
      <c r="K134" s="61"/>
      <c r="L134" s="61"/>
      <c r="M134" s="61"/>
      <c r="N134" s="61">
        <v>1</v>
      </c>
      <c r="O134" s="63">
        <v>44082</v>
      </c>
      <c r="P134" s="184">
        <f t="shared" si="6"/>
        <v>1</v>
      </c>
      <c r="Q134" s="64"/>
      <c r="R134" s="64"/>
      <c r="S134" s="64"/>
      <c r="T134" s="64"/>
      <c r="U134" s="64"/>
      <c r="V134" s="64"/>
      <c r="W134" s="64"/>
      <c r="X134" s="63"/>
      <c r="Y134" s="189">
        <f t="shared" si="7"/>
        <v>0</v>
      </c>
      <c r="Z134" s="61"/>
      <c r="AA134" s="61"/>
      <c r="AB134" s="61"/>
      <c r="AC134" s="61"/>
      <c r="AD134" s="61"/>
      <c r="AE134" s="61"/>
      <c r="AF134" s="61"/>
      <c r="AG134" s="63"/>
      <c r="AH134" s="186">
        <f t="shared" si="8"/>
        <v>0</v>
      </c>
      <c r="AI134" s="64"/>
      <c r="AJ134" s="64" t="s">
        <v>2135</v>
      </c>
      <c r="AK134" s="61" t="s">
        <v>2127</v>
      </c>
      <c r="AL134" s="61"/>
      <c r="AM134" s="61"/>
      <c r="AN134" s="61"/>
      <c r="AO134" s="61"/>
      <c r="AP134" s="61"/>
      <c r="AQ134" s="61"/>
      <c r="AR134" s="61"/>
      <c r="AS134" s="489" t="s">
        <v>795</v>
      </c>
    </row>
    <row r="135" spans="1:45" s="161" customFormat="1" ht="15" x14ac:dyDescent="0.25">
      <c r="A135" s="198"/>
      <c r="B135" s="61" t="s">
        <v>800</v>
      </c>
      <c r="C135" s="61" t="s">
        <v>801</v>
      </c>
      <c r="D135" s="61"/>
      <c r="E135" s="61" t="s">
        <v>802</v>
      </c>
      <c r="F135" s="61" t="s">
        <v>690</v>
      </c>
      <c r="G135" s="158" t="s">
        <v>691</v>
      </c>
      <c r="H135" s="61"/>
      <c r="I135" s="61"/>
      <c r="J135" s="61"/>
      <c r="K135" s="61"/>
      <c r="L135" s="61"/>
      <c r="M135" s="61"/>
      <c r="N135" s="61">
        <v>1</v>
      </c>
      <c r="O135" s="63">
        <v>44133</v>
      </c>
      <c r="P135" s="184">
        <f t="shared" si="6"/>
        <v>1</v>
      </c>
      <c r="Q135" s="64"/>
      <c r="R135" s="64"/>
      <c r="S135" s="64"/>
      <c r="T135" s="64"/>
      <c r="U135" s="64"/>
      <c r="V135" s="64"/>
      <c r="W135" s="64"/>
      <c r="X135" s="63"/>
      <c r="Y135" s="189">
        <f t="shared" si="7"/>
        <v>0</v>
      </c>
      <c r="Z135" s="61"/>
      <c r="AA135" s="61"/>
      <c r="AB135" s="61"/>
      <c r="AC135" s="61"/>
      <c r="AD135" s="61"/>
      <c r="AE135" s="61"/>
      <c r="AF135" s="61"/>
      <c r="AG135" s="63"/>
      <c r="AH135" s="186">
        <f t="shared" si="8"/>
        <v>0</v>
      </c>
      <c r="AI135" s="61"/>
      <c r="AJ135" s="64" t="s">
        <v>2135</v>
      </c>
      <c r="AK135" s="61" t="s">
        <v>2127</v>
      </c>
      <c r="AL135" s="61"/>
      <c r="AM135" s="61"/>
      <c r="AN135" s="61"/>
      <c r="AO135" s="61"/>
      <c r="AP135" s="61"/>
      <c r="AQ135" s="61"/>
      <c r="AR135" s="61"/>
      <c r="AS135" s="489" t="s">
        <v>803</v>
      </c>
    </row>
    <row r="136" spans="1:45" s="161" customFormat="1" ht="15" x14ac:dyDescent="0.25">
      <c r="A136" s="198"/>
      <c r="B136" s="61" t="s">
        <v>2345</v>
      </c>
      <c r="C136" s="61" t="s">
        <v>2346</v>
      </c>
      <c r="D136" s="61"/>
      <c r="E136" s="61" t="s">
        <v>2347</v>
      </c>
      <c r="F136" s="61" t="s">
        <v>690</v>
      </c>
      <c r="G136" s="158" t="s">
        <v>691</v>
      </c>
      <c r="H136" s="61"/>
      <c r="I136" s="61"/>
      <c r="J136" s="61"/>
      <c r="K136" s="61"/>
      <c r="L136" s="61"/>
      <c r="M136" s="61"/>
      <c r="N136" s="61">
        <v>1</v>
      </c>
      <c r="O136" s="63">
        <v>43906</v>
      </c>
      <c r="P136" s="184">
        <f t="shared" si="6"/>
        <v>1</v>
      </c>
      <c r="Q136" s="64"/>
      <c r="R136" s="64"/>
      <c r="S136" s="64"/>
      <c r="T136" s="64"/>
      <c r="U136" s="64"/>
      <c r="V136" s="64"/>
      <c r="W136" s="64"/>
      <c r="X136" s="63"/>
      <c r="Y136" s="189">
        <f t="shared" si="7"/>
        <v>0</v>
      </c>
      <c r="Z136" s="61"/>
      <c r="AA136" s="61"/>
      <c r="AB136" s="61"/>
      <c r="AC136" s="61"/>
      <c r="AD136" s="61"/>
      <c r="AE136" s="61"/>
      <c r="AF136" s="61"/>
      <c r="AG136" s="63"/>
      <c r="AH136" s="186">
        <f t="shared" si="8"/>
        <v>0</v>
      </c>
      <c r="AI136" s="61"/>
      <c r="AJ136" s="64" t="s">
        <v>2135</v>
      </c>
      <c r="AK136" s="61" t="s">
        <v>2127</v>
      </c>
      <c r="AL136" s="61"/>
      <c r="AM136" s="61"/>
      <c r="AN136" s="61"/>
      <c r="AO136" s="61"/>
      <c r="AP136" s="61"/>
      <c r="AQ136" s="61"/>
      <c r="AR136" s="61"/>
      <c r="AS136" s="489" t="s">
        <v>2348</v>
      </c>
    </row>
    <row r="137" spans="1:45" s="161" customFormat="1" ht="14.25" customHeight="1" x14ac:dyDescent="0.25">
      <c r="A137" s="198"/>
      <c r="B137" s="61" t="s">
        <v>2345</v>
      </c>
      <c r="C137" s="61" t="s">
        <v>2346</v>
      </c>
      <c r="D137" s="61"/>
      <c r="E137" s="284" t="s">
        <v>2347</v>
      </c>
      <c r="F137" s="61" t="s">
        <v>510</v>
      </c>
      <c r="G137" s="158" t="s">
        <v>394</v>
      </c>
      <c r="H137" s="61"/>
      <c r="I137" s="61"/>
      <c r="J137" s="61"/>
      <c r="K137" s="61"/>
      <c r="L137" s="61"/>
      <c r="M137" s="61"/>
      <c r="N137" s="61">
        <v>1</v>
      </c>
      <c r="O137" s="63">
        <v>43906</v>
      </c>
      <c r="P137" s="184">
        <f t="shared" si="6"/>
        <v>1</v>
      </c>
      <c r="Q137" s="64"/>
      <c r="R137" s="64"/>
      <c r="S137" s="64"/>
      <c r="T137" s="64"/>
      <c r="U137" s="64"/>
      <c r="V137" s="64"/>
      <c r="W137" s="64"/>
      <c r="X137" s="63"/>
      <c r="Y137" s="189">
        <f t="shared" si="7"/>
        <v>0</v>
      </c>
      <c r="Z137" s="61"/>
      <c r="AA137" s="61"/>
      <c r="AB137" s="61"/>
      <c r="AC137" s="61"/>
      <c r="AD137" s="61"/>
      <c r="AE137" s="61"/>
      <c r="AF137" s="61"/>
      <c r="AG137" s="63"/>
      <c r="AH137" s="186">
        <f t="shared" si="8"/>
        <v>0</v>
      </c>
      <c r="AI137" s="61"/>
      <c r="AJ137" s="64" t="s">
        <v>2135</v>
      </c>
      <c r="AK137" s="61" t="s">
        <v>2127</v>
      </c>
      <c r="AL137" s="61"/>
      <c r="AM137" s="61"/>
      <c r="AN137" s="61"/>
      <c r="AO137" s="61"/>
      <c r="AP137" s="61"/>
      <c r="AQ137" s="61"/>
      <c r="AR137" s="61"/>
      <c r="AS137" s="489" t="s">
        <v>2348</v>
      </c>
    </row>
    <row r="138" spans="1:45" s="161" customFormat="1" ht="14.25" customHeight="1" x14ac:dyDescent="0.25">
      <c r="A138" s="198"/>
      <c r="B138" s="61" t="s">
        <v>812</v>
      </c>
      <c r="C138" s="61" t="s">
        <v>813</v>
      </c>
      <c r="D138" s="61"/>
      <c r="E138" s="61" t="s">
        <v>814</v>
      </c>
      <c r="F138" s="61" t="s">
        <v>690</v>
      </c>
      <c r="G138" s="158" t="s">
        <v>691</v>
      </c>
      <c r="H138" s="61"/>
      <c r="I138" s="61"/>
      <c r="J138" s="61"/>
      <c r="K138" s="61"/>
      <c r="L138" s="61"/>
      <c r="M138" s="61"/>
      <c r="N138" s="61">
        <v>1</v>
      </c>
      <c r="O138" s="63">
        <v>44053</v>
      </c>
      <c r="P138" s="184">
        <f t="shared" si="6"/>
        <v>1</v>
      </c>
      <c r="Q138" s="64"/>
      <c r="R138" s="64"/>
      <c r="S138" s="64"/>
      <c r="T138" s="64"/>
      <c r="U138" s="64"/>
      <c r="V138" s="64"/>
      <c r="W138" s="64"/>
      <c r="X138" s="63"/>
      <c r="Y138" s="189">
        <f t="shared" si="7"/>
        <v>0</v>
      </c>
      <c r="Z138" s="61"/>
      <c r="AA138" s="61"/>
      <c r="AB138" s="61"/>
      <c r="AC138" s="61"/>
      <c r="AD138" s="61"/>
      <c r="AE138" s="61"/>
      <c r="AF138" s="61"/>
      <c r="AG138" s="63"/>
      <c r="AH138" s="186">
        <f t="shared" si="8"/>
        <v>0</v>
      </c>
      <c r="AI138" s="61"/>
      <c r="AJ138" s="64" t="s">
        <v>2135</v>
      </c>
      <c r="AK138" s="61" t="s">
        <v>2127</v>
      </c>
      <c r="AL138" s="61"/>
      <c r="AM138" s="61"/>
      <c r="AN138" s="61"/>
      <c r="AO138" s="61"/>
      <c r="AP138" s="61"/>
      <c r="AQ138" s="61"/>
      <c r="AR138" s="61"/>
      <c r="AS138" s="489" t="s">
        <v>815</v>
      </c>
    </row>
    <row r="139" spans="1:45" s="161" customFormat="1" ht="15" x14ac:dyDescent="0.25">
      <c r="A139" s="198"/>
      <c r="B139" s="61" t="s">
        <v>816</v>
      </c>
      <c r="C139" s="61" t="s">
        <v>817</v>
      </c>
      <c r="D139" s="61"/>
      <c r="E139" s="61" t="s">
        <v>818</v>
      </c>
      <c r="F139" s="61" t="s">
        <v>690</v>
      </c>
      <c r="G139" s="158" t="s">
        <v>691</v>
      </c>
      <c r="H139" s="61"/>
      <c r="I139" s="61"/>
      <c r="J139" s="61"/>
      <c r="K139" s="61"/>
      <c r="L139" s="61"/>
      <c r="M139" s="61"/>
      <c r="N139" s="61">
        <v>1</v>
      </c>
      <c r="O139" s="63">
        <v>44154</v>
      </c>
      <c r="P139" s="184">
        <f t="shared" si="6"/>
        <v>1</v>
      </c>
      <c r="Q139" s="64"/>
      <c r="R139" s="64"/>
      <c r="S139" s="64"/>
      <c r="T139" s="64"/>
      <c r="U139" s="64"/>
      <c r="V139" s="64"/>
      <c r="W139" s="64"/>
      <c r="X139" s="63"/>
      <c r="Y139" s="189">
        <f t="shared" si="7"/>
        <v>0</v>
      </c>
      <c r="Z139" s="61"/>
      <c r="AA139" s="61"/>
      <c r="AB139" s="61"/>
      <c r="AC139" s="61"/>
      <c r="AD139" s="61"/>
      <c r="AE139" s="61"/>
      <c r="AF139" s="61"/>
      <c r="AG139" s="63"/>
      <c r="AH139" s="186">
        <f t="shared" si="8"/>
        <v>0</v>
      </c>
      <c r="AI139" s="61"/>
      <c r="AJ139" s="64" t="s">
        <v>2135</v>
      </c>
      <c r="AK139" s="61" t="s">
        <v>2127</v>
      </c>
      <c r="AL139" s="61"/>
      <c r="AM139" s="61"/>
      <c r="AN139" s="61"/>
      <c r="AO139" s="61"/>
      <c r="AP139" s="61"/>
      <c r="AQ139" s="61"/>
      <c r="AR139" s="61"/>
      <c r="AS139" s="489" t="s">
        <v>819</v>
      </c>
    </row>
    <row r="140" spans="1:45" s="161" customFormat="1" ht="15" customHeight="1" x14ac:dyDescent="0.25">
      <c r="A140" s="198"/>
      <c r="B140" s="61" t="s">
        <v>820</v>
      </c>
      <c r="C140" s="61" t="s">
        <v>821</v>
      </c>
      <c r="D140" s="61"/>
      <c r="E140" s="61" t="s">
        <v>822</v>
      </c>
      <c r="F140" s="61" t="s">
        <v>690</v>
      </c>
      <c r="G140" s="158" t="s">
        <v>691</v>
      </c>
      <c r="H140" s="61"/>
      <c r="I140" s="61"/>
      <c r="J140" s="61"/>
      <c r="K140" s="61"/>
      <c r="L140" s="61"/>
      <c r="M140" s="61"/>
      <c r="N140" s="61">
        <v>1</v>
      </c>
      <c r="O140" s="63">
        <v>44183</v>
      </c>
      <c r="P140" s="184">
        <f t="shared" si="6"/>
        <v>1</v>
      </c>
      <c r="Q140" s="64"/>
      <c r="R140" s="64"/>
      <c r="S140" s="64"/>
      <c r="T140" s="64"/>
      <c r="U140" s="64"/>
      <c r="V140" s="64"/>
      <c r="W140" s="64"/>
      <c r="X140" s="63"/>
      <c r="Y140" s="189">
        <f t="shared" si="7"/>
        <v>0</v>
      </c>
      <c r="Z140" s="61"/>
      <c r="AA140" s="61"/>
      <c r="AB140" s="61"/>
      <c r="AC140" s="61"/>
      <c r="AD140" s="61"/>
      <c r="AE140" s="61"/>
      <c r="AF140" s="61"/>
      <c r="AG140" s="63"/>
      <c r="AH140" s="186">
        <f t="shared" si="8"/>
        <v>0</v>
      </c>
      <c r="AI140" s="61"/>
      <c r="AJ140" s="64" t="s">
        <v>2135</v>
      </c>
      <c r="AK140" s="61" t="s">
        <v>2127</v>
      </c>
      <c r="AL140" s="61"/>
      <c r="AM140" s="61"/>
      <c r="AN140" s="61"/>
      <c r="AO140" s="61"/>
      <c r="AP140" s="61"/>
      <c r="AQ140" s="61"/>
      <c r="AR140" s="61"/>
      <c r="AS140" s="489" t="s">
        <v>2349</v>
      </c>
    </row>
    <row r="141" spans="1:45" s="161" customFormat="1" ht="14.25" customHeight="1" x14ac:dyDescent="0.25">
      <c r="A141" s="198"/>
      <c r="B141" s="61" t="s">
        <v>2350</v>
      </c>
      <c r="C141" s="61" t="s">
        <v>2351</v>
      </c>
      <c r="D141" s="61"/>
      <c r="E141" s="61" t="s">
        <v>2352</v>
      </c>
      <c r="F141" s="61" t="s">
        <v>690</v>
      </c>
      <c r="G141" s="158" t="s">
        <v>691</v>
      </c>
      <c r="H141" s="61"/>
      <c r="I141" s="61"/>
      <c r="J141" s="61"/>
      <c r="K141" s="61"/>
      <c r="L141" s="61"/>
      <c r="M141" s="61"/>
      <c r="N141" s="61">
        <v>1</v>
      </c>
      <c r="O141" s="63">
        <v>43844</v>
      </c>
      <c r="P141" s="184">
        <f t="shared" ref="P141:P204" si="9">SUM($H141:$N141)</f>
        <v>1</v>
      </c>
      <c r="Q141" s="64"/>
      <c r="R141" s="64"/>
      <c r="S141" s="64"/>
      <c r="T141" s="64"/>
      <c r="U141" s="64"/>
      <c r="V141" s="64"/>
      <c r="W141" s="64"/>
      <c r="X141" s="63"/>
      <c r="Y141" s="189">
        <f t="shared" ref="Y141:Y204" si="10">SUM(Q141:W141)</f>
        <v>0</v>
      </c>
      <c r="Z141" s="61"/>
      <c r="AA141" s="61"/>
      <c r="AB141" s="61"/>
      <c r="AC141" s="61"/>
      <c r="AD141" s="61"/>
      <c r="AE141" s="61"/>
      <c r="AF141" s="61"/>
      <c r="AG141" s="63"/>
      <c r="AH141" s="186">
        <f t="shared" ref="AH141:AH204" si="11">SUM($Z141:$AF141)</f>
        <v>0</v>
      </c>
      <c r="AI141" s="61"/>
      <c r="AJ141" s="64" t="s">
        <v>2135</v>
      </c>
      <c r="AK141" s="61" t="s">
        <v>2127</v>
      </c>
      <c r="AL141" s="61"/>
      <c r="AM141" s="61"/>
      <c r="AN141" s="61"/>
      <c r="AO141" s="61"/>
      <c r="AP141" s="61"/>
      <c r="AQ141" s="61"/>
      <c r="AR141" s="61"/>
      <c r="AS141" s="489" t="s">
        <v>2353</v>
      </c>
    </row>
    <row r="142" spans="1:45" s="161" customFormat="1" ht="14.25" customHeight="1" x14ac:dyDescent="0.25">
      <c r="A142" s="198"/>
      <c r="B142" s="61" t="s">
        <v>2350</v>
      </c>
      <c r="C142" s="61" t="s">
        <v>2351</v>
      </c>
      <c r="D142" s="61"/>
      <c r="E142" s="284" t="s">
        <v>2352</v>
      </c>
      <c r="F142" s="61" t="s">
        <v>510</v>
      </c>
      <c r="G142" s="158" t="s">
        <v>394</v>
      </c>
      <c r="H142" s="61"/>
      <c r="I142" s="61"/>
      <c r="J142" s="61"/>
      <c r="K142" s="61"/>
      <c r="L142" s="61"/>
      <c r="M142" s="61"/>
      <c r="N142" s="61">
        <v>1</v>
      </c>
      <c r="O142" s="63">
        <v>43844</v>
      </c>
      <c r="P142" s="184">
        <f t="shared" si="9"/>
        <v>1</v>
      </c>
      <c r="Q142" s="64"/>
      <c r="R142" s="64"/>
      <c r="S142" s="64"/>
      <c r="T142" s="64"/>
      <c r="U142" s="64"/>
      <c r="V142" s="64"/>
      <c r="W142" s="64"/>
      <c r="X142" s="63"/>
      <c r="Y142" s="189">
        <f t="shared" si="10"/>
        <v>0</v>
      </c>
      <c r="Z142" s="61"/>
      <c r="AA142" s="61"/>
      <c r="AB142" s="61"/>
      <c r="AC142" s="61"/>
      <c r="AD142" s="61"/>
      <c r="AE142" s="61"/>
      <c r="AF142" s="61"/>
      <c r="AG142" s="63"/>
      <c r="AH142" s="186">
        <f t="shared" si="11"/>
        <v>0</v>
      </c>
      <c r="AI142" s="61"/>
      <c r="AJ142" s="64" t="s">
        <v>2135</v>
      </c>
      <c r="AK142" s="61" t="s">
        <v>2127</v>
      </c>
      <c r="AL142" s="61"/>
      <c r="AM142" s="61"/>
      <c r="AN142" s="61"/>
      <c r="AO142" s="61"/>
      <c r="AP142" s="61"/>
      <c r="AQ142" s="61"/>
      <c r="AR142" s="61"/>
      <c r="AS142" s="489" t="s">
        <v>2354</v>
      </c>
    </row>
    <row r="143" spans="1:45" s="161" customFormat="1" ht="15" x14ac:dyDescent="0.25">
      <c r="A143" s="198"/>
      <c r="B143" s="61" t="s">
        <v>2355</v>
      </c>
      <c r="C143" s="61" t="s">
        <v>2356</v>
      </c>
      <c r="D143" s="61"/>
      <c r="E143" s="61" t="s">
        <v>2357</v>
      </c>
      <c r="F143" s="61" t="s">
        <v>690</v>
      </c>
      <c r="G143" s="158" t="s">
        <v>691</v>
      </c>
      <c r="H143" s="61"/>
      <c r="I143" s="61"/>
      <c r="J143" s="61"/>
      <c r="K143" s="61"/>
      <c r="L143" s="61"/>
      <c r="M143" s="61"/>
      <c r="N143" s="61">
        <v>1</v>
      </c>
      <c r="O143" s="63">
        <v>43885</v>
      </c>
      <c r="P143" s="184">
        <f t="shared" si="9"/>
        <v>1</v>
      </c>
      <c r="Q143" s="64"/>
      <c r="R143" s="64"/>
      <c r="S143" s="64"/>
      <c r="T143" s="64"/>
      <c r="U143" s="64"/>
      <c r="V143" s="64"/>
      <c r="W143" s="64"/>
      <c r="X143" s="63"/>
      <c r="Y143" s="189">
        <f t="shared" si="10"/>
        <v>0</v>
      </c>
      <c r="Z143" s="61"/>
      <c r="AA143" s="61"/>
      <c r="AB143" s="61"/>
      <c r="AC143" s="61"/>
      <c r="AD143" s="61"/>
      <c r="AE143" s="61"/>
      <c r="AF143" s="61"/>
      <c r="AG143" s="63"/>
      <c r="AH143" s="186">
        <f t="shared" si="11"/>
        <v>0</v>
      </c>
      <c r="AI143" s="61"/>
      <c r="AJ143" s="64" t="s">
        <v>2135</v>
      </c>
      <c r="AK143" s="61" t="s">
        <v>2127</v>
      </c>
      <c r="AL143" s="61"/>
      <c r="AM143" s="61"/>
      <c r="AN143" s="61"/>
      <c r="AO143" s="61"/>
      <c r="AP143" s="61"/>
      <c r="AQ143" s="61"/>
      <c r="AR143" s="61"/>
      <c r="AS143" s="489" t="s">
        <v>2358</v>
      </c>
    </row>
    <row r="144" spans="1:45" s="161" customFormat="1" ht="15" x14ac:dyDescent="0.25">
      <c r="A144" s="198"/>
      <c r="B144" s="61" t="s">
        <v>2359</v>
      </c>
      <c r="C144" s="61" t="s">
        <v>2360</v>
      </c>
      <c r="D144" s="61"/>
      <c r="E144" s="61" t="s">
        <v>2361</v>
      </c>
      <c r="F144" s="61" t="s">
        <v>690</v>
      </c>
      <c r="G144" s="158" t="s">
        <v>691</v>
      </c>
      <c r="H144" s="61"/>
      <c r="I144" s="61"/>
      <c r="J144" s="61"/>
      <c r="K144" s="61"/>
      <c r="L144" s="61"/>
      <c r="M144" s="61"/>
      <c r="N144" s="61">
        <v>1</v>
      </c>
      <c r="O144" s="63">
        <v>44008</v>
      </c>
      <c r="P144" s="184">
        <f t="shared" si="9"/>
        <v>1</v>
      </c>
      <c r="Q144" s="64"/>
      <c r="R144" s="64"/>
      <c r="S144" s="64"/>
      <c r="T144" s="64"/>
      <c r="U144" s="64"/>
      <c r="V144" s="64"/>
      <c r="W144" s="64"/>
      <c r="X144" s="63"/>
      <c r="Y144" s="189">
        <f t="shared" si="10"/>
        <v>0</v>
      </c>
      <c r="Z144" s="61"/>
      <c r="AA144" s="61"/>
      <c r="AB144" s="61"/>
      <c r="AC144" s="61"/>
      <c r="AD144" s="61"/>
      <c r="AE144" s="61"/>
      <c r="AF144" s="61"/>
      <c r="AG144" s="63"/>
      <c r="AH144" s="186">
        <f t="shared" si="11"/>
        <v>0</v>
      </c>
      <c r="AI144" s="61"/>
      <c r="AJ144" s="64" t="s">
        <v>2135</v>
      </c>
      <c r="AK144" s="61" t="s">
        <v>2127</v>
      </c>
      <c r="AL144" s="61"/>
      <c r="AM144" s="61"/>
      <c r="AN144" s="61"/>
      <c r="AO144" s="61"/>
      <c r="AP144" s="61"/>
      <c r="AQ144" s="61"/>
      <c r="AR144" s="61"/>
      <c r="AS144" s="489" t="s">
        <v>2362</v>
      </c>
    </row>
    <row r="145" spans="1:45" s="161" customFormat="1" ht="14.25" customHeight="1" x14ac:dyDescent="0.25">
      <c r="A145" s="198"/>
      <c r="B145" s="61" t="s">
        <v>828</v>
      </c>
      <c r="C145" s="61" t="s">
        <v>829</v>
      </c>
      <c r="D145" s="61"/>
      <c r="E145" s="61" t="s">
        <v>830</v>
      </c>
      <c r="F145" s="61" t="s">
        <v>510</v>
      </c>
      <c r="G145" s="158" t="s">
        <v>691</v>
      </c>
      <c r="H145" s="61"/>
      <c r="I145" s="61"/>
      <c r="J145" s="61"/>
      <c r="K145" s="61"/>
      <c r="L145" s="61"/>
      <c r="M145" s="61"/>
      <c r="N145" s="61">
        <v>1</v>
      </c>
      <c r="O145" s="63">
        <v>44194</v>
      </c>
      <c r="P145" s="184">
        <f t="shared" si="9"/>
        <v>1</v>
      </c>
      <c r="Q145" s="64"/>
      <c r="R145" s="64"/>
      <c r="S145" s="64"/>
      <c r="T145" s="64"/>
      <c r="U145" s="64"/>
      <c r="V145" s="64"/>
      <c r="W145" s="64"/>
      <c r="X145" s="63"/>
      <c r="Y145" s="189">
        <f t="shared" si="10"/>
        <v>0</v>
      </c>
      <c r="Z145" s="61"/>
      <c r="AA145" s="61"/>
      <c r="AB145" s="61"/>
      <c r="AC145" s="61"/>
      <c r="AD145" s="61"/>
      <c r="AE145" s="61"/>
      <c r="AF145" s="61"/>
      <c r="AG145" s="63"/>
      <c r="AH145" s="186">
        <f t="shared" si="11"/>
        <v>0</v>
      </c>
      <c r="AI145" s="61"/>
      <c r="AJ145" s="64" t="s">
        <v>2135</v>
      </c>
      <c r="AK145" s="61" t="s">
        <v>2127</v>
      </c>
      <c r="AL145" s="61"/>
      <c r="AM145" s="61"/>
      <c r="AN145" s="61"/>
      <c r="AO145" s="61"/>
      <c r="AP145" s="61"/>
      <c r="AQ145" s="61"/>
      <c r="AR145" s="61"/>
      <c r="AS145" s="489" t="s">
        <v>831</v>
      </c>
    </row>
    <row r="146" spans="1:45" s="161" customFormat="1" ht="15" x14ac:dyDescent="0.25">
      <c r="A146" s="198"/>
      <c r="B146" s="61" t="s">
        <v>832</v>
      </c>
      <c r="C146" s="61" t="s">
        <v>833</v>
      </c>
      <c r="D146" s="61"/>
      <c r="E146" s="61" t="s">
        <v>834</v>
      </c>
      <c r="F146" s="61" t="s">
        <v>690</v>
      </c>
      <c r="G146" s="158" t="s">
        <v>691</v>
      </c>
      <c r="H146" s="61"/>
      <c r="I146" s="61"/>
      <c r="J146" s="61"/>
      <c r="K146" s="61"/>
      <c r="L146" s="61"/>
      <c r="M146" s="61"/>
      <c r="N146" s="61">
        <v>1</v>
      </c>
      <c r="O146" s="63">
        <v>44089</v>
      </c>
      <c r="P146" s="184">
        <f t="shared" si="9"/>
        <v>1</v>
      </c>
      <c r="Q146" s="64"/>
      <c r="R146" s="64"/>
      <c r="S146" s="64"/>
      <c r="T146" s="64"/>
      <c r="U146" s="64"/>
      <c r="V146" s="64"/>
      <c r="W146" s="64"/>
      <c r="X146" s="63"/>
      <c r="Y146" s="189">
        <f t="shared" si="10"/>
        <v>0</v>
      </c>
      <c r="Z146" s="61"/>
      <c r="AA146" s="61"/>
      <c r="AB146" s="61"/>
      <c r="AC146" s="61"/>
      <c r="AD146" s="61"/>
      <c r="AE146" s="61"/>
      <c r="AF146" s="61"/>
      <c r="AG146" s="63"/>
      <c r="AH146" s="186">
        <f t="shared" si="11"/>
        <v>0</v>
      </c>
      <c r="AI146" s="61"/>
      <c r="AJ146" s="64" t="s">
        <v>2135</v>
      </c>
      <c r="AK146" s="61" t="s">
        <v>2127</v>
      </c>
      <c r="AL146" s="61"/>
      <c r="AM146" s="61"/>
      <c r="AN146" s="61"/>
      <c r="AO146" s="61"/>
      <c r="AP146" s="61"/>
      <c r="AQ146" s="61"/>
      <c r="AR146" s="61"/>
      <c r="AS146" s="489" t="s">
        <v>835</v>
      </c>
    </row>
    <row r="147" spans="1:45" s="161" customFormat="1" ht="15" customHeight="1" x14ac:dyDescent="0.25">
      <c r="A147" s="198"/>
      <c r="B147" s="61" t="s">
        <v>832</v>
      </c>
      <c r="C147" s="61" t="s">
        <v>833</v>
      </c>
      <c r="D147" s="61"/>
      <c r="E147" s="284" t="s">
        <v>834</v>
      </c>
      <c r="F147" s="61" t="s">
        <v>510</v>
      </c>
      <c r="G147" s="158" t="s">
        <v>394</v>
      </c>
      <c r="H147" s="61"/>
      <c r="I147" s="61"/>
      <c r="J147" s="61"/>
      <c r="K147" s="61"/>
      <c r="L147" s="61"/>
      <c r="M147" s="61"/>
      <c r="N147" s="61">
        <v>1</v>
      </c>
      <c r="O147" s="63">
        <v>44089</v>
      </c>
      <c r="P147" s="184">
        <f t="shared" si="9"/>
        <v>1</v>
      </c>
      <c r="Q147" s="64"/>
      <c r="R147" s="64"/>
      <c r="S147" s="64"/>
      <c r="T147" s="64"/>
      <c r="U147" s="64"/>
      <c r="V147" s="64"/>
      <c r="W147" s="64"/>
      <c r="X147" s="63"/>
      <c r="Y147" s="189">
        <f t="shared" si="10"/>
        <v>0</v>
      </c>
      <c r="Z147" s="61"/>
      <c r="AA147" s="61"/>
      <c r="AB147" s="61"/>
      <c r="AC147" s="61"/>
      <c r="AD147" s="61"/>
      <c r="AE147" s="61"/>
      <c r="AF147" s="61"/>
      <c r="AG147" s="63"/>
      <c r="AH147" s="186">
        <f t="shared" si="11"/>
        <v>0</v>
      </c>
      <c r="AI147" s="61"/>
      <c r="AJ147" s="64" t="s">
        <v>2135</v>
      </c>
      <c r="AK147" s="61" t="s">
        <v>2127</v>
      </c>
      <c r="AL147" s="61"/>
      <c r="AM147" s="61"/>
      <c r="AN147" s="61"/>
      <c r="AO147" s="61"/>
      <c r="AP147" s="61"/>
      <c r="AQ147" s="61"/>
      <c r="AR147" s="61"/>
      <c r="AS147" s="489" t="s">
        <v>835</v>
      </c>
    </row>
    <row r="148" spans="1:45" s="161" customFormat="1" ht="14.25" customHeight="1" x14ac:dyDescent="0.25">
      <c r="A148" s="198"/>
      <c r="B148" s="61" t="s">
        <v>840</v>
      </c>
      <c r="C148" s="61" t="s">
        <v>841</v>
      </c>
      <c r="D148" s="61"/>
      <c r="E148" s="61" t="s">
        <v>842</v>
      </c>
      <c r="F148" s="61" t="s">
        <v>690</v>
      </c>
      <c r="G148" s="158" t="s">
        <v>691</v>
      </c>
      <c r="H148" s="61"/>
      <c r="I148" s="61"/>
      <c r="J148" s="61"/>
      <c r="K148" s="61"/>
      <c r="L148" s="61"/>
      <c r="M148" s="61"/>
      <c r="N148" s="61">
        <v>1</v>
      </c>
      <c r="O148" s="63">
        <v>44151</v>
      </c>
      <c r="P148" s="184">
        <f t="shared" si="9"/>
        <v>1</v>
      </c>
      <c r="Q148" s="64"/>
      <c r="R148" s="64"/>
      <c r="S148" s="64"/>
      <c r="T148" s="64"/>
      <c r="U148" s="64"/>
      <c r="V148" s="64"/>
      <c r="W148" s="64"/>
      <c r="X148" s="63"/>
      <c r="Y148" s="189">
        <f t="shared" si="10"/>
        <v>0</v>
      </c>
      <c r="Z148" s="61"/>
      <c r="AA148" s="61"/>
      <c r="AB148" s="61"/>
      <c r="AC148" s="61"/>
      <c r="AD148" s="61"/>
      <c r="AE148" s="61"/>
      <c r="AF148" s="61"/>
      <c r="AG148" s="63"/>
      <c r="AH148" s="186">
        <f t="shared" si="11"/>
        <v>0</v>
      </c>
      <c r="AI148" s="61"/>
      <c r="AJ148" s="64" t="s">
        <v>2135</v>
      </c>
      <c r="AK148" s="61" t="s">
        <v>2127</v>
      </c>
      <c r="AL148" s="61"/>
      <c r="AM148" s="61"/>
      <c r="AN148" s="61"/>
      <c r="AO148" s="61"/>
      <c r="AP148" s="61"/>
      <c r="AQ148" s="61"/>
      <c r="AR148" s="61"/>
      <c r="AS148" s="489" t="s">
        <v>843</v>
      </c>
    </row>
    <row r="149" spans="1:45" s="161" customFormat="1" ht="15.75" customHeight="1" x14ac:dyDescent="0.25">
      <c r="A149" s="198"/>
      <c r="B149" s="61" t="s">
        <v>844</v>
      </c>
      <c r="C149" s="61" t="s">
        <v>845</v>
      </c>
      <c r="D149" s="61"/>
      <c r="E149" s="61" t="s">
        <v>846</v>
      </c>
      <c r="F149" s="61" t="s">
        <v>690</v>
      </c>
      <c r="G149" s="158" t="s">
        <v>691</v>
      </c>
      <c r="H149" s="61"/>
      <c r="I149" s="61"/>
      <c r="J149" s="61"/>
      <c r="K149" s="61"/>
      <c r="L149" s="61"/>
      <c r="M149" s="61"/>
      <c r="N149" s="61">
        <v>1</v>
      </c>
      <c r="O149" s="63">
        <v>44153</v>
      </c>
      <c r="P149" s="184">
        <f t="shared" si="9"/>
        <v>1</v>
      </c>
      <c r="Q149" s="64"/>
      <c r="R149" s="64"/>
      <c r="S149" s="64"/>
      <c r="T149" s="64"/>
      <c r="U149" s="64"/>
      <c r="V149" s="64"/>
      <c r="W149" s="64"/>
      <c r="X149" s="63"/>
      <c r="Y149" s="189">
        <f t="shared" si="10"/>
        <v>0</v>
      </c>
      <c r="Z149" s="61"/>
      <c r="AA149" s="61"/>
      <c r="AB149" s="61"/>
      <c r="AC149" s="61"/>
      <c r="AD149" s="61"/>
      <c r="AE149" s="61"/>
      <c r="AF149" s="61"/>
      <c r="AG149" s="63"/>
      <c r="AH149" s="186">
        <f t="shared" si="11"/>
        <v>0</v>
      </c>
      <c r="AI149" s="61"/>
      <c r="AJ149" s="64" t="s">
        <v>2135</v>
      </c>
      <c r="AK149" s="61" t="s">
        <v>2127</v>
      </c>
      <c r="AL149" s="61"/>
      <c r="AM149" s="61"/>
      <c r="AN149" s="61"/>
      <c r="AO149" s="61"/>
      <c r="AP149" s="61"/>
      <c r="AQ149" s="61"/>
      <c r="AR149" s="61"/>
      <c r="AS149" s="489" t="s">
        <v>847</v>
      </c>
    </row>
    <row r="150" spans="1:45" s="161" customFormat="1" ht="15" x14ac:dyDescent="0.25">
      <c r="A150" s="198"/>
      <c r="B150" s="61" t="s">
        <v>856</v>
      </c>
      <c r="C150" s="61" t="s">
        <v>857</v>
      </c>
      <c r="D150" s="61"/>
      <c r="E150" s="61" t="s">
        <v>858</v>
      </c>
      <c r="F150" s="61" t="s">
        <v>690</v>
      </c>
      <c r="G150" s="158" t="s">
        <v>691</v>
      </c>
      <c r="H150" s="61"/>
      <c r="I150" s="61"/>
      <c r="J150" s="61"/>
      <c r="K150" s="61"/>
      <c r="L150" s="61"/>
      <c r="M150" s="61"/>
      <c r="N150" s="61">
        <v>1</v>
      </c>
      <c r="O150" s="63">
        <v>44005</v>
      </c>
      <c r="P150" s="184">
        <f t="shared" si="9"/>
        <v>1</v>
      </c>
      <c r="Q150" s="64"/>
      <c r="R150" s="64"/>
      <c r="S150" s="64"/>
      <c r="T150" s="64"/>
      <c r="U150" s="64"/>
      <c r="V150" s="64"/>
      <c r="W150" s="64"/>
      <c r="X150" s="63"/>
      <c r="Y150" s="189">
        <f t="shared" si="10"/>
        <v>0</v>
      </c>
      <c r="Z150" s="61"/>
      <c r="AA150" s="61"/>
      <c r="AB150" s="61"/>
      <c r="AC150" s="61"/>
      <c r="AD150" s="61"/>
      <c r="AE150" s="61"/>
      <c r="AF150" s="61"/>
      <c r="AG150" s="63"/>
      <c r="AH150" s="186">
        <f t="shared" si="11"/>
        <v>0</v>
      </c>
      <c r="AI150" s="61"/>
      <c r="AJ150" s="64" t="s">
        <v>2135</v>
      </c>
      <c r="AK150" s="61" t="s">
        <v>2127</v>
      </c>
      <c r="AL150" s="61"/>
      <c r="AM150" s="61"/>
      <c r="AN150" s="61"/>
      <c r="AO150" s="61"/>
      <c r="AP150" s="61"/>
      <c r="AQ150" s="61"/>
      <c r="AR150" s="61"/>
      <c r="AS150" s="489" t="s">
        <v>859</v>
      </c>
    </row>
    <row r="151" spans="1:45" s="161" customFormat="1" ht="15" x14ac:dyDescent="0.25">
      <c r="A151" s="198"/>
      <c r="B151" s="61" t="s">
        <v>856</v>
      </c>
      <c r="C151" s="61" t="s">
        <v>857</v>
      </c>
      <c r="D151" s="61"/>
      <c r="E151" s="284" t="s">
        <v>858</v>
      </c>
      <c r="F151" s="61" t="s">
        <v>510</v>
      </c>
      <c r="G151" s="158" t="s">
        <v>394</v>
      </c>
      <c r="H151" s="61"/>
      <c r="I151" s="61"/>
      <c r="J151" s="61"/>
      <c r="K151" s="61"/>
      <c r="L151" s="61"/>
      <c r="M151" s="61"/>
      <c r="N151" s="61">
        <v>1</v>
      </c>
      <c r="O151" s="63">
        <v>44005</v>
      </c>
      <c r="P151" s="184">
        <f t="shared" si="9"/>
        <v>1</v>
      </c>
      <c r="Q151" s="64"/>
      <c r="R151" s="64"/>
      <c r="S151" s="64"/>
      <c r="T151" s="64"/>
      <c r="U151" s="64"/>
      <c r="V151" s="64"/>
      <c r="W151" s="64"/>
      <c r="X151" s="63"/>
      <c r="Y151" s="189">
        <f t="shared" si="10"/>
        <v>0</v>
      </c>
      <c r="Z151" s="61"/>
      <c r="AA151" s="61"/>
      <c r="AB151" s="61"/>
      <c r="AC151" s="61"/>
      <c r="AD151" s="61"/>
      <c r="AE151" s="61"/>
      <c r="AF151" s="61"/>
      <c r="AG151" s="63"/>
      <c r="AH151" s="186">
        <f t="shared" si="11"/>
        <v>0</v>
      </c>
      <c r="AI151" s="61"/>
      <c r="AJ151" s="64" t="s">
        <v>2135</v>
      </c>
      <c r="AK151" s="61" t="s">
        <v>2127</v>
      </c>
      <c r="AL151" s="61"/>
      <c r="AM151" s="61"/>
      <c r="AN151" s="61"/>
      <c r="AO151" s="61"/>
      <c r="AP151" s="61"/>
      <c r="AQ151" s="61"/>
      <c r="AR151" s="61"/>
      <c r="AS151" s="489" t="s">
        <v>859</v>
      </c>
    </row>
    <row r="152" spans="1:45" s="161" customFormat="1" ht="15" x14ac:dyDescent="0.25">
      <c r="A152" s="198"/>
      <c r="B152" s="61" t="s">
        <v>860</v>
      </c>
      <c r="C152" s="61" t="s">
        <v>861</v>
      </c>
      <c r="D152" s="61"/>
      <c r="E152" s="61" t="s">
        <v>862</v>
      </c>
      <c r="F152" s="61" t="s">
        <v>690</v>
      </c>
      <c r="G152" s="158" t="s">
        <v>691</v>
      </c>
      <c r="H152" s="61"/>
      <c r="I152" s="61"/>
      <c r="J152" s="61"/>
      <c r="K152" s="61"/>
      <c r="L152" s="61"/>
      <c r="M152" s="61"/>
      <c r="N152" s="61">
        <v>1</v>
      </c>
      <c r="O152" s="63">
        <v>44181</v>
      </c>
      <c r="P152" s="184">
        <f t="shared" si="9"/>
        <v>1</v>
      </c>
      <c r="Q152" s="64"/>
      <c r="R152" s="64"/>
      <c r="S152" s="64"/>
      <c r="T152" s="64"/>
      <c r="U152" s="64"/>
      <c r="V152" s="64"/>
      <c r="W152" s="64"/>
      <c r="X152" s="63"/>
      <c r="Y152" s="189">
        <f t="shared" si="10"/>
        <v>0</v>
      </c>
      <c r="Z152" s="61"/>
      <c r="AA152" s="61"/>
      <c r="AB152" s="61"/>
      <c r="AC152" s="61"/>
      <c r="AD152" s="61"/>
      <c r="AE152" s="61"/>
      <c r="AF152" s="61"/>
      <c r="AG152" s="63"/>
      <c r="AH152" s="186">
        <f t="shared" si="11"/>
        <v>0</v>
      </c>
      <c r="AI152" s="61"/>
      <c r="AJ152" s="64" t="s">
        <v>2135</v>
      </c>
      <c r="AK152" s="61" t="s">
        <v>2127</v>
      </c>
      <c r="AL152" s="61"/>
      <c r="AM152" s="61"/>
      <c r="AN152" s="61"/>
      <c r="AO152" s="61"/>
      <c r="AP152" s="61"/>
      <c r="AQ152" s="61"/>
      <c r="AR152" s="61"/>
      <c r="AS152" s="489" t="s">
        <v>2363</v>
      </c>
    </row>
    <row r="153" spans="1:45" s="161" customFormat="1" ht="14.25" customHeight="1" x14ac:dyDescent="0.25">
      <c r="A153" s="198"/>
      <c r="B153" s="61" t="s">
        <v>864</v>
      </c>
      <c r="C153" s="61" t="s">
        <v>865</v>
      </c>
      <c r="D153" s="61"/>
      <c r="E153" s="61" t="s">
        <v>866</v>
      </c>
      <c r="F153" s="61" t="s">
        <v>690</v>
      </c>
      <c r="G153" s="158" t="s">
        <v>691</v>
      </c>
      <c r="H153" s="61"/>
      <c r="I153" s="61"/>
      <c r="J153" s="61"/>
      <c r="K153" s="61"/>
      <c r="L153" s="61"/>
      <c r="M153" s="61"/>
      <c r="N153" s="61">
        <v>1</v>
      </c>
      <c r="O153" s="63">
        <v>44181</v>
      </c>
      <c r="P153" s="184">
        <f t="shared" si="9"/>
        <v>1</v>
      </c>
      <c r="Q153" s="64"/>
      <c r="R153" s="64"/>
      <c r="S153" s="64"/>
      <c r="T153" s="64"/>
      <c r="U153" s="64"/>
      <c r="V153" s="64"/>
      <c r="W153" s="64"/>
      <c r="X153" s="63"/>
      <c r="Y153" s="189">
        <f t="shared" si="10"/>
        <v>0</v>
      </c>
      <c r="Z153" s="61"/>
      <c r="AA153" s="61"/>
      <c r="AB153" s="61"/>
      <c r="AC153" s="61"/>
      <c r="AD153" s="61"/>
      <c r="AE153" s="61"/>
      <c r="AF153" s="61"/>
      <c r="AG153" s="63"/>
      <c r="AH153" s="186">
        <f t="shared" si="11"/>
        <v>0</v>
      </c>
      <c r="AI153" s="61"/>
      <c r="AJ153" s="64" t="s">
        <v>2135</v>
      </c>
      <c r="AK153" s="61" t="s">
        <v>2127</v>
      </c>
      <c r="AL153" s="61"/>
      <c r="AM153" s="61"/>
      <c r="AN153" s="61"/>
      <c r="AO153" s="61"/>
      <c r="AP153" s="61"/>
      <c r="AQ153" s="61"/>
      <c r="AR153" s="61"/>
      <c r="AS153" s="489" t="s">
        <v>2364</v>
      </c>
    </row>
    <row r="154" spans="1:45" s="161" customFormat="1" ht="15" x14ac:dyDescent="0.25">
      <c r="A154" s="198"/>
      <c r="B154" s="61" t="s">
        <v>868</v>
      </c>
      <c r="C154" s="61" t="s">
        <v>869</v>
      </c>
      <c r="D154" s="61"/>
      <c r="E154" s="61" t="s">
        <v>870</v>
      </c>
      <c r="F154" s="61" t="s">
        <v>690</v>
      </c>
      <c r="G154" s="158" t="s">
        <v>691</v>
      </c>
      <c r="H154" s="61"/>
      <c r="I154" s="61"/>
      <c r="J154" s="61"/>
      <c r="K154" s="61"/>
      <c r="L154" s="61"/>
      <c r="M154" s="61"/>
      <c r="N154" s="61">
        <v>1</v>
      </c>
      <c r="O154" s="63">
        <v>44176</v>
      </c>
      <c r="P154" s="184">
        <f t="shared" si="9"/>
        <v>1</v>
      </c>
      <c r="Q154" s="64"/>
      <c r="R154" s="64"/>
      <c r="S154" s="64"/>
      <c r="T154" s="64"/>
      <c r="U154" s="64"/>
      <c r="V154" s="64"/>
      <c r="W154" s="64"/>
      <c r="X154" s="63"/>
      <c r="Y154" s="189">
        <f t="shared" si="10"/>
        <v>0</v>
      </c>
      <c r="Z154" s="61"/>
      <c r="AA154" s="61"/>
      <c r="AB154" s="61"/>
      <c r="AC154" s="61"/>
      <c r="AD154" s="61"/>
      <c r="AE154" s="61"/>
      <c r="AF154" s="61"/>
      <c r="AG154" s="63"/>
      <c r="AH154" s="186">
        <f t="shared" si="11"/>
        <v>0</v>
      </c>
      <c r="AI154" s="61"/>
      <c r="AJ154" s="64" t="s">
        <v>2135</v>
      </c>
      <c r="AK154" s="61" t="s">
        <v>2127</v>
      </c>
      <c r="AL154" s="61"/>
      <c r="AM154" s="61"/>
      <c r="AN154" s="61"/>
      <c r="AO154" s="61"/>
      <c r="AP154" s="61"/>
      <c r="AQ154" s="61"/>
      <c r="AR154" s="61"/>
      <c r="AS154" s="489" t="s">
        <v>2365</v>
      </c>
    </row>
    <row r="155" spans="1:45" s="161" customFormat="1" ht="15" x14ac:dyDescent="0.25">
      <c r="A155" s="198"/>
      <c r="B155" s="61" t="s">
        <v>872</v>
      </c>
      <c r="C155" s="61" t="s">
        <v>873</v>
      </c>
      <c r="D155" s="61"/>
      <c r="E155" s="61" t="s">
        <v>874</v>
      </c>
      <c r="F155" s="61" t="s">
        <v>510</v>
      </c>
      <c r="G155" s="158" t="s">
        <v>691</v>
      </c>
      <c r="H155" s="61"/>
      <c r="I155" s="61"/>
      <c r="J155" s="61"/>
      <c r="K155" s="61"/>
      <c r="L155" s="61"/>
      <c r="M155" s="61"/>
      <c r="N155" s="61">
        <v>1</v>
      </c>
      <c r="O155" s="63">
        <v>44154</v>
      </c>
      <c r="P155" s="184">
        <f t="shared" si="9"/>
        <v>1</v>
      </c>
      <c r="Q155" s="64"/>
      <c r="R155" s="64"/>
      <c r="S155" s="64"/>
      <c r="T155" s="64"/>
      <c r="U155" s="64"/>
      <c r="V155" s="64"/>
      <c r="W155" s="64"/>
      <c r="X155" s="63"/>
      <c r="Y155" s="189">
        <f t="shared" si="10"/>
        <v>0</v>
      </c>
      <c r="Z155" s="61"/>
      <c r="AA155" s="61"/>
      <c r="AB155" s="61"/>
      <c r="AC155" s="61"/>
      <c r="AD155" s="61"/>
      <c r="AE155" s="61"/>
      <c r="AF155" s="61"/>
      <c r="AG155" s="63"/>
      <c r="AH155" s="186">
        <f t="shared" si="11"/>
        <v>0</v>
      </c>
      <c r="AI155" s="61"/>
      <c r="AJ155" s="64" t="s">
        <v>2135</v>
      </c>
      <c r="AK155" s="61" t="s">
        <v>2127</v>
      </c>
      <c r="AL155" s="61"/>
      <c r="AM155" s="61"/>
      <c r="AN155" s="61"/>
      <c r="AO155" s="61"/>
      <c r="AP155" s="61"/>
      <c r="AQ155" s="61"/>
      <c r="AR155" s="61"/>
      <c r="AS155" s="489" t="s">
        <v>875</v>
      </c>
    </row>
    <row r="156" spans="1:45" s="161" customFormat="1" ht="15" x14ac:dyDescent="0.25">
      <c r="A156" s="198"/>
      <c r="B156" s="61" t="s">
        <v>876</v>
      </c>
      <c r="C156" s="61" t="s">
        <v>877</v>
      </c>
      <c r="D156" s="61"/>
      <c r="E156" s="61" t="s">
        <v>878</v>
      </c>
      <c r="F156" s="61" t="s">
        <v>510</v>
      </c>
      <c r="G156" s="158" t="s">
        <v>691</v>
      </c>
      <c r="H156" s="61"/>
      <c r="I156" s="61"/>
      <c r="J156" s="61"/>
      <c r="K156" s="61"/>
      <c r="L156" s="61"/>
      <c r="M156" s="61"/>
      <c r="N156" s="61">
        <v>1</v>
      </c>
      <c r="O156" s="63">
        <v>44042</v>
      </c>
      <c r="P156" s="184">
        <f t="shared" si="9"/>
        <v>1</v>
      </c>
      <c r="Q156" s="64"/>
      <c r="R156" s="64"/>
      <c r="S156" s="64"/>
      <c r="T156" s="64"/>
      <c r="U156" s="64"/>
      <c r="V156" s="64"/>
      <c r="W156" s="64"/>
      <c r="X156" s="63"/>
      <c r="Y156" s="189">
        <f t="shared" si="10"/>
        <v>0</v>
      </c>
      <c r="Z156" s="61"/>
      <c r="AA156" s="61"/>
      <c r="AB156" s="61"/>
      <c r="AC156" s="61"/>
      <c r="AD156" s="61"/>
      <c r="AE156" s="61"/>
      <c r="AF156" s="61"/>
      <c r="AG156" s="63"/>
      <c r="AH156" s="186">
        <f t="shared" si="11"/>
        <v>0</v>
      </c>
      <c r="AI156" s="61"/>
      <c r="AJ156" s="64" t="s">
        <v>2135</v>
      </c>
      <c r="AK156" s="61" t="s">
        <v>2127</v>
      </c>
      <c r="AL156" s="61"/>
      <c r="AM156" s="61"/>
      <c r="AN156" s="61"/>
      <c r="AO156" s="61"/>
      <c r="AP156" s="61"/>
      <c r="AQ156" s="61"/>
      <c r="AR156" s="61"/>
      <c r="AS156" s="489" t="s">
        <v>879</v>
      </c>
    </row>
    <row r="157" spans="1:45" s="161" customFormat="1" ht="15" customHeight="1" x14ac:dyDescent="0.25">
      <c r="A157" s="301"/>
      <c r="B157" s="317" t="s">
        <v>1460</v>
      </c>
      <c r="C157" s="317" t="s">
        <v>1461</v>
      </c>
      <c r="D157" s="317"/>
      <c r="E157" s="317" t="s">
        <v>1462</v>
      </c>
      <c r="F157" s="317" t="s">
        <v>510</v>
      </c>
      <c r="G157" s="318" t="s">
        <v>394</v>
      </c>
      <c r="H157" s="317"/>
      <c r="I157" s="317"/>
      <c r="J157" s="317"/>
      <c r="K157" s="317"/>
      <c r="L157" s="317"/>
      <c r="M157" s="317"/>
      <c r="N157" s="317">
        <v>1</v>
      </c>
      <c r="O157" s="319">
        <v>44089</v>
      </c>
      <c r="P157" s="302">
        <f t="shared" si="9"/>
        <v>1</v>
      </c>
      <c r="Q157" s="320"/>
      <c r="R157" s="320"/>
      <c r="S157" s="320"/>
      <c r="T157" s="320"/>
      <c r="U157" s="320"/>
      <c r="V157" s="320"/>
      <c r="W157" s="320"/>
      <c r="X157" s="319"/>
      <c r="Y157" s="189">
        <f t="shared" si="10"/>
        <v>0</v>
      </c>
      <c r="Z157" s="317"/>
      <c r="AA157" s="317"/>
      <c r="AB157" s="317"/>
      <c r="AC157" s="317"/>
      <c r="AD157" s="317"/>
      <c r="AE157" s="317"/>
      <c r="AF157" s="317"/>
      <c r="AG157" s="319"/>
      <c r="AH157" s="186">
        <f t="shared" si="11"/>
        <v>0</v>
      </c>
      <c r="AI157" s="321"/>
      <c r="AJ157" s="317" t="s">
        <v>2135</v>
      </c>
      <c r="AK157" s="317" t="s">
        <v>2127</v>
      </c>
      <c r="AL157" s="317"/>
      <c r="AM157" s="317"/>
      <c r="AN157" s="317"/>
      <c r="AO157" s="317"/>
      <c r="AP157" s="317"/>
      <c r="AQ157" s="317"/>
      <c r="AR157" s="317"/>
      <c r="AS157" s="489" t="s">
        <v>2366</v>
      </c>
    </row>
    <row r="158" spans="1:45" s="161" customFormat="1" ht="14.25" customHeight="1" x14ac:dyDescent="0.25">
      <c r="A158" s="198"/>
      <c r="B158" s="61" t="s">
        <v>1384</v>
      </c>
      <c r="C158" s="61" t="s">
        <v>1385</v>
      </c>
      <c r="D158" s="61"/>
      <c r="E158" s="196" t="s">
        <v>1386</v>
      </c>
      <c r="F158" s="61" t="s">
        <v>510</v>
      </c>
      <c r="G158" s="158" t="s">
        <v>394</v>
      </c>
      <c r="H158" s="61"/>
      <c r="I158" s="61"/>
      <c r="J158" s="61"/>
      <c r="K158" s="61"/>
      <c r="L158" s="61"/>
      <c r="M158" s="61"/>
      <c r="N158" s="61">
        <v>1</v>
      </c>
      <c r="O158" s="63">
        <v>43857</v>
      </c>
      <c r="P158" s="184">
        <f t="shared" si="9"/>
        <v>1</v>
      </c>
      <c r="Q158" s="64"/>
      <c r="R158" s="64"/>
      <c r="S158" s="64"/>
      <c r="T158" s="64"/>
      <c r="U158" s="64"/>
      <c r="V158" s="64"/>
      <c r="W158" s="64"/>
      <c r="X158" s="63"/>
      <c r="Y158" s="189">
        <f t="shared" si="10"/>
        <v>0</v>
      </c>
      <c r="Z158" s="61"/>
      <c r="AA158" s="61"/>
      <c r="AB158" s="61"/>
      <c r="AC158" s="61"/>
      <c r="AD158" s="61"/>
      <c r="AE158" s="61"/>
      <c r="AF158" s="61"/>
      <c r="AG158" s="63"/>
      <c r="AH158" s="186">
        <f t="shared" si="11"/>
        <v>0</v>
      </c>
      <c r="AI158" s="64"/>
      <c r="AJ158" s="64" t="s">
        <v>2135</v>
      </c>
      <c r="AK158" s="61" t="s">
        <v>2127</v>
      </c>
      <c r="AL158" s="61"/>
      <c r="AM158" s="61"/>
      <c r="AN158" s="61"/>
      <c r="AO158" s="61"/>
      <c r="AP158" s="61"/>
      <c r="AQ158" s="61"/>
      <c r="AR158" s="61"/>
      <c r="AS158" s="489" t="s">
        <v>2367</v>
      </c>
    </row>
    <row r="159" spans="1:45" s="161" customFormat="1" ht="14.25" customHeight="1" x14ac:dyDescent="0.25">
      <c r="A159" s="198"/>
      <c r="B159" s="61" t="s">
        <v>890</v>
      </c>
      <c r="C159" s="61" t="s">
        <v>891</v>
      </c>
      <c r="D159" s="61"/>
      <c r="E159" s="61" t="s">
        <v>892</v>
      </c>
      <c r="F159" s="61" t="s">
        <v>690</v>
      </c>
      <c r="G159" s="158" t="s">
        <v>691</v>
      </c>
      <c r="H159" s="61"/>
      <c r="I159" s="61"/>
      <c r="J159" s="61"/>
      <c r="K159" s="61"/>
      <c r="L159" s="61"/>
      <c r="M159" s="61"/>
      <c r="N159" s="61">
        <v>1</v>
      </c>
      <c r="O159" s="63">
        <v>44170</v>
      </c>
      <c r="P159" s="184">
        <f t="shared" si="9"/>
        <v>1</v>
      </c>
      <c r="Q159" s="64"/>
      <c r="R159" s="64"/>
      <c r="S159" s="64"/>
      <c r="T159" s="64"/>
      <c r="U159" s="64"/>
      <c r="V159" s="64"/>
      <c r="W159" s="64"/>
      <c r="X159" s="63"/>
      <c r="Y159" s="189">
        <f t="shared" si="10"/>
        <v>0</v>
      </c>
      <c r="Z159" s="61"/>
      <c r="AA159" s="61"/>
      <c r="AB159" s="61"/>
      <c r="AC159" s="61"/>
      <c r="AD159" s="61"/>
      <c r="AE159" s="61"/>
      <c r="AF159" s="61"/>
      <c r="AG159" s="63"/>
      <c r="AH159" s="186">
        <f t="shared" si="11"/>
        <v>0</v>
      </c>
      <c r="AI159" s="61"/>
      <c r="AJ159" s="64" t="s">
        <v>2135</v>
      </c>
      <c r="AK159" s="61" t="s">
        <v>2127</v>
      </c>
      <c r="AL159" s="61"/>
      <c r="AM159" s="61"/>
      <c r="AN159" s="61"/>
      <c r="AO159" s="61"/>
      <c r="AP159" s="61"/>
      <c r="AQ159" s="61"/>
      <c r="AR159" s="61"/>
      <c r="AS159" s="489" t="s">
        <v>893</v>
      </c>
    </row>
    <row r="160" spans="1:45" s="161" customFormat="1" ht="15" customHeight="1" x14ac:dyDescent="0.25">
      <c r="A160" s="198"/>
      <c r="B160" s="61" t="s">
        <v>894</v>
      </c>
      <c r="C160" s="61" t="s">
        <v>895</v>
      </c>
      <c r="D160" s="61"/>
      <c r="E160" s="196" t="s">
        <v>896</v>
      </c>
      <c r="F160" s="61" t="s">
        <v>510</v>
      </c>
      <c r="G160" s="158" t="s">
        <v>394</v>
      </c>
      <c r="H160" s="61"/>
      <c r="I160" s="61"/>
      <c r="J160" s="61"/>
      <c r="K160" s="61"/>
      <c r="L160" s="61"/>
      <c r="M160" s="61"/>
      <c r="N160" s="61">
        <v>1</v>
      </c>
      <c r="O160" s="63">
        <v>43861</v>
      </c>
      <c r="P160" s="184">
        <f t="shared" si="9"/>
        <v>1</v>
      </c>
      <c r="Q160" s="64"/>
      <c r="R160" s="64"/>
      <c r="S160" s="64"/>
      <c r="T160" s="64"/>
      <c r="U160" s="64"/>
      <c r="V160" s="64"/>
      <c r="W160" s="64"/>
      <c r="X160" s="63"/>
      <c r="Y160" s="189">
        <f t="shared" si="10"/>
        <v>0</v>
      </c>
      <c r="Z160" s="61"/>
      <c r="AA160" s="61"/>
      <c r="AB160" s="61"/>
      <c r="AC160" s="61"/>
      <c r="AD160" s="61"/>
      <c r="AE160" s="61"/>
      <c r="AF160" s="61"/>
      <c r="AG160" s="63"/>
      <c r="AH160" s="186">
        <f t="shared" si="11"/>
        <v>0</v>
      </c>
      <c r="AI160" s="64"/>
      <c r="AJ160" s="64" t="s">
        <v>2135</v>
      </c>
      <c r="AK160" s="61" t="s">
        <v>2127</v>
      </c>
      <c r="AL160" s="61"/>
      <c r="AM160" s="61"/>
      <c r="AN160" s="61"/>
      <c r="AO160" s="61"/>
      <c r="AP160" s="61"/>
      <c r="AQ160" s="61"/>
      <c r="AR160" s="61"/>
      <c r="AS160" s="489" t="s">
        <v>897</v>
      </c>
    </row>
    <row r="161" spans="1:45" s="161" customFormat="1" ht="15" customHeight="1" x14ac:dyDescent="0.25">
      <c r="A161" s="198"/>
      <c r="B161" s="61" t="s">
        <v>898</v>
      </c>
      <c r="C161" s="61" t="s">
        <v>899</v>
      </c>
      <c r="D161" s="61"/>
      <c r="E161" s="196" t="s">
        <v>900</v>
      </c>
      <c r="F161" s="61" t="s">
        <v>510</v>
      </c>
      <c r="G161" s="158" t="s">
        <v>394</v>
      </c>
      <c r="H161" s="61"/>
      <c r="I161" s="61"/>
      <c r="J161" s="61"/>
      <c r="K161" s="61"/>
      <c r="L161" s="61"/>
      <c r="M161" s="61"/>
      <c r="N161" s="61">
        <v>1</v>
      </c>
      <c r="O161" s="63">
        <v>43881</v>
      </c>
      <c r="P161" s="184">
        <f t="shared" si="9"/>
        <v>1</v>
      </c>
      <c r="Q161" s="64"/>
      <c r="R161" s="64"/>
      <c r="S161" s="64"/>
      <c r="T161" s="64"/>
      <c r="U161" s="64"/>
      <c r="V161" s="64"/>
      <c r="W161" s="64"/>
      <c r="X161" s="63"/>
      <c r="Y161" s="189">
        <f t="shared" si="10"/>
        <v>0</v>
      </c>
      <c r="Z161" s="61"/>
      <c r="AA161" s="61"/>
      <c r="AB161" s="61"/>
      <c r="AC161" s="61"/>
      <c r="AD161" s="61"/>
      <c r="AE161" s="61"/>
      <c r="AF161" s="61"/>
      <c r="AG161" s="63"/>
      <c r="AH161" s="186">
        <f t="shared" si="11"/>
        <v>0</v>
      </c>
      <c r="AI161" s="64"/>
      <c r="AJ161" s="64" t="s">
        <v>2135</v>
      </c>
      <c r="AK161" s="61" t="s">
        <v>2127</v>
      </c>
      <c r="AL161" s="61"/>
      <c r="AM161" s="61"/>
      <c r="AN161" s="61"/>
      <c r="AO161" s="61"/>
      <c r="AP161" s="61"/>
      <c r="AQ161" s="61"/>
      <c r="AR161" s="61"/>
      <c r="AS161" s="489" t="s">
        <v>901</v>
      </c>
    </row>
    <row r="162" spans="1:45" s="161" customFormat="1" ht="15" x14ac:dyDescent="0.25">
      <c r="A162" s="301"/>
      <c r="B162" s="317" t="s">
        <v>902</v>
      </c>
      <c r="C162" s="317" t="s">
        <v>903</v>
      </c>
      <c r="D162" s="317"/>
      <c r="E162" s="317" t="s">
        <v>904</v>
      </c>
      <c r="F162" s="317" t="s">
        <v>510</v>
      </c>
      <c r="G162" s="318" t="s">
        <v>394</v>
      </c>
      <c r="H162" s="317"/>
      <c r="I162" s="317"/>
      <c r="J162" s="317"/>
      <c r="K162" s="317"/>
      <c r="L162" s="317"/>
      <c r="M162" s="317"/>
      <c r="N162" s="317">
        <v>1</v>
      </c>
      <c r="O162" s="319">
        <v>44155</v>
      </c>
      <c r="P162" s="302">
        <f t="shared" si="9"/>
        <v>1</v>
      </c>
      <c r="Q162" s="320"/>
      <c r="R162" s="320"/>
      <c r="S162" s="320"/>
      <c r="T162" s="320"/>
      <c r="U162" s="320"/>
      <c r="V162" s="320"/>
      <c r="W162" s="320"/>
      <c r="X162" s="319"/>
      <c r="Y162" s="189">
        <f t="shared" si="10"/>
        <v>0</v>
      </c>
      <c r="Z162" s="317"/>
      <c r="AA162" s="317"/>
      <c r="AB162" s="317"/>
      <c r="AC162" s="317"/>
      <c r="AD162" s="317"/>
      <c r="AE162" s="317"/>
      <c r="AF162" s="317"/>
      <c r="AG162" s="319"/>
      <c r="AH162" s="186">
        <f t="shared" si="11"/>
        <v>0</v>
      </c>
      <c r="AI162" s="321"/>
      <c r="AJ162" s="317" t="s">
        <v>2135</v>
      </c>
      <c r="AK162" s="317" t="s">
        <v>2127</v>
      </c>
      <c r="AL162" s="317"/>
      <c r="AM162" s="317"/>
      <c r="AN162" s="317"/>
      <c r="AO162" s="317"/>
      <c r="AP162" s="317"/>
      <c r="AQ162" s="317"/>
      <c r="AR162" s="317"/>
      <c r="AS162" s="489" t="s">
        <v>905</v>
      </c>
    </row>
    <row r="163" spans="1:45" s="161" customFormat="1" ht="15" customHeight="1" x14ac:dyDescent="0.25">
      <c r="A163" s="301"/>
      <c r="B163" s="317" t="s">
        <v>1292</v>
      </c>
      <c r="C163" s="317" t="s">
        <v>1293</v>
      </c>
      <c r="D163" s="317"/>
      <c r="E163" s="317" t="s">
        <v>1294</v>
      </c>
      <c r="F163" s="317" t="s">
        <v>510</v>
      </c>
      <c r="G163" s="318" t="s">
        <v>394</v>
      </c>
      <c r="H163" s="317"/>
      <c r="I163" s="317"/>
      <c r="J163" s="317"/>
      <c r="K163" s="317"/>
      <c r="L163" s="317"/>
      <c r="M163" s="317"/>
      <c r="N163" s="317">
        <v>1</v>
      </c>
      <c r="O163" s="319">
        <v>44117</v>
      </c>
      <c r="P163" s="302">
        <f t="shared" si="9"/>
        <v>1</v>
      </c>
      <c r="Q163" s="320"/>
      <c r="R163" s="320"/>
      <c r="S163" s="320"/>
      <c r="T163" s="320"/>
      <c r="U163" s="320"/>
      <c r="V163" s="320"/>
      <c r="W163" s="320"/>
      <c r="X163" s="319"/>
      <c r="Y163" s="189">
        <f t="shared" si="10"/>
        <v>0</v>
      </c>
      <c r="Z163" s="317"/>
      <c r="AA163" s="317"/>
      <c r="AB163" s="317"/>
      <c r="AC163" s="317"/>
      <c r="AD163" s="317"/>
      <c r="AE163" s="317"/>
      <c r="AF163" s="317"/>
      <c r="AG163" s="319"/>
      <c r="AH163" s="186">
        <f t="shared" si="11"/>
        <v>0</v>
      </c>
      <c r="AI163" s="321"/>
      <c r="AJ163" s="317" t="s">
        <v>2135</v>
      </c>
      <c r="AK163" s="317" t="s">
        <v>2127</v>
      </c>
      <c r="AL163" s="317"/>
      <c r="AM163" s="317"/>
      <c r="AN163" s="317"/>
      <c r="AO163" s="317"/>
      <c r="AP163" s="317"/>
      <c r="AQ163" s="317"/>
      <c r="AR163" s="317"/>
      <c r="AS163" s="489" t="s">
        <v>2368</v>
      </c>
    </row>
    <row r="164" spans="1:45" s="161" customFormat="1" ht="14.25" customHeight="1" x14ac:dyDescent="0.25">
      <c r="A164" s="301"/>
      <c r="B164" s="317" t="s">
        <v>1324</v>
      </c>
      <c r="C164" s="317" t="s">
        <v>1325</v>
      </c>
      <c r="D164" s="317"/>
      <c r="E164" s="317" t="s">
        <v>1326</v>
      </c>
      <c r="F164" s="317" t="s">
        <v>510</v>
      </c>
      <c r="G164" s="318" t="s">
        <v>394</v>
      </c>
      <c r="H164" s="317"/>
      <c r="I164" s="317"/>
      <c r="J164" s="317"/>
      <c r="K164" s="317"/>
      <c r="L164" s="317"/>
      <c r="M164" s="317"/>
      <c r="N164" s="317">
        <v>1</v>
      </c>
      <c r="O164" s="319">
        <v>44113</v>
      </c>
      <c r="P164" s="302">
        <f t="shared" si="9"/>
        <v>1</v>
      </c>
      <c r="Q164" s="320"/>
      <c r="R164" s="320"/>
      <c r="S164" s="320"/>
      <c r="T164" s="320"/>
      <c r="U164" s="320"/>
      <c r="V164" s="320"/>
      <c r="W164" s="320"/>
      <c r="X164" s="319"/>
      <c r="Y164" s="189">
        <f t="shared" si="10"/>
        <v>0</v>
      </c>
      <c r="Z164" s="317"/>
      <c r="AA164" s="317"/>
      <c r="AB164" s="317"/>
      <c r="AC164" s="317"/>
      <c r="AD164" s="317"/>
      <c r="AE164" s="317"/>
      <c r="AF164" s="317"/>
      <c r="AG164" s="319"/>
      <c r="AH164" s="186">
        <f t="shared" si="11"/>
        <v>0</v>
      </c>
      <c r="AI164" s="321"/>
      <c r="AJ164" s="317" t="s">
        <v>2135</v>
      </c>
      <c r="AK164" s="317" t="s">
        <v>2127</v>
      </c>
      <c r="AL164" s="317"/>
      <c r="AM164" s="317"/>
      <c r="AN164" s="317"/>
      <c r="AO164" s="317"/>
      <c r="AP164" s="317"/>
      <c r="AQ164" s="317"/>
      <c r="AR164" s="317"/>
      <c r="AS164" s="489" t="s">
        <v>2369</v>
      </c>
    </row>
    <row r="165" spans="1:45" s="161" customFormat="1" ht="14.25" customHeight="1" x14ac:dyDescent="0.25">
      <c r="A165" s="301"/>
      <c r="B165" s="317" t="s">
        <v>1252</v>
      </c>
      <c r="C165" s="317" t="s">
        <v>1253</v>
      </c>
      <c r="D165" s="317"/>
      <c r="E165" s="317" t="s">
        <v>1254</v>
      </c>
      <c r="F165" s="317" t="s">
        <v>510</v>
      </c>
      <c r="G165" s="318" t="s">
        <v>394</v>
      </c>
      <c r="H165" s="317"/>
      <c r="I165" s="317"/>
      <c r="J165" s="317"/>
      <c r="K165" s="317"/>
      <c r="L165" s="317"/>
      <c r="M165" s="317"/>
      <c r="N165" s="317">
        <v>1</v>
      </c>
      <c r="O165" s="319">
        <v>43986</v>
      </c>
      <c r="P165" s="302">
        <f t="shared" si="9"/>
        <v>1</v>
      </c>
      <c r="Q165" s="320"/>
      <c r="R165" s="320"/>
      <c r="S165" s="320"/>
      <c r="T165" s="320"/>
      <c r="U165" s="320"/>
      <c r="V165" s="320"/>
      <c r="W165" s="320"/>
      <c r="X165" s="319"/>
      <c r="Y165" s="189">
        <f t="shared" si="10"/>
        <v>0</v>
      </c>
      <c r="Z165" s="317"/>
      <c r="AA165" s="317"/>
      <c r="AB165" s="317"/>
      <c r="AC165" s="317"/>
      <c r="AD165" s="317"/>
      <c r="AE165" s="317"/>
      <c r="AF165" s="317"/>
      <c r="AG165" s="319"/>
      <c r="AH165" s="186">
        <f t="shared" si="11"/>
        <v>0</v>
      </c>
      <c r="AI165" s="321"/>
      <c r="AJ165" s="317" t="s">
        <v>2135</v>
      </c>
      <c r="AK165" s="317" t="s">
        <v>2127</v>
      </c>
      <c r="AL165" s="317"/>
      <c r="AM165" s="317"/>
      <c r="AN165" s="317"/>
      <c r="AO165" s="317"/>
      <c r="AP165" s="317"/>
      <c r="AQ165" s="317"/>
      <c r="AR165" s="317"/>
      <c r="AS165" s="489" t="s">
        <v>2370</v>
      </c>
    </row>
    <row r="166" spans="1:45" s="161" customFormat="1" ht="15" customHeight="1" x14ac:dyDescent="0.25">
      <c r="A166" s="301"/>
      <c r="B166" s="317" t="s">
        <v>1304</v>
      </c>
      <c r="C166" s="317" t="s">
        <v>1305</v>
      </c>
      <c r="D166" s="317"/>
      <c r="E166" s="317" t="s">
        <v>1306</v>
      </c>
      <c r="F166" s="317" t="s">
        <v>510</v>
      </c>
      <c r="G166" s="318" t="s">
        <v>394</v>
      </c>
      <c r="H166" s="317"/>
      <c r="I166" s="317"/>
      <c r="J166" s="317"/>
      <c r="K166" s="317"/>
      <c r="L166" s="317"/>
      <c r="M166" s="317"/>
      <c r="N166" s="317">
        <v>1</v>
      </c>
      <c r="O166" s="319">
        <v>44082</v>
      </c>
      <c r="P166" s="302">
        <f t="shared" si="9"/>
        <v>1</v>
      </c>
      <c r="Q166" s="320"/>
      <c r="R166" s="320"/>
      <c r="S166" s="320"/>
      <c r="T166" s="320"/>
      <c r="U166" s="320"/>
      <c r="V166" s="320"/>
      <c r="W166" s="320"/>
      <c r="X166" s="319"/>
      <c r="Y166" s="189">
        <f t="shared" si="10"/>
        <v>0</v>
      </c>
      <c r="Z166" s="317"/>
      <c r="AA166" s="317"/>
      <c r="AB166" s="317"/>
      <c r="AC166" s="317"/>
      <c r="AD166" s="317"/>
      <c r="AE166" s="317"/>
      <c r="AF166" s="317"/>
      <c r="AG166" s="319"/>
      <c r="AH166" s="186">
        <f t="shared" si="11"/>
        <v>0</v>
      </c>
      <c r="AI166" s="321"/>
      <c r="AJ166" s="317" t="s">
        <v>2135</v>
      </c>
      <c r="AK166" s="317" t="s">
        <v>2127</v>
      </c>
      <c r="AL166" s="317"/>
      <c r="AM166" s="317"/>
      <c r="AN166" s="317"/>
      <c r="AO166" s="317"/>
      <c r="AP166" s="317"/>
      <c r="AQ166" s="317"/>
      <c r="AR166" s="317"/>
      <c r="AS166" s="489" t="s">
        <v>2371</v>
      </c>
    </row>
    <row r="167" spans="1:45" s="161" customFormat="1" ht="15" x14ac:dyDescent="0.25">
      <c r="A167" s="301"/>
      <c r="B167" s="317" t="s">
        <v>1352</v>
      </c>
      <c r="C167" s="317" t="s">
        <v>1353</v>
      </c>
      <c r="D167" s="317"/>
      <c r="E167" s="317" t="s">
        <v>1354</v>
      </c>
      <c r="F167" s="317" t="s">
        <v>510</v>
      </c>
      <c r="G167" s="318" t="s">
        <v>394</v>
      </c>
      <c r="H167" s="317"/>
      <c r="I167" s="317"/>
      <c r="J167" s="317"/>
      <c r="K167" s="317"/>
      <c r="L167" s="317"/>
      <c r="M167" s="317"/>
      <c r="N167" s="317">
        <v>1</v>
      </c>
      <c r="O167" s="319">
        <v>43970</v>
      </c>
      <c r="P167" s="302">
        <f t="shared" si="9"/>
        <v>1</v>
      </c>
      <c r="Q167" s="320"/>
      <c r="R167" s="320"/>
      <c r="S167" s="320"/>
      <c r="T167" s="320"/>
      <c r="U167" s="320"/>
      <c r="V167" s="320"/>
      <c r="W167" s="320"/>
      <c r="X167" s="319"/>
      <c r="Y167" s="189">
        <f t="shared" si="10"/>
        <v>0</v>
      </c>
      <c r="Z167" s="317"/>
      <c r="AA167" s="317"/>
      <c r="AB167" s="317"/>
      <c r="AC167" s="317"/>
      <c r="AD167" s="317"/>
      <c r="AE167" s="317"/>
      <c r="AF167" s="317"/>
      <c r="AG167" s="319"/>
      <c r="AH167" s="186">
        <f t="shared" si="11"/>
        <v>0</v>
      </c>
      <c r="AI167" s="321"/>
      <c r="AJ167" s="317" t="s">
        <v>2135</v>
      </c>
      <c r="AK167" s="317" t="s">
        <v>2127</v>
      </c>
      <c r="AL167" s="317"/>
      <c r="AM167" s="317"/>
      <c r="AN167" s="317"/>
      <c r="AO167" s="317"/>
      <c r="AP167" s="317"/>
      <c r="AQ167" s="317"/>
      <c r="AR167" s="317"/>
      <c r="AS167" s="489" t="s">
        <v>2372</v>
      </c>
    </row>
    <row r="168" spans="1:45" s="161" customFormat="1" ht="15" customHeight="1" x14ac:dyDescent="0.25">
      <c r="A168" s="301"/>
      <c r="B168" s="317" t="s">
        <v>1424</v>
      </c>
      <c r="C168" s="317" t="s">
        <v>1425</v>
      </c>
      <c r="D168" s="317"/>
      <c r="E168" s="317" t="s">
        <v>1426</v>
      </c>
      <c r="F168" s="317" t="s">
        <v>510</v>
      </c>
      <c r="G168" s="318" t="s">
        <v>394</v>
      </c>
      <c r="H168" s="317"/>
      <c r="I168" s="317"/>
      <c r="J168" s="317"/>
      <c r="K168" s="317"/>
      <c r="L168" s="317"/>
      <c r="M168" s="317"/>
      <c r="N168" s="317">
        <v>1</v>
      </c>
      <c r="O168" s="319">
        <v>44085</v>
      </c>
      <c r="P168" s="302">
        <f t="shared" si="9"/>
        <v>1</v>
      </c>
      <c r="Q168" s="320"/>
      <c r="R168" s="320"/>
      <c r="S168" s="320"/>
      <c r="T168" s="320"/>
      <c r="U168" s="320"/>
      <c r="V168" s="320"/>
      <c r="W168" s="320"/>
      <c r="X168" s="319"/>
      <c r="Y168" s="189">
        <f t="shared" si="10"/>
        <v>0</v>
      </c>
      <c r="Z168" s="317"/>
      <c r="AA168" s="317"/>
      <c r="AB168" s="317"/>
      <c r="AC168" s="317"/>
      <c r="AD168" s="317"/>
      <c r="AE168" s="317"/>
      <c r="AF168" s="317"/>
      <c r="AG168" s="319"/>
      <c r="AH168" s="186">
        <f t="shared" si="11"/>
        <v>0</v>
      </c>
      <c r="AI168" s="321"/>
      <c r="AJ168" s="317" t="s">
        <v>2135</v>
      </c>
      <c r="AK168" s="317" t="s">
        <v>2127</v>
      </c>
      <c r="AL168" s="317"/>
      <c r="AM168" s="317"/>
      <c r="AN168" s="317"/>
      <c r="AO168" s="317"/>
      <c r="AP168" s="317"/>
      <c r="AQ168" s="317"/>
      <c r="AR168" s="317"/>
      <c r="AS168" s="489" t="s">
        <v>2373</v>
      </c>
    </row>
    <row r="169" spans="1:45" s="161" customFormat="1" ht="15.75" customHeight="1" x14ac:dyDescent="0.25">
      <c r="A169" s="301"/>
      <c r="B169" s="317" t="s">
        <v>906</v>
      </c>
      <c r="C169" s="317" t="s">
        <v>907</v>
      </c>
      <c r="D169" s="317"/>
      <c r="E169" s="317" t="s">
        <v>908</v>
      </c>
      <c r="F169" s="317" t="s">
        <v>510</v>
      </c>
      <c r="G169" s="318" t="s">
        <v>394</v>
      </c>
      <c r="H169" s="317"/>
      <c r="I169" s="317"/>
      <c r="J169" s="317"/>
      <c r="K169" s="317"/>
      <c r="L169" s="317"/>
      <c r="M169" s="317"/>
      <c r="N169" s="317">
        <v>1</v>
      </c>
      <c r="O169" s="319">
        <v>44182</v>
      </c>
      <c r="P169" s="302">
        <f t="shared" si="9"/>
        <v>1</v>
      </c>
      <c r="Q169" s="320"/>
      <c r="R169" s="320"/>
      <c r="S169" s="320"/>
      <c r="T169" s="320"/>
      <c r="U169" s="320"/>
      <c r="V169" s="320"/>
      <c r="W169" s="320"/>
      <c r="X169" s="319"/>
      <c r="Y169" s="189">
        <f t="shared" si="10"/>
        <v>0</v>
      </c>
      <c r="Z169" s="317"/>
      <c r="AA169" s="317"/>
      <c r="AB169" s="317"/>
      <c r="AC169" s="317"/>
      <c r="AD169" s="317"/>
      <c r="AE169" s="317"/>
      <c r="AF169" s="317"/>
      <c r="AG169" s="319"/>
      <c r="AH169" s="186">
        <f t="shared" si="11"/>
        <v>0</v>
      </c>
      <c r="AI169" s="321"/>
      <c r="AJ169" s="317" t="s">
        <v>2135</v>
      </c>
      <c r="AK169" s="317" t="s">
        <v>2127</v>
      </c>
      <c r="AL169" s="317"/>
      <c r="AM169" s="317"/>
      <c r="AN169" s="317"/>
      <c r="AO169" s="317"/>
      <c r="AP169" s="317"/>
      <c r="AQ169" s="317"/>
      <c r="AR169" s="317"/>
      <c r="AS169" s="489" t="s">
        <v>909</v>
      </c>
    </row>
    <row r="170" spans="1:45" s="161" customFormat="1" ht="14.25" customHeight="1" x14ac:dyDescent="0.25">
      <c r="A170" s="198"/>
      <c r="B170" s="61" t="s">
        <v>910</v>
      </c>
      <c r="C170" s="61" t="s">
        <v>911</v>
      </c>
      <c r="D170" s="61"/>
      <c r="E170" s="196" t="s">
        <v>912</v>
      </c>
      <c r="F170" s="61" t="s">
        <v>510</v>
      </c>
      <c r="G170" s="158" t="s">
        <v>394</v>
      </c>
      <c r="H170" s="61"/>
      <c r="I170" s="61"/>
      <c r="J170" s="61"/>
      <c r="K170" s="61"/>
      <c r="L170" s="61"/>
      <c r="M170" s="61"/>
      <c r="N170" s="61">
        <v>1</v>
      </c>
      <c r="O170" s="63">
        <v>43867</v>
      </c>
      <c r="P170" s="184">
        <f t="shared" si="9"/>
        <v>1</v>
      </c>
      <c r="Q170" s="64"/>
      <c r="R170" s="64"/>
      <c r="S170" s="64"/>
      <c r="T170" s="64"/>
      <c r="U170" s="64"/>
      <c r="V170" s="64"/>
      <c r="W170" s="64"/>
      <c r="X170" s="63"/>
      <c r="Y170" s="189">
        <f t="shared" si="10"/>
        <v>0</v>
      </c>
      <c r="Z170" s="61"/>
      <c r="AA170" s="61"/>
      <c r="AB170" s="61"/>
      <c r="AC170" s="61"/>
      <c r="AD170" s="61"/>
      <c r="AE170" s="61"/>
      <c r="AF170" s="61"/>
      <c r="AG170" s="63"/>
      <c r="AH170" s="186">
        <f t="shared" si="11"/>
        <v>0</v>
      </c>
      <c r="AI170" s="64"/>
      <c r="AJ170" s="64" t="s">
        <v>2135</v>
      </c>
      <c r="AK170" s="61" t="s">
        <v>2127</v>
      </c>
      <c r="AL170" s="61"/>
      <c r="AM170" s="61"/>
      <c r="AN170" s="61"/>
      <c r="AO170" s="61"/>
      <c r="AP170" s="61"/>
      <c r="AQ170" s="61"/>
      <c r="AR170" s="61"/>
      <c r="AS170" s="489" t="s">
        <v>913</v>
      </c>
    </row>
    <row r="171" spans="1:45" s="161" customFormat="1" ht="14.25" customHeight="1" x14ac:dyDescent="0.25">
      <c r="A171" s="198"/>
      <c r="B171" s="61" t="s">
        <v>1156</v>
      </c>
      <c r="C171" s="61" t="s">
        <v>1157</v>
      </c>
      <c r="D171" s="61"/>
      <c r="E171" s="196" t="s">
        <v>1158</v>
      </c>
      <c r="F171" s="61" t="s">
        <v>510</v>
      </c>
      <c r="G171" s="158" t="s">
        <v>394</v>
      </c>
      <c r="H171" s="61"/>
      <c r="I171" s="61"/>
      <c r="J171" s="61"/>
      <c r="K171" s="61"/>
      <c r="L171" s="61"/>
      <c r="M171" s="61"/>
      <c r="N171" s="61">
        <v>1</v>
      </c>
      <c r="O171" s="63">
        <v>43889</v>
      </c>
      <c r="P171" s="184">
        <f t="shared" si="9"/>
        <v>1</v>
      </c>
      <c r="Q171" s="64"/>
      <c r="R171" s="64"/>
      <c r="S171" s="64"/>
      <c r="T171" s="64"/>
      <c r="U171" s="64"/>
      <c r="V171" s="64"/>
      <c r="W171" s="64"/>
      <c r="X171" s="63"/>
      <c r="Y171" s="189">
        <f t="shared" si="10"/>
        <v>0</v>
      </c>
      <c r="Z171" s="61"/>
      <c r="AA171" s="61"/>
      <c r="AB171" s="61"/>
      <c r="AC171" s="61"/>
      <c r="AD171" s="61"/>
      <c r="AE171" s="61"/>
      <c r="AF171" s="61"/>
      <c r="AG171" s="63"/>
      <c r="AH171" s="186">
        <f t="shared" si="11"/>
        <v>0</v>
      </c>
      <c r="AI171" s="64"/>
      <c r="AJ171" s="64" t="s">
        <v>2135</v>
      </c>
      <c r="AK171" s="61" t="s">
        <v>2127</v>
      </c>
      <c r="AL171" s="61"/>
      <c r="AM171" s="61"/>
      <c r="AN171" s="61"/>
      <c r="AO171" s="61"/>
      <c r="AP171" s="61"/>
      <c r="AQ171" s="61"/>
      <c r="AR171" s="61"/>
      <c r="AS171" s="514" t="s">
        <v>2374</v>
      </c>
    </row>
    <row r="172" spans="1:45" s="161" customFormat="1" ht="15" x14ac:dyDescent="0.25">
      <c r="A172" s="198"/>
      <c r="B172" s="61" t="s">
        <v>914</v>
      </c>
      <c r="C172" s="61" t="s">
        <v>915</v>
      </c>
      <c r="D172" s="61"/>
      <c r="E172" s="196" t="s">
        <v>916</v>
      </c>
      <c r="F172" s="61" t="s">
        <v>510</v>
      </c>
      <c r="G172" s="158" t="s">
        <v>394</v>
      </c>
      <c r="H172" s="61"/>
      <c r="I172" s="61"/>
      <c r="J172" s="61"/>
      <c r="K172" s="61"/>
      <c r="L172" s="61"/>
      <c r="M172" s="61"/>
      <c r="N172" s="61">
        <v>1</v>
      </c>
      <c r="O172" s="63">
        <v>43896</v>
      </c>
      <c r="P172" s="184">
        <f t="shared" si="9"/>
        <v>1</v>
      </c>
      <c r="Q172" s="64"/>
      <c r="R172" s="64"/>
      <c r="S172" s="64"/>
      <c r="T172" s="64"/>
      <c r="U172" s="64"/>
      <c r="V172" s="64"/>
      <c r="W172" s="64"/>
      <c r="X172" s="63"/>
      <c r="Y172" s="189">
        <f t="shared" si="10"/>
        <v>0</v>
      </c>
      <c r="Z172" s="61"/>
      <c r="AA172" s="61"/>
      <c r="AB172" s="61"/>
      <c r="AC172" s="61"/>
      <c r="AD172" s="61"/>
      <c r="AE172" s="61"/>
      <c r="AF172" s="61"/>
      <c r="AG172" s="63"/>
      <c r="AH172" s="186">
        <f t="shared" si="11"/>
        <v>0</v>
      </c>
      <c r="AI172" s="64"/>
      <c r="AJ172" s="64" t="s">
        <v>2135</v>
      </c>
      <c r="AK172" s="61" t="s">
        <v>2127</v>
      </c>
      <c r="AL172" s="61"/>
      <c r="AM172" s="61"/>
      <c r="AN172" s="61"/>
      <c r="AO172" s="61"/>
      <c r="AP172" s="61"/>
      <c r="AQ172" s="61"/>
      <c r="AR172" s="61"/>
      <c r="AS172" s="489" t="s">
        <v>917</v>
      </c>
    </row>
    <row r="173" spans="1:45" s="161" customFormat="1" ht="15" x14ac:dyDescent="0.25">
      <c r="A173" s="198"/>
      <c r="B173" s="61" t="s">
        <v>918</v>
      </c>
      <c r="C173" s="61" t="s">
        <v>919</v>
      </c>
      <c r="D173" s="61"/>
      <c r="E173" s="196" t="s">
        <v>920</v>
      </c>
      <c r="F173" s="61" t="s">
        <v>510</v>
      </c>
      <c r="G173" s="158" t="s">
        <v>394</v>
      </c>
      <c r="H173" s="61"/>
      <c r="I173" s="61"/>
      <c r="J173" s="61"/>
      <c r="K173" s="61"/>
      <c r="L173" s="61"/>
      <c r="M173" s="61"/>
      <c r="N173" s="61">
        <v>1</v>
      </c>
      <c r="O173" s="63">
        <v>43902</v>
      </c>
      <c r="P173" s="184">
        <f t="shared" si="9"/>
        <v>1</v>
      </c>
      <c r="Q173" s="64"/>
      <c r="R173" s="64"/>
      <c r="S173" s="64"/>
      <c r="T173" s="64"/>
      <c r="U173" s="64"/>
      <c r="V173" s="64"/>
      <c r="W173" s="64"/>
      <c r="X173" s="63"/>
      <c r="Y173" s="189">
        <f t="shared" si="10"/>
        <v>0</v>
      </c>
      <c r="Z173" s="61"/>
      <c r="AA173" s="61"/>
      <c r="AB173" s="61"/>
      <c r="AC173" s="61"/>
      <c r="AD173" s="61"/>
      <c r="AE173" s="61"/>
      <c r="AF173" s="61"/>
      <c r="AG173" s="63"/>
      <c r="AH173" s="186">
        <f t="shared" si="11"/>
        <v>0</v>
      </c>
      <c r="AI173" s="64"/>
      <c r="AJ173" s="64" t="s">
        <v>2135</v>
      </c>
      <c r="AK173" s="61" t="s">
        <v>2127</v>
      </c>
      <c r="AL173" s="61"/>
      <c r="AM173" s="61"/>
      <c r="AN173" s="61"/>
      <c r="AO173" s="61"/>
      <c r="AP173" s="61"/>
      <c r="AQ173" s="61"/>
      <c r="AR173" s="61"/>
      <c r="AS173" s="489" t="s">
        <v>921</v>
      </c>
    </row>
    <row r="174" spans="1:45" s="161" customFormat="1" ht="14.25" customHeight="1" x14ac:dyDescent="0.25">
      <c r="A174" s="198"/>
      <c r="B174" s="61" t="s">
        <v>922</v>
      </c>
      <c r="C174" s="61" t="s">
        <v>923</v>
      </c>
      <c r="D174" s="61"/>
      <c r="E174" s="196" t="s">
        <v>924</v>
      </c>
      <c r="F174" s="61" t="s">
        <v>510</v>
      </c>
      <c r="G174" s="158" t="s">
        <v>394</v>
      </c>
      <c r="H174" s="61"/>
      <c r="I174" s="61"/>
      <c r="J174" s="61"/>
      <c r="K174" s="61"/>
      <c r="L174" s="61"/>
      <c r="M174" s="61"/>
      <c r="N174" s="61">
        <v>1</v>
      </c>
      <c r="O174" s="63">
        <v>43896</v>
      </c>
      <c r="P174" s="184">
        <f t="shared" si="9"/>
        <v>1</v>
      </c>
      <c r="Q174" s="64"/>
      <c r="R174" s="64"/>
      <c r="S174" s="64"/>
      <c r="T174" s="64"/>
      <c r="U174" s="64"/>
      <c r="V174" s="64"/>
      <c r="W174" s="64"/>
      <c r="X174" s="63"/>
      <c r="Y174" s="189">
        <f t="shared" si="10"/>
        <v>0</v>
      </c>
      <c r="Z174" s="61"/>
      <c r="AA174" s="61"/>
      <c r="AB174" s="61"/>
      <c r="AC174" s="61"/>
      <c r="AD174" s="61"/>
      <c r="AE174" s="61"/>
      <c r="AF174" s="61"/>
      <c r="AG174" s="63"/>
      <c r="AH174" s="186">
        <f t="shared" si="11"/>
        <v>0</v>
      </c>
      <c r="AI174" s="64"/>
      <c r="AJ174" s="64" t="s">
        <v>2135</v>
      </c>
      <c r="AK174" s="61" t="s">
        <v>2127</v>
      </c>
      <c r="AL174" s="61"/>
      <c r="AM174" s="61"/>
      <c r="AN174" s="61"/>
      <c r="AO174" s="61"/>
      <c r="AP174" s="61"/>
      <c r="AQ174" s="61"/>
      <c r="AR174" s="61"/>
      <c r="AS174" s="515" t="s">
        <v>925</v>
      </c>
    </row>
    <row r="175" spans="1:45" s="161" customFormat="1" ht="15" x14ac:dyDescent="0.25">
      <c r="A175" s="198"/>
      <c r="B175" s="61" t="s">
        <v>926</v>
      </c>
      <c r="C175" s="61" t="s">
        <v>927</v>
      </c>
      <c r="D175" s="61"/>
      <c r="E175" s="196" t="s">
        <v>928</v>
      </c>
      <c r="F175" s="61" t="s">
        <v>510</v>
      </c>
      <c r="G175" s="158" t="s">
        <v>394</v>
      </c>
      <c r="H175" s="61"/>
      <c r="I175" s="61"/>
      <c r="J175" s="61"/>
      <c r="K175" s="61"/>
      <c r="L175" s="61"/>
      <c r="M175" s="61"/>
      <c r="N175" s="61">
        <v>1</v>
      </c>
      <c r="O175" s="63">
        <v>43874</v>
      </c>
      <c r="P175" s="184">
        <f t="shared" si="9"/>
        <v>1</v>
      </c>
      <c r="Q175" s="64"/>
      <c r="R175" s="64"/>
      <c r="S175" s="64"/>
      <c r="T175" s="64"/>
      <c r="U175" s="64"/>
      <c r="V175" s="64"/>
      <c r="W175" s="64"/>
      <c r="X175" s="63"/>
      <c r="Y175" s="189">
        <f t="shared" si="10"/>
        <v>0</v>
      </c>
      <c r="Z175" s="61"/>
      <c r="AA175" s="61"/>
      <c r="AB175" s="61"/>
      <c r="AC175" s="61"/>
      <c r="AD175" s="61"/>
      <c r="AE175" s="61"/>
      <c r="AF175" s="61"/>
      <c r="AG175" s="63"/>
      <c r="AH175" s="186">
        <f t="shared" si="11"/>
        <v>0</v>
      </c>
      <c r="AI175" s="64"/>
      <c r="AJ175" s="64" t="s">
        <v>2135</v>
      </c>
      <c r="AK175" s="61" t="s">
        <v>2127</v>
      </c>
      <c r="AL175" s="61"/>
      <c r="AM175" s="61"/>
      <c r="AN175" s="61"/>
      <c r="AO175" s="61"/>
      <c r="AP175" s="61"/>
      <c r="AQ175" s="61"/>
      <c r="AR175" s="61"/>
      <c r="AS175" s="489" t="s">
        <v>929</v>
      </c>
    </row>
    <row r="176" spans="1:45" s="161" customFormat="1" ht="15" x14ac:dyDescent="0.25">
      <c r="A176" s="198"/>
      <c r="B176" s="61" t="s">
        <v>1368</v>
      </c>
      <c r="C176" s="61" t="s">
        <v>1369</v>
      </c>
      <c r="D176" s="61"/>
      <c r="E176" s="196" t="s">
        <v>1370</v>
      </c>
      <c r="F176" s="61" t="s">
        <v>510</v>
      </c>
      <c r="G176" s="158" t="s">
        <v>394</v>
      </c>
      <c r="H176" s="61"/>
      <c r="I176" s="61"/>
      <c r="J176" s="61"/>
      <c r="K176" s="61"/>
      <c r="L176" s="61"/>
      <c r="M176" s="61"/>
      <c r="N176" s="61">
        <v>1</v>
      </c>
      <c r="O176" s="63">
        <v>43895</v>
      </c>
      <c r="P176" s="184">
        <f t="shared" si="9"/>
        <v>1</v>
      </c>
      <c r="Q176" s="64"/>
      <c r="R176" s="64"/>
      <c r="S176" s="64"/>
      <c r="T176" s="64"/>
      <c r="U176" s="64"/>
      <c r="V176" s="64"/>
      <c r="W176" s="64"/>
      <c r="X176" s="63"/>
      <c r="Y176" s="189">
        <f t="shared" si="10"/>
        <v>0</v>
      </c>
      <c r="Z176" s="61"/>
      <c r="AA176" s="61"/>
      <c r="AB176" s="61"/>
      <c r="AC176" s="61"/>
      <c r="AD176" s="61"/>
      <c r="AE176" s="61"/>
      <c r="AF176" s="61"/>
      <c r="AG176" s="63"/>
      <c r="AH176" s="186">
        <f t="shared" si="11"/>
        <v>0</v>
      </c>
      <c r="AI176" s="64"/>
      <c r="AJ176" s="64" t="s">
        <v>2135</v>
      </c>
      <c r="AK176" s="61" t="s">
        <v>2127</v>
      </c>
      <c r="AL176" s="61"/>
      <c r="AM176" s="61"/>
      <c r="AN176" s="61"/>
      <c r="AO176" s="61"/>
      <c r="AP176" s="61"/>
      <c r="AQ176" s="61"/>
      <c r="AR176" s="61"/>
      <c r="AS176" s="514" t="s">
        <v>2375</v>
      </c>
    </row>
    <row r="177" spans="1:45" s="161" customFormat="1" ht="15" x14ac:dyDescent="0.25">
      <c r="A177" s="198"/>
      <c r="B177" s="61" t="s">
        <v>1260</v>
      </c>
      <c r="C177" s="61" t="s">
        <v>1261</v>
      </c>
      <c r="D177" s="61"/>
      <c r="E177" s="196" t="s">
        <v>1262</v>
      </c>
      <c r="F177" s="61" t="s">
        <v>510</v>
      </c>
      <c r="G177" s="158" t="s">
        <v>394</v>
      </c>
      <c r="H177" s="61"/>
      <c r="I177" s="61"/>
      <c r="J177" s="61"/>
      <c r="K177" s="61"/>
      <c r="L177" s="61"/>
      <c r="M177" s="61"/>
      <c r="N177" s="61">
        <v>1</v>
      </c>
      <c r="O177" s="63">
        <v>43880</v>
      </c>
      <c r="P177" s="184">
        <f t="shared" si="9"/>
        <v>1</v>
      </c>
      <c r="Q177" s="64"/>
      <c r="R177" s="64"/>
      <c r="S177" s="64"/>
      <c r="T177" s="64"/>
      <c r="U177" s="64"/>
      <c r="V177" s="64"/>
      <c r="W177" s="64"/>
      <c r="X177" s="63"/>
      <c r="Y177" s="189">
        <f t="shared" si="10"/>
        <v>0</v>
      </c>
      <c r="Z177" s="61"/>
      <c r="AA177" s="61"/>
      <c r="AB177" s="61"/>
      <c r="AC177" s="61"/>
      <c r="AD177" s="61"/>
      <c r="AE177" s="61"/>
      <c r="AF177" s="61"/>
      <c r="AG177" s="63"/>
      <c r="AH177" s="186">
        <f t="shared" si="11"/>
        <v>0</v>
      </c>
      <c r="AI177" s="64"/>
      <c r="AJ177" s="64" t="s">
        <v>2135</v>
      </c>
      <c r="AK177" s="61" t="s">
        <v>2127</v>
      </c>
      <c r="AL177" s="61"/>
      <c r="AM177" s="61"/>
      <c r="AN177" s="61"/>
      <c r="AO177" s="61"/>
      <c r="AP177" s="61"/>
      <c r="AQ177" s="61"/>
      <c r="AR177" s="61"/>
      <c r="AS177" s="489" t="s">
        <v>2376</v>
      </c>
    </row>
    <row r="178" spans="1:45" s="161" customFormat="1" ht="14.25" customHeight="1" x14ac:dyDescent="0.25">
      <c r="A178" s="198"/>
      <c r="B178" s="61" t="s">
        <v>930</v>
      </c>
      <c r="C178" s="61" t="s">
        <v>931</v>
      </c>
      <c r="D178" s="61"/>
      <c r="E178" s="196" t="s">
        <v>932</v>
      </c>
      <c r="F178" s="61" t="s">
        <v>510</v>
      </c>
      <c r="G178" s="158" t="s">
        <v>394</v>
      </c>
      <c r="H178" s="61"/>
      <c r="I178" s="61"/>
      <c r="J178" s="61"/>
      <c r="K178" s="61"/>
      <c r="L178" s="61"/>
      <c r="M178" s="61"/>
      <c r="N178" s="61">
        <v>1</v>
      </c>
      <c r="O178" s="63">
        <v>43837</v>
      </c>
      <c r="P178" s="184">
        <f t="shared" si="9"/>
        <v>1</v>
      </c>
      <c r="Q178" s="64"/>
      <c r="R178" s="64"/>
      <c r="S178" s="64"/>
      <c r="T178" s="64"/>
      <c r="U178" s="64"/>
      <c r="V178" s="64"/>
      <c r="W178" s="64"/>
      <c r="X178" s="63"/>
      <c r="Y178" s="189">
        <f t="shared" si="10"/>
        <v>0</v>
      </c>
      <c r="Z178" s="61"/>
      <c r="AA178" s="61"/>
      <c r="AB178" s="61"/>
      <c r="AC178" s="61"/>
      <c r="AD178" s="61"/>
      <c r="AE178" s="61"/>
      <c r="AF178" s="61"/>
      <c r="AG178" s="63"/>
      <c r="AH178" s="186">
        <f t="shared" si="11"/>
        <v>0</v>
      </c>
      <c r="AI178" s="64"/>
      <c r="AJ178" s="64" t="s">
        <v>2135</v>
      </c>
      <c r="AK178" s="61" t="s">
        <v>2127</v>
      </c>
      <c r="AL178" s="61"/>
      <c r="AM178" s="61"/>
      <c r="AN178" s="61"/>
      <c r="AO178" s="61"/>
      <c r="AP178" s="61"/>
      <c r="AQ178" s="61"/>
      <c r="AR178" s="61"/>
      <c r="AS178" s="489" t="s">
        <v>933</v>
      </c>
    </row>
    <row r="179" spans="1:45" s="161" customFormat="1" ht="15" x14ac:dyDescent="0.25">
      <c r="A179" s="198"/>
      <c r="B179" s="61" t="s">
        <v>934</v>
      </c>
      <c r="C179" s="61" t="s">
        <v>935</v>
      </c>
      <c r="D179" s="61"/>
      <c r="E179" s="196" t="s">
        <v>936</v>
      </c>
      <c r="F179" s="61" t="s">
        <v>510</v>
      </c>
      <c r="G179" s="158" t="s">
        <v>394</v>
      </c>
      <c r="H179" s="61"/>
      <c r="I179" s="61"/>
      <c r="J179" s="61"/>
      <c r="K179" s="61"/>
      <c r="L179" s="61"/>
      <c r="M179" s="61"/>
      <c r="N179" s="61">
        <v>1</v>
      </c>
      <c r="O179" s="63">
        <v>43889</v>
      </c>
      <c r="P179" s="184">
        <f t="shared" si="9"/>
        <v>1</v>
      </c>
      <c r="Q179" s="64"/>
      <c r="R179" s="64"/>
      <c r="S179" s="64"/>
      <c r="T179" s="64"/>
      <c r="U179" s="64"/>
      <c r="V179" s="64"/>
      <c r="W179" s="64"/>
      <c r="X179" s="63"/>
      <c r="Y179" s="189">
        <f t="shared" si="10"/>
        <v>0</v>
      </c>
      <c r="Z179" s="61"/>
      <c r="AA179" s="61"/>
      <c r="AB179" s="61"/>
      <c r="AC179" s="61"/>
      <c r="AD179" s="61"/>
      <c r="AE179" s="61"/>
      <c r="AF179" s="61"/>
      <c r="AG179" s="63"/>
      <c r="AH179" s="186">
        <f t="shared" si="11"/>
        <v>0</v>
      </c>
      <c r="AI179" s="64"/>
      <c r="AJ179" s="64" t="s">
        <v>2135</v>
      </c>
      <c r="AK179" s="61" t="s">
        <v>2127</v>
      </c>
      <c r="AL179" s="61"/>
      <c r="AM179" s="61"/>
      <c r="AN179" s="61"/>
      <c r="AO179" s="61"/>
      <c r="AP179" s="61"/>
      <c r="AQ179" s="61"/>
      <c r="AR179" s="61"/>
      <c r="AS179" s="515" t="s">
        <v>937</v>
      </c>
    </row>
    <row r="180" spans="1:45" s="161" customFormat="1" ht="15" customHeight="1" x14ac:dyDescent="0.25">
      <c r="A180" s="198"/>
      <c r="B180" s="61" t="s">
        <v>938</v>
      </c>
      <c r="C180" s="61" t="s">
        <v>939</v>
      </c>
      <c r="D180" s="61"/>
      <c r="E180" s="196" t="s">
        <v>940</v>
      </c>
      <c r="F180" s="61" t="s">
        <v>510</v>
      </c>
      <c r="G180" s="158" t="s">
        <v>394</v>
      </c>
      <c r="H180" s="61"/>
      <c r="I180" s="61"/>
      <c r="J180" s="61"/>
      <c r="K180" s="61"/>
      <c r="L180" s="61"/>
      <c r="M180" s="61"/>
      <c r="N180" s="61">
        <v>1</v>
      </c>
      <c r="O180" s="63">
        <v>43839</v>
      </c>
      <c r="P180" s="184">
        <f t="shared" si="9"/>
        <v>1</v>
      </c>
      <c r="Q180" s="64"/>
      <c r="R180" s="64"/>
      <c r="S180" s="64"/>
      <c r="T180" s="64"/>
      <c r="U180" s="64"/>
      <c r="V180" s="64"/>
      <c r="W180" s="64"/>
      <c r="X180" s="63"/>
      <c r="Y180" s="189">
        <f t="shared" si="10"/>
        <v>0</v>
      </c>
      <c r="Z180" s="61"/>
      <c r="AA180" s="61"/>
      <c r="AB180" s="61"/>
      <c r="AC180" s="61"/>
      <c r="AD180" s="61"/>
      <c r="AE180" s="61"/>
      <c r="AF180" s="61"/>
      <c r="AG180" s="63"/>
      <c r="AH180" s="186">
        <f t="shared" si="11"/>
        <v>0</v>
      </c>
      <c r="AI180" s="64"/>
      <c r="AJ180" s="64" t="s">
        <v>2135</v>
      </c>
      <c r="AK180" s="61" t="s">
        <v>2127</v>
      </c>
      <c r="AL180" s="61"/>
      <c r="AM180" s="61"/>
      <c r="AN180" s="61"/>
      <c r="AO180" s="61"/>
      <c r="AP180" s="61"/>
      <c r="AQ180" s="61"/>
      <c r="AR180" s="61"/>
      <c r="AS180" s="489" t="s">
        <v>941</v>
      </c>
    </row>
    <row r="181" spans="1:45" s="161" customFormat="1" ht="15" x14ac:dyDescent="0.25">
      <c r="A181" s="198"/>
      <c r="B181" s="61" t="s">
        <v>1444</v>
      </c>
      <c r="C181" s="61" t="s">
        <v>1445</v>
      </c>
      <c r="D181" s="61"/>
      <c r="E181" s="196" t="s">
        <v>1446</v>
      </c>
      <c r="F181" s="61" t="s">
        <v>510</v>
      </c>
      <c r="G181" s="158" t="s">
        <v>394</v>
      </c>
      <c r="H181" s="61"/>
      <c r="I181" s="61"/>
      <c r="J181" s="61"/>
      <c r="K181" s="61"/>
      <c r="L181" s="61"/>
      <c r="M181" s="61"/>
      <c r="N181" s="61">
        <v>1</v>
      </c>
      <c r="O181" s="63">
        <v>43844</v>
      </c>
      <c r="P181" s="184">
        <f t="shared" si="9"/>
        <v>1</v>
      </c>
      <c r="Q181" s="64"/>
      <c r="R181" s="64"/>
      <c r="S181" s="64"/>
      <c r="T181" s="64"/>
      <c r="U181" s="64"/>
      <c r="V181" s="64"/>
      <c r="W181" s="64"/>
      <c r="X181" s="63"/>
      <c r="Y181" s="189">
        <f t="shared" si="10"/>
        <v>0</v>
      </c>
      <c r="Z181" s="61"/>
      <c r="AA181" s="61"/>
      <c r="AB181" s="61"/>
      <c r="AC181" s="61"/>
      <c r="AD181" s="61"/>
      <c r="AE181" s="61"/>
      <c r="AF181" s="61"/>
      <c r="AG181" s="63"/>
      <c r="AH181" s="186">
        <f t="shared" si="11"/>
        <v>0</v>
      </c>
      <c r="AI181" s="64"/>
      <c r="AJ181" s="64" t="s">
        <v>2135</v>
      </c>
      <c r="AK181" s="61" t="s">
        <v>2127</v>
      </c>
      <c r="AL181" s="61"/>
      <c r="AM181" s="61"/>
      <c r="AN181" s="61"/>
      <c r="AO181" s="61"/>
      <c r="AP181" s="61"/>
      <c r="AQ181" s="61"/>
      <c r="AR181" s="61"/>
      <c r="AS181" s="489" t="s">
        <v>2377</v>
      </c>
    </row>
    <row r="182" spans="1:45" s="161" customFormat="1" ht="14.25" customHeight="1" x14ac:dyDescent="0.25">
      <c r="A182" s="198"/>
      <c r="B182" s="61" t="s">
        <v>942</v>
      </c>
      <c r="C182" s="61" t="s">
        <v>943</v>
      </c>
      <c r="D182" s="61"/>
      <c r="E182" s="196" t="s">
        <v>944</v>
      </c>
      <c r="F182" s="61" t="s">
        <v>510</v>
      </c>
      <c r="G182" s="158" t="s">
        <v>394</v>
      </c>
      <c r="H182" s="61"/>
      <c r="I182" s="61"/>
      <c r="J182" s="61"/>
      <c r="K182" s="61"/>
      <c r="L182" s="61"/>
      <c r="M182" s="61"/>
      <c r="N182" s="61">
        <v>1</v>
      </c>
      <c r="O182" s="63">
        <v>43860</v>
      </c>
      <c r="P182" s="184">
        <f t="shared" si="9"/>
        <v>1</v>
      </c>
      <c r="Q182" s="64"/>
      <c r="R182" s="64"/>
      <c r="S182" s="64"/>
      <c r="T182" s="64"/>
      <c r="U182" s="64"/>
      <c r="V182" s="64"/>
      <c r="W182" s="64"/>
      <c r="X182" s="63"/>
      <c r="Y182" s="189">
        <f t="shared" si="10"/>
        <v>0</v>
      </c>
      <c r="Z182" s="61"/>
      <c r="AA182" s="61"/>
      <c r="AB182" s="61"/>
      <c r="AC182" s="61"/>
      <c r="AD182" s="61"/>
      <c r="AE182" s="61"/>
      <c r="AF182" s="61"/>
      <c r="AG182" s="63"/>
      <c r="AH182" s="186">
        <f t="shared" si="11"/>
        <v>0</v>
      </c>
      <c r="AI182" s="64"/>
      <c r="AJ182" s="64" t="s">
        <v>2135</v>
      </c>
      <c r="AK182" s="61" t="s">
        <v>2127</v>
      </c>
      <c r="AL182" s="61"/>
      <c r="AM182" s="61"/>
      <c r="AN182" s="61"/>
      <c r="AO182" s="61"/>
      <c r="AP182" s="61"/>
      <c r="AQ182" s="61"/>
      <c r="AR182" s="61"/>
      <c r="AS182" s="489" t="s">
        <v>945</v>
      </c>
    </row>
    <row r="183" spans="1:45" s="161" customFormat="1" ht="15" x14ac:dyDescent="0.25">
      <c r="A183" s="198"/>
      <c r="B183" s="61" t="s">
        <v>946</v>
      </c>
      <c r="C183" s="61" t="s">
        <v>947</v>
      </c>
      <c r="D183" s="61"/>
      <c r="E183" s="196" t="s">
        <v>948</v>
      </c>
      <c r="F183" s="61" t="s">
        <v>510</v>
      </c>
      <c r="G183" s="158" t="s">
        <v>394</v>
      </c>
      <c r="H183" s="61"/>
      <c r="I183" s="61"/>
      <c r="J183" s="61"/>
      <c r="K183" s="61"/>
      <c r="L183" s="61"/>
      <c r="M183" s="61"/>
      <c r="N183" s="61">
        <v>1</v>
      </c>
      <c r="O183" s="63">
        <v>43851</v>
      </c>
      <c r="P183" s="184">
        <f t="shared" si="9"/>
        <v>1</v>
      </c>
      <c r="Q183" s="64"/>
      <c r="R183" s="64"/>
      <c r="S183" s="64"/>
      <c r="T183" s="64"/>
      <c r="U183" s="64"/>
      <c r="V183" s="64"/>
      <c r="W183" s="64"/>
      <c r="X183" s="63"/>
      <c r="Y183" s="189">
        <f t="shared" si="10"/>
        <v>0</v>
      </c>
      <c r="Z183" s="61"/>
      <c r="AA183" s="61"/>
      <c r="AB183" s="61"/>
      <c r="AC183" s="61"/>
      <c r="AD183" s="61"/>
      <c r="AE183" s="61"/>
      <c r="AF183" s="61"/>
      <c r="AG183" s="63"/>
      <c r="AH183" s="186">
        <f t="shared" si="11"/>
        <v>0</v>
      </c>
      <c r="AI183" s="64"/>
      <c r="AJ183" s="64" t="s">
        <v>2135</v>
      </c>
      <c r="AK183" s="61" t="s">
        <v>2127</v>
      </c>
      <c r="AL183" s="61"/>
      <c r="AM183" s="61"/>
      <c r="AN183" s="61"/>
      <c r="AO183" s="61"/>
      <c r="AP183" s="61"/>
      <c r="AQ183" s="61"/>
      <c r="AR183" s="61"/>
      <c r="AS183" s="489" t="s">
        <v>949</v>
      </c>
    </row>
    <row r="184" spans="1:45" s="161" customFormat="1" ht="15" x14ac:dyDescent="0.25">
      <c r="A184" s="198"/>
      <c r="B184" s="61" t="s">
        <v>950</v>
      </c>
      <c r="C184" s="61" t="s">
        <v>951</v>
      </c>
      <c r="D184" s="61"/>
      <c r="E184" s="196" t="s">
        <v>952</v>
      </c>
      <c r="F184" s="61" t="s">
        <v>510</v>
      </c>
      <c r="G184" s="158" t="s">
        <v>394</v>
      </c>
      <c r="H184" s="61"/>
      <c r="I184" s="61"/>
      <c r="J184" s="61"/>
      <c r="K184" s="61"/>
      <c r="L184" s="61"/>
      <c r="M184" s="61"/>
      <c r="N184" s="61">
        <v>1</v>
      </c>
      <c r="O184" s="63">
        <v>43888</v>
      </c>
      <c r="P184" s="184">
        <f t="shared" si="9"/>
        <v>1</v>
      </c>
      <c r="Q184" s="64"/>
      <c r="R184" s="64"/>
      <c r="S184" s="64"/>
      <c r="T184" s="64"/>
      <c r="U184" s="64"/>
      <c r="V184" s="64"/>
      <c r="W184" s="64"/>
      <c r="X184" s="63"/>
      <c r="Y184" s="189">
        <f t="shared" si="10"/>
        <v>0</v>
      </c>
      <c r="Z184" s="61"/>
      <c r="AA184" s="61"/>
      <c r="AB184" s="61"/>
      <c r="AC184" s="61"/>
      <c r="AD184" s="61"/>
      <c r="AE184" s="61"/>
      <c r="AF184" s="61"/>
      <c r="AG184" s="63"/>
      <c r="AH184" s="186">
        <f t="shared" si="11"/>
        <v>0</v>
      </c>
      <c r="AI184" s="64"/>
      <c r="AJ184" s="64" t="s">
        <v>2135</v>
      </c>
      <c r="AK184" s="61" t="s">
        <v>2127</v>
      </c>
      <c r="AL184" s="61"/>
      <c r="AM184" s="61"/>
      <c r="AN184" s="61"/>
      <c r="AO184" s="61"/>
      <c r="AP184" s="61"/>
      <c r="AQ184" s="61"/>
      <c r="AR184" s="61"/>
      <c r="AS184" s="489" t="s">
        <v>953</v>
      </c>
    </row>
    <row r="185" spans="1:45" s="161" customFormat="1" ht="14.25" customHeight="1" x14ac:dyDescent="0.25">
      <c r="A185" s="198"/>
      <c r="B185" s="61" t="s">
        <v>1120</v>
      </c>
      <c r="C185" s="61" t="s">
        <v>1121</v>
      </c>
      <c r="D185" s="61"/>
      <c r="E185" s="196" t="s">
        <v>1122</v>
      </c>
      <c r="F185" s="61" t="s">
        <v>510</v>
      </c>
      <c r="G185" s="158" t="s">
        <v>394</v>
      </c>
      <c r="H185" s="61"/>
      <c r="I185" s="61"/>
      <c r="J185" s="61"/>
      <c r="K185" s="61"/>
      <c r="L185" s="61"/>
      <c r="M185" s="61"/>
      <c r="N185" s="61">
        <v>1</v>
      </c>
      <c r="O185" s="63">
        <v>43892</v>
      </c>
      <c r="P185" s="184">
        <f t="shared" si="9"/>
        <v>1</v>
      </c>
      <c r="Q185" s="64"/>
      <c r="R185" s="64"/>
      <c r="S185" s="64"/>
      <c r="T185" s="64"/>
      <c r="U185" s="64"/>
      <c r="V185" s="64"/>
      <c r="W185" s="64"/>
      <c r="X185" s="63"/>
      <c r="Y185" s="189">
        <f t="shared" si="10"/>
        <v>0</v>
      </c>
      <c r="Z185" s="61"/>
      <c r="AA185" s="61"/>
      <c r="AB185" s="61"/>
      <c r="AC185" s="61"/>
      <c r="AD185" s="61"/>
      <c r="AE185" s="61"/>
      <c r="AF185" s="61"/>
      <c r="AG185" s="63"/>
      <c r="AH185" s="186">
        <f t="shared" si="11"/>
        <v>0</v>
      </c>
      <c r="AI185" s="64"/>
      <c r="AJ185" s="64" t="s">
        <v>2135</v>
      </c>
      <c r="AK185" s="61" t="s">
        <v>2127</v>
      </c>
      <c r="AL185" s="61"/>
      <c r="AM185" s="61"/>
      <c r="AN185" s="61"/>
      <c r="AO185" s="61"/>
      <c r="AP185" s="61"/>
      <c r="AQ185" s="61"/>
      <c r="AR185" s="61"/>
      <c r="AS185" s="489" t="s">
        <v>2378</v>
      </c>
    </row>
    <row r="186" spans="1:45" s="161" customFormat="1" ht="14.25" customHeight="1" x14ac:dyDescent="0.25">
      <c r="A186" s="198"/>
      <c r="B186" s="61" t="s">
        <v>954</v>
      </c>
      <c r="C186" s="61" t="s">
        <v>955</v>
      </c>
      <c r="D186" s="61"/>
      <c r="E186" s="196" t="s">
        <v>956</v>
      </c>
      <c r="F186" s="61" t="s">
        <v>510</v>
      </c>
      <c r="G186" s="158" t="s">
        <v>394</v>
      </c>
      <c r="H186" s="61"/>
      <c r="I186" s="61"/>
      <c r="J186" s="61"/>
      <c r="K186" s="61"/>
      <c r="L186" s="61"/>
      <c r="M186" s="61"/>
      <c r="N186" s="61">
        <v>1</v>
      </c>
      <c r="O186" s="63">
        <v>43874</v>
      </c>
      <c r="P186" s="184">
        <f t="shared" si="9"/>
        <v>1</v>
      </c>
      <c r="Q186" s="64"/>
      <c r="R186" s="64"/>
      <c r="S186" s="64"/>
      <c r="T186" s="64"/>
      <c r="U186" s="64"/>
      <c r="V186" s="64"/>
      <c r="W186" s="64"/>
      <c r="X186" s="63"/>
      <c r="Y186" s="189">
        <f t="shared" si="10"/>
        <v>0</v>
      </c>
      <c r="Z186" s="61"/>
      <c r="AA186" s="61"/>
      <c r="AB186" s="61"/>
      <c r="AC186" s="61"/>
      <c r="AD186" s="61"/>
      <c r="AE186" s="61"/>
      <c r="AF186" s="61"/>
      <c r="AG186" s="63"/>
      <c r="AH186" s="186">
        <f t="shared" si="11"/>
        <v>0</v>
      </c>
      <c r="AI186" s="64"/>
      <c r="AJ186" s="64" t="s">
        <v>2135</v>
      </c>
      <c r="AK186" s="61" t="s">
        <v>2127</v>
      </c>
      <c r="AL186" s="61"/>
      <c r="AM186" s="61"/>
      <c r="AN186" s="61"/>
      <c r="AO186" s="61"/>
      <c r="AP186" s="61"/>
      <c r="AQ186" s="61"/>
      <c r="AR186" s="61"/>
      <c r="AS186" s="489" t="s">
        <v>957</v>
      </c>
    </row>
    <row r="187" spans="1:45" s="161" customFormat="1" ht="14.25" customHeight="1" x14ac:dyDescent="0.25">
      <c r="A187" s="198"/>
      <c r="B187" s="61" t="s">
        <v>958</v>
      </c>
      <c r="C187" s="61" t="s">
        <v>959</v>
      </c>
      <c r="D187" s="61"/>
      <c r="E187" s="196" t="s">
        <v>960</v>
      </c>
      <c r="F187" s="61" t="s">
        <v>510</v>
      </c>
      <c r="G187" s="158" t="s">
        <v>394</v>
      </c>
      <c r="H187" s="61"/>
      <c r="I187" s="61"/>
      <c r="J187" s="61"/>
      <c r="K187" s="61"/>
      <c r="L187" s="61"/>
      <c r="M187" s="61"/>
      <c r="N187" s="61">
        <v>1</v>
      </c>
      <c r="O187" s="63">
        <v>43872</v>
      </c>
      <c r="P187" s="184">
        <f t="shared" si="9"/>
        <v>1</v>
      </c>
      <c r="Q187" s="64"/>
      <c r="R187" s="64"/>
      <c r="S187" s="64"/>
      <c r="T187" s="64"/>
      <c r="U187" s="64"/>
      <c r="V187" s="64"/>
      <c r="W187" s="64"/>
      <c r="X187" s="63"/>
      <c r="Y187" s="189">
        <f t="shared" si="10"/>
        <v>0</v>
      </c>
      <c r="Z187" s="61"/>
      <c r="AA187" s="61"/>
      <c r="AB187" s="61"/>
      <c r="AC187" s="61"/>
      <c r="AD187" s="61"/>
      <c r="AE187" s="61"/>
      <c r="AF187" s="61"/>
      <c r="AG187" s="63"/>
      <c r="AH187" s="186">
        <f t="shared" si="11"/>
        <v>0</v>
      </c>
      <c r="AI187" s="64"/>
      <c r="AJ187" s="64" t="s">
        <v>2135</v>
      </c>
      <c r="AK187" s="61" t="s">
        <v>2127</v>
      </c>
      <c r="AL187" s="61"/>
      <c r="AM187" s="61"/>
      <c r="AN187" s="61"/>
      <c r="AO187" s="61"/>
      <c r="AP187" s="61"/>
      <c r="AQ187" s="61"/>
      <c r="AR187" s="61"/>
      <c r="AS187" s="489" t="s">
        <v>961</v>
      </c>
    </row>
    <row r="188" spans="1:45" s="161" customFormat="1" ht="15" x14ac:dyDescent="0.25">
      <c r="A188" s="198"/>
      <c r="B188" s="61" t="s">
        <v>962</v>
      </c>
      <c r="C188" s="61" t="s">
        <v>963</v>
      </c>
      <c r="D188" s="61"/>
      <c r="E188" s="196" t="s">
        <v>964</v>
      </c>
      <c r="F188" s="61" t="s">
        <v>510</v>
      </c>
      <c r="G188" s="158" t="s">
        <v>394</v>
      </c>
      <c r="H188" s="61"/>
      <c r="I188" s="61"/>
      <c r="J188" s="61"/>
      <c r="K188" s="61"/>
      <c r="L188" s="61"/>
      <c r="M188" s="61"/>
      <c r="N188" s="61">
        <v>1</v>
      </c>
      <c r="O188" s="63">
        <v>43865</v>
      </c>
      <c r="P188" s="184">
        <f t="shared" si="9"/>
        <v>1</v>
      </c>
      <c r="Q188" s="64"/>
      <c r="R188" s="64"/>
      <c r="S188" s="64"/>
      <c r="T188" s="64"/>
      <c r="U188" s="64"/>
      <c r="V188" s="64"/>
      <c r="W188" s="64"/>
      <c r="X188" s="63"/>
      <c r="Y188" s="189">
        <f t="shared" si="10"/>
        <v>0</v>
      </c>
      <c r="Z188" s="61"/>
      <c r="AA188" s="61"/>
      <c r="AB188" s="61"/>
      <c r="AC188" s="61"/>
      <c r="AD188" s="61"/>
      <c r="AE188" s="61"/>
      <c r="AF188" s="61"/>
      <c r="AG188" s="63"/>
      <c r="AH188" s="186">
        <f t="shared" si="11"/>
        <v>0</v>
      </c>
      <c r="AI188" s="64"/>
      <c r="AJ188" s="64" t="s">
        <v>2135</v>
      </c>
      <c r="AK188" s="61" t="s">
        <v>2127</v>
      </c>
      <c r="AL188" s="61"/>
      <c r="AM188" s="61"/>
      <c r="AN188" s="61"/>
      <c r="AO188" s="61"/>
      <c r="AP188" s="61"/>
      <c r="AQ188" s="61"/>
      <c r="AR188" s="61"/>
      <c r="AS188" s="489" t="s">
        <v>965</v>
      </c>
    </row>
    <row r="189" spans="1:45" s="161" customFormat="1" ht="15" x14ac:dyDescent="0.25">
      <c r="A189" s="198"/>
      <c r="B189" s="61" t="s">
        <v>966</v>
      </c>
      <c r="C189" s="61" t="s">
        <v>967</v>
      </c>
      <c r="D189" s="61"/>
      <c r="E189" s="196" t="s">
        <v>968</v>
      </c>
      <c r="F189" s="61" t="s">
        <v>510</v>
      </c>
      <c r="G189" s="158" t="s">
        <v>394</v>
      </c>
      <c r="H189" s="61"/>
      <c r="I189" s="61"/>
      <c r="J189" s="61"/>
      <c r="K189" s="61"/>
      <c r="L189" s="61"/>
      <c r="M189" s="61"/>
      <c r="N189" s="61">
        <v>1</v>
      </c>
      <c r="O189" s="63">
        <v>43888</v>
      </c>
      <c r="P189" s="184">
        <f t="shared" si="9"/>
        <v>1</v>
      </c>
      <c r="Q189" s="64"/>
      <c r="R189" s="64"/>
      <c r="S189" s="64"/>
      <c r="T189" s="64"/>
      <c r="U189" s="64"/>
      <c r="V189" s="64"/>
      <c r="W189" s="64"/>
      <c r="X189" s="63"/>
      <c r="Y189" s="189">
        <f t="shared" si="10"/>
        <v>0</v>
      </c>
      <c r="Z189" s="61"/>
      <c r="AA189" s="61"/>
      <c r="AB189" s="61"/>
      <c r="AC189" s="61"/>
      <c r="AD189" s="61"/>
      <c r="AE189" s="61"/>
      <c r="AF189" s="61"/>
      <c r="AG189" s="63"/>
      <c r="AH189" s="186">
        <f t="shared" si="11"/>
        <v>0</v>
      </c>
      <c r="AI189" s="64"/>
      <c r="AJ189" s="64" t="s">
        <v>2135</v>
      </c>
      <c r="AK189" s="61" t="s">
        <v>2127</v>
      </c>
      <c r="AL189" s="61"/>
      <c r="AM189" s="61"/>
      <c r="AN189" s="61"/>
      <c r="AO189" s="61"/>
      <c r="AP189" s="61"/>
      <c r="AQ189" s="61"/>
      <c r="AR189" s="61"/>
      <c r="AS189" s="489" t="s">
        <v>969</v>
      </c>
    </row>
    <row r="190" spans="1:45" s="161" customFormat="1" ht="14.25" customHeight="1" x14ac:dyDescent="0.25">
      <c r="A190" s="198"/>
      <c r="B190" s="61" t="s">
        <v>970</v>
      </c>
      <c r="C190" s="61" t="s">
        <v>971</v>
      </c>
      <c r="D190" s="61"/>
      <c r="E190" s="196" t="s">
        <v>972</v>
      </c>
      <c r="F190" s="61" t="s">
        <v>510</v>
      </c>
      <c r="G190" s="158" t="s">
        <v>394</v>
      </c>
      <c r="H190" s="61"/>
      <c r="I190" s="61"/>
      <c r="J190" s="61"/>
      <c r="K190" s="61"/>
      <c r="L190" s="61"/>
      <c r="M190" s="61"/>
      <c r="N190" s="61">
        <v>1</v>
      </c>
      <c r="O190" s="63">
        <v>43872</v>
      </c>
      <c r="P190" s="184">
        <f t="shared" si="9"/>
        <v>1</v>
      </c>
      <c r="Q190" s="64"/>
      <c r="R190" s="64"/>
      <c r="S190" s="64"/>
      <c r="T190" s="64"/>
      <c r="U190" s="64"/>
      <c r="V190" s="64"/>
      <c r="W190" s="64"/>
      <c r="X190" s="63"/>
      <c r="Y190" s="189">
        <f t="shared" si="10"/>
        <v>0</v>
      </c>
      <c r="Z190" s="61"/>
      <c r="AA190" s="61"/>
      <c r="AB190" s="61"/>
      <c r="AC190" s="61"/>
      <c r="AD190" s="61"/>
      <c r="AE190" s="61"/>
      <c r="AF190" s="61"/>
      <c r="AG190" s="63"/>
      <c r="AH190" s="186">
        <f t="shared" si="11"/>
        <v>0</v>
      </c>
      <c r="AI190" s="64"/>
      <c r="AJ190" s="64" t="s">
        <v>2135</v>
      </c>
      <c r="AK190" s="61" t="s">
        <v>2127</v>
      </c>
      <c r="AL190" s="61"/>
      <c r="AM190" s="61"/>
      <c r="AN190" s="61"/>
      <c r="AO190" s="61"/>
      <c r="AP190" s="61"/>
      <c r="AQ190" s="61"/>
      <c r="AR190" s="61"/>
      <c r="AS190" s="489" t="s">
        <v>973</v>
      </c>
    </row>
    <row r="191" spans="1:45" s="161" customFormat="1" ht="14.25" customHeight="1" x14ac:dyDescent="0.25">
      <c r="A191" s="198"/>
      <c r="B191" s="61" t="s">
        <v>974</v>
      </c>
      <c r="C191" s="61" t="s">
        <v>975</v>
      </c>
      <c r="D191" s="61"/>
      <c r="E191" s="196" t="s">
        <v>976</v>
      </c>
      <c r="F191" s="61" t="s">
        <v>510</v>
      </c>
      <c r="G191" s="158" t="s">
        <v>394</v>
      </c>
      <c r="H191" s="61"/>
      <c r="I191" s="61"/>
      <c r="J191" s="61"/>
      <c r="K191" s="61"/>
      <c r="L191" s="61"/>
      <c r="M191" s="61"/>
      <c r="N191" s="61">
        <v>1</v>
      </c>
      <c r="O191" s="63">
        <v>43844</v>
      </c>
      <c r="P191" s="184">
        <f t="shared" si="9"/>
        <v>1</v>
      </c>
      <c r="Q191" s="64"/>
      <c r="R191" s="64"/>
      <c r="S191" s="64"/>
      <c r="T191" s="64"/>
      <c r="U191" s="64"/>
      <c r="V191" s="64"/>
      <c r="W191" s="64"/>
      <c r="X191" s="63"/>
      <c r="Y191" s="189">
        <f t="shared" si="10"/>
        <v>0</v>
      </c>
      <c r="Z191" s="61"/>
      <c r="AA191" s="61"/>
      <c r="AB191" s="61"/>
      <c r="AC191" s="61"/>
      <c r="AD191" s="61"/>
      <c r="AE191" s="61"/>
      <c r="AF191" s="61"/>
      <c r="AG191" s="63"/>
      <c r="AH191" s="186">
        <f t="shared" si="11"/>
        <v>0</v>
      </c>
      <c r="AI191" s="64"/>
      <c r="AJ191" s="64" t="s">
        <v>2135</v>
      </c>
      <c r="AK191" s="61" t="s">
        <v>2127</v>
      </c>
      <c r="AL191" s="61"/>
      <c r="AM191" s="61"/>
      <c r="AN191" s="61"/>
      <c r="AO191" s="61"/>
      <c r="AP191" s="61"/>
      <c r="AQ191" s="61"/>
      <c r="AR191" s="61"/>
      <c r="AS191" s="489" t="s">
        <v>977</v>
      </c>
    </row>
    <row r="192" spans="1:45" s="161" customFormat="1" ht="15" customHeight="1" x14ac:dyDescent="0.25">
      <c r="A192" s="198"/>
      <c r="B192" s="61" t="s">
        <v>978</v>
      </c>
      <c r="C192" s="61" t="s">
        <v>979</v>
      </c>
      <c r="D192" s="61"/>
      <c r="E192" s="196" t="s">
        <v>980</v>
      </c>
      <c r="F192" s="61" t="s">
        <v>510</v>
      </c>
      <c r="G192" s="158" t="s">
        <v>394</v>
      </c>
      <c r="H192" s="61"/>
      <c r="I192" s="61"/>
      <c r="J192" s="61"/>
      <c r="K192" s="61"/>
      <c r="L192" s="61"/>
      <c r="M192" s="61"/>
      <c r="N192" s="61">
        <v>1</v>
      </c>
      <c r="O192" s="63">
        <v>43871</v>
      </c>
      <c r="P192" s="184">
        <f t="shared" si="9"/>
        <v>1</v>
      </c>
      <c r="Q192" s="64"/>
      <c r="R192" s="64"/>
      <c r="S192" s="64"/>
      <c r="T192" s="64"/>
      <c r="U192" s="64"/>
      <c r="V192" s="64"/>
      <c r="W192" s="64"/>
      <c r="X192" s="63"/>
      <c r="Y192" s="189">
        <f t="shared" si="10"/>
        <v>0</v>
      </c>
      <c r="Z192" s="61"/>
      <c r="AA192" s="61"/>
      <c r="AB192" s="61"/>
      <c r="AC192" s="61"/>
      <c r="AD192" s="61"/>
      <c r="AE192" s="61"/>
      <c r="AF192" s="61"/>
      <c r="AG192" s="63"/>
      <c r="AH192" s="186">
        <f t="shared" si="11"/>
        <v>0</v>
      </c>
      <c r="AI192" s="64"/>
      <c r="AJ192" s="64" t="s">
        <v>2135</v>
      </c>
      <c r="AK192" s="61" t="s">
        <v>2127</v>
      </c>
      <c r="AL192" s="61"/>
      <c r="AM192" s="61"/>
      <c r="AN192" s="61"/>
      <c r="AO192" s="61"/>
      <c r="AP192" s="61"/>
      <c r="AQ192" s="61"/>
      <c r="AR192" s="61"/>
      <c r="AS192" s="489" t="s">
        <v>981</v>
      </c>
    </row>
    <row r="193" spans="1:45" s="161" customFormat="1" ht="15" x14ac:dyDescent="0.25">
      <c r="A193" s="198"/>
      <c r="B193" s="61" t="s">
        <v>982</v>
      </c>
      <c r="C193" s="61" t="s">
        <v>983</v>
      </c>
      <c r="D193" s="61"/>
      <c r="E193" s="196" t="s">
        <v>984</v>
      </c>
      <c r="F193" s="61" t="s">
        <v>510</v>
      </c>
      <c r="G193" s="158" t="s">
        <v>394</v>
      </c>
      <c r="H193" s="61"/>
      <c r="I193" s="61"/>
      <c r="J193" s="61"/>
      <c r="K193" s="61"/>
      <c r="L193" s="61"/>
      <c r="M193" s="61"/>
      <c r="N193" s="61">
        <v>1</v>
      </c>
      <c r="O193" s="63">
        <v>43896</v>
      </c>
      <c r="P193" s="184">
        <f t="shared" si="9"/>
        <v>1</v>
      </c>
      <c r="Q193" s="64"/>
      <c r="R193" s="64"/>
      <c r="S193" s="64"/>
      <c r="T193" s="64"/>
      <c r="U193" s="64"/>
      <c r="V193" s="64"/>
      <c r="W193" s="64"/>
      <c r="X193" s="63"/>
      <c r="Y193" s="189">
        <f t="shared" si="10"/>
        <v>0</v>
      </c>
      <c r="Z193" s="61"/>
      <c r="AA193" s="61"/>
      <c r="AB193" s="61"/>
      <c r="AC193" s="61"/>
      <c r="AD193" s="61"/>
      <c r="AE193" s="61"/>
      <c r="AF193" s="61"/>
      <c r="AG193" s="63"/>
      <c r="AH193" s="186">
        <f t="shared" si="11"/>
        <v>0</v>
      </c>
      <c r="AI193" s="64"/>
      <c r="AJ193" s="64" t="s">
        <v>2135</v>
      </c>
      <c r="AK193" s="61" t="s">
        <v>2127</v>
      </c>
      <c r="AL193" s="61"/>
      <c r="AM193" s="61"/>
      <c r="AN193" s="61"/>
      <c r="AO193" s="61"/>
      <c r="AP193" s="61"/>
      <c r="AQ193" s="61"/>
      <c r="AR193" s="61"/>
      <c r="AS193" s="489" t="s">
        <v>985</v>
      </c>
    </row>
    <row r="194" spans="1:45" s="161" customFormat="1" ht="15" customHeight="1" x14ac:dyDescent="0.25">
      <c r="A194" s="198"/>
      <c r="B194" s="61" t="s">
        <v>1340</v>
      </c>
      <c r="C194" s="61" t="s">
        <v>1341</v>
      </c>
      <c r="D194" s="61"/>
      <c r="E194" s="196" t="s">
        <v>1342</v>
      </c>
      <c r="F194" s="61" t="s">
        <v>510</v>
      </c>
      <c r="G194" s="158" t="s">
        <v>394</v>
      </c>
      <c r="H194" s="61"/>
      <c r="I194" s="61"/>
      <c r="J194" s="61"/>
      <c r="K194" s="61"/>
      <c r="L194" s="61"/>
      <c r="M194" s="61"/>
      <c r="N194" s="61">
        <v>1</v>
      </c>
      <c r="O194" s="63">
        <v>43895</v>
      </c>
      <c r="P194" s="184">
        <f t="shared" si="9"/>
        <v>1</v>
      </c>
      <c r="Q194" s="64"/>
      <c r="R194" s="64"/>
      <c r="S194" s="64"/>
      <c r="T194" s="64"/>
      <c r="U194" s="64"/>
      <c r="V194" s="64"/>
      <c r="W194" s="64"/>
      <c r="X194" s="63"/>
      <c r="Y194" s="189">
        <f t="shared" si="10"/>
        <v>0</v>
      </c>
      <c r="Z194" s="61"/>
      <c r="AA194" s="61"/>
      <c r="AB194" s="61"/>
      <c r="AC194" s="61"/>
      <c r="AD194" s="61"/>
      <c r="AE194" s="61"/>
      <c r="AF194" s="61"/>
      <c r="AG194" s="63"/>
      <c r="AH194" s="186">
        <f t="shared" si="11"/>
        <v>0</v>
      </c>
      <c r="AI194" s="64"/>
      <c r="AJ194" s="64" t="s">
        <v>2135</v>
      </c>
      <c r="AK194" s="61" t="s">
        <v>2127</v>
      </c>
      <c r="AL194" s="61"/>
      <c r="AM194" s="61"/>
      <c r="AN194" s="61"/>
      <c r="AO194" s="61"/>
      <c r="AP194" s="61"/>
      <c r="AQ194" s="61"/>
      <c r="AR194" s="61"/>
      <c r="AS194" s="489" t="s">
        <v>2379</v>
      </c>
    </row>
    <row r="195" spans="1:45" s="161" customFormat="1" ht="14.25" customHeight="1" x14ac:dyDescent="0.25">
      <c r="A195" s="198"/>
      <c r="B195" s="61" t="s">
        <v>986</v>
      </c>
      <c r="C195" s="61" t="s">
        <v>987</v>
      </c>
      <c r="D195" s="61"/>
      <c r="E195" s="196" t="s">
        <v>988</v>
      </c>
      <c r="F195" s="61" t="s">
        <v>510</v>
      </c>
      <c r="G195" s="158" t="s">
        <v>394</v>
      </c>
      <c r="H195" s="61"/>
      <c r="I195" s="61"/>
      <c r="J195" s="61"/>
      <c r="K195" s="61"/>
      <c r="L195" s="61"/>
      <c r="M195" s="61"/>
      <c r="N195" s="61">
        <v>1</v>
      </c>
      <c r="O195" s="63">
        <v>43868</v>
      </c>
      <c r="P195" s="184">
        <f t="shared" si="9"/>
        <v>1</v>
      </c>
      <c r="Q195" s="64"/>
      <c r="R195" s="64"/>
      <c r="S195" s="64"/>
      <c r="T195" s="64"/>
      <c r="U195" s="64"/>
      <c r="V195" s="64"/>
      <c r="W195" s="64"/>
      <c r="X195" s="63"/>
      <c r="Y195" s="189">
        <f t="shared" si="10"/>
        <v>0</v>
      </c>
      <c r="Z195" s="61"/>
      <c r="AA195" s="61"/>
      <c r="AB195" s="61"/>
      <c r="AC195" s="61"/>
      <c r="AD195" s="61"/>
      <c r="AE195" s="61"/>
      <c r="AF195" s="61"/>
      <c r="AG195" s="63"/>
      <c r="AH195" s="186">
        <f t="shared" si="11"/>
        <v>0</v>
      </c>
      <c r="AI195" s="64"/>
      <c r="AJ195" s="64" t="s">
        <v>2135</v>
      </c>
      <c r="AK195" s="61" t="s">
        <v>2127</v>
      </c>
      <c r="AL195" s="61"/>
      <c r="AM195" s="61"/>
      <c r="AN195" s="61"/>
      <c r="AO195" s="61"/>
      <c r="AP195" s="61"/>
      <c r="AQ195" s="61"/>
      <c r="AR195" s="61"/>
      <c r="AS195" s="489" t="s">
        <v>989</v>
      </c>
    </row>
    <row r="196" spans="1:45" s="161" customFormat="1" ht="15" x14ac:dyDescent="0.25">
      <c r="A196" s="198"/>
      <c r="B196" s="61" t="s">
        <v>990</v>
      </c>
      <c r="C196" s="61" t="s">
        <v>991</v>
      </c>
      <c r="D196" s="61"/>
      <c r="E196" s="196" t="s">
        <v>992</v>
      </c>
      <c r="F196" s="61" t="s">
        <v>510</v>
      </c>
      <c r="G196" s="158" t="s">
        <v>394</v>
      </c>
      <c r="H196" s="61"/>
      <c r="I196" s="61"/>
      <c r="J196" s="61"/>
      <c r="K196" s="61"/>
      <c r="L196" s="61"/>
      <c r="M196" s="61"/>
      <c r="N196" s="61">
        <v>1</v>
      </c>
      <c r="O196" s="63">
        <v>43845</v>
      </c>
      <c r="P196" s="184">
        <f t="shared" si="9"/>
        <v>1</v>
      </c>
      <c r="Q196" s="64"/>
      <c r="R196" s="64"/>
      <c r="S196" s="64"/>
      <c r="T196" s="64"/>
      <c r="U196" s="64"/>
      <c r="V196" s="64"/>
      <c r="W196" s="64"/>
      <c r="X196" s="63"/>
      <c r="Y196" s="189">
        <f t="shared" si="10"/>
        <v>0</v>
      </c>
      <c r="Z196" s="61"/>
      <c r="AA196" s="61"/>
      <c r="AB196" s="61"/>
      <c r="AC196" s="61"/>
      <c r="AD196" s="61"/>
      <c r="AE196" s="61"/>
      <c r="AF196" s="61"/>
      <c r="AG196" s="63"/>
      <c r="AH196" s="186">
        <f t="shared" si="11"/>
        <v>0</v>
      </c>
      <c r="AI196" s="64"/>
      <c r="AJ196" s="64" t="s">
        <v>2135</v>
      </c>
      <c r="AK196" s="61" t="s">
        <v>2127</v>
      </c>
      <c r="AL196" s="61"/>
      <c r="AM196" s="61"/>
      <c r="AN196" s="61"/>
      <c r="AO196" s="61"/>
      <c r="AP196" s="61"/>
      <c r="AQ196" s="61"/>
      <c r="AR196" s="61"/>
      <c r="AS196" s="489" t="s">
        <v>993</v>
      </c>
    </row>
    <row r="197" spans="1:45" s="161" customFormat="1" ht="15" x14ac:dyDescent="0.25">
      <c r="A197" s="198"/>
      <c r="B197" s="61" t="s">
        <v>1108</v>
      </c>
      <c r="C197" s="61" t="s">
        <v>1109</v>
      </c>
      <c r="D197" s="61"/>
      <c r="E197" s="196" t="s">
        <v>1110</v>
      </c>
      <c r="F197" s="61" t="s">
        <v>510</v>
      </c>
      <c r="G197" s="158" t="s">
        <v>394</v>
      </c>
      <c r="H197" s="61"/>
      <c r="I197" s="61"/>
      <c r="J197" s="61"/>
      <c r="K197" s="61"/>
      <c r="L197" s="61"/>
      <c r="M197" s="61"/>
      <c r="N197" s="61">
        <v>1</v>
      </c>
      <c r="O197" s="63">
        <v>43852</v>
      </c>
      <c r="P197" s="184">
        <f t="shared" si="9"/>
        <v>1</v>
      </c>
      <c r="Q197" s="64"/>
      <c r="R197" s="64"/>
      <c r="S197" s="64"/>
      <c r="T197" s="64"/>
      <c r="U197" s="64"/>
      <c r="V197" s="64"/>
      <c r="W197" s="64"/>
      <c r="X197" s="63"/>
      <c r="Y197" s="189">
        <f t="shared" si="10"/>
        <v>0</v>
      </c>
      <c r="Z197" s="61"/>
      <c r="AA197" s="61"/>
      <c r="AB197" s="61"/>
      <c r="AC197" s="61"/>
      <c r="AD197" s="61"/>
      <c r="AE197" s="61"/>
      <c r="AF197" s="61"/>
      <c r="AG197" s="63"/>
      <c r="AH197" s="186">
        <f t="shared" si="11"/>
        <v>0</v>
      </c>
      <c r="AI197" s="64"/>
      <c r="AJ197" s="64" t="s">
        <v>2135</v>
      </c>
      <c r="AK197" s="61" t="s">
        <v>2127</v>
      </c>
      <c r="AL197" s="61"/>
      <c r="AM197" s="61"/>
      <c r="AN197" s="61"/>
      <c r="AO197" s="61"/>
      <c r="AP197" s="61"/>
      <c r="AQ197" s="61"/>
      <c r="AR197" s="61"/>
      <c r="AS197" s="489" t="s">
        <v>2380</v>
      </c>
    </row>
    <row r="198" spans="1:45" s="161" customFormat="1" ht="14.25" customHeight="1" x14ac:dyDescent="0.25">
      <c r="A198" s="198"/>
      <c r="B198" s="61" t="s">
        <v>994</v>
      </c>
      <c r="C198" s="61" t="s">
        <v>995</v>
      </c>
      <c r="D198" s="61"/>
      <c r="E198" s="196" t="s">
        <v>996</v>
      </c>
      <c r="F198" s="61" t="s">
        <v>510</v>
      </c>
      <c r="G198" s="158" t="s">
        <v>394</v>
      </c>
      <c r="H198" s="61"/>
      <c r="I198" s="61"/>
      <c r="J198" s="61"/>
      <c r="K198" s="61"/>
      <c r="L198" s="61"/>
      <c r="M198" s="61"/>
      <c r="N198" s="61">
        <v>1</v>
      </c>
      <c r="O198" s="63">
        <v>43923</v>
      </c>
      <c r="P198" s="184">
        <f t="shared" si="9"/>
        <v>1</v>
      </c>
      <c r="Q198" s="64"/>
      <c r="R198" s="64"/>
      <c r="S198" s="64"/>
      <c r="T198" s="64"/>
      <c r="U198" s="64"/>
      <c r="V198" s="64"/>
      <c r="W198" s="64"/>
      <c r="X198" s="63"/>
      <c r="Y198" s="189">
        <f t="shared" si="10"/>
        <v>0</v>
      </c>
      <c r="Z198" s="61"/>
      <c r="AA198" s="61"/>
      <c r="AB198" s="61"/>
      <c r="AC198" s="61"/>
      <c r="AD198" s="61"/>
      <c r="AE198" s="61"/>
      <c r="AF198" s="61"/>
      <c r="AG198" s="63"/>
      <c r="AH198" s="186">
        <f t="shared" si="11"/>
        <v>0</v>
      </c>
      <c r="AI198" s="64"/>
      <c r="AJ198" s="64" t="s">
        <v>2135</v>
      </c>
      <c r="AK198" s="61" t="s">
        <v>2127</v>
      </c>
      <c r="AL198" s="61"/>
      <c r="AM198" s="61"/>
      <c r="AN198" s="61"/>
      <c r="AO198" s="61"/>
      <c r="AP198" s="61"/>
      <c r="AQ198" s="61"/>
      <c r="AR198" s="61"/>
      <c r="AS198" s="489" t="s">
        <v>997</v>
      </c>
    </row>
    <row r="199" spans="1:45" s="161" customFormat="1" ht="14.25" customHeight="1" x14ac:dyDescent="0.25">
      <c r="A199" s="198"/>
      <c r="B199" s="61" t="s">
        <v>998</v>
      </c>
      <c r="C199" s="61" t="s">
        <v>999</v>
      </c>
      <c r="D199" s="61"/>
      <c r="E199" s="196" t="s">
        <v>1000</v>
      </c>
      <c r="F199" s="61" t="s">
        <v>510</v>
      </c>
      <c r="G199" s="158" t="s">
        <v>394</v>
      </c>
      <c r="H199" s="61"/>
      <c r="I199" s="61"/>
      <c r="J199" s="61"/>
      <c r="K199" s="61"/>
      <c r="L199" s="61"/>
      <c r="M199" s="61"/>
      <c r="N199" s="61">
        <v>1</v>
      </c>
      <c r="O199" s="63">
        <v>43922</v>
      </c>
      <c r="P199" s="184">
        <f t="shared" si="9"/>
        <v>1</v>
      </c>
      <c r="Q199" s="64"/>
      <c r="R199" s="64"/>
      <c r="S199" s="64"/>
      <c r="T199" s="64"/>
      <c r="U199" s="64"/>
      <c r="V199" s="64"/>
      <c r="W199" s="64"/>
      <c r="X199" s="63"/>
      <c r="Y199" s="189">
        <f t="shared" si="10"/>
        <v>0</v>
      </c>
      <c r="Z199" s="61"/>
      <c r="AA199" s="61"/>
      <c r="AB199" s="61"/>
      <c r="AC199" s="61"/>
      <c r="AD199" s="61"/>
      <c r="AE199" s="61"/>
      <c r="AF199" s="61"/>
      <c r="AG199" s="63"/>
      <c r="AH199" s="186">
        <f t="shared" si="11"/>
        <v>0</v>
      </c>
      <c r="AI199" s="64"/>
      <c r="AJ199" s="64" t="s">
        <v>2135</v>
      </c>
      <c r="AK199" s="61" t="s">
        <v>2127</v>
      </c>
      <c r="AL199" s="61"/>
      <c r="AM199" s="61"/>
      <c r="AN199" s="61"/>
      <c r="AO199" s="61"/>
      <c r="AP199" s="61"/>
      <c r="AQ199" s="61"/>
      <c r="AR199" s="61"/>
      <c r="AS199" s="489" t="s">
        <v>1001</v>
      </c>
    </row>
    <row r="200" spans="1:45" s="161" customFormat="1" ht="15.75" customHeight="1" x14ac:dyDescent="0.25">
      <c r="A200" s="198"/>
      <c r="B200" s="61" t="s">
        <v>1204</v>
      </c>
      <c r="C200" s="61" t="s">
        <v>1205</v>
      </c>
      <c r="D200" s="61"/>
      <c r="E200" s="196" t="s">
        <v>1206</v>
      </c>
      <c r="F200" s="61" t="s">
        <v>510</v>
      </c>
      <c r="G200" s="158" t="s">
        <v>394</v>
      </c>
      <c r="H200" s="61"/>
      <c r="I200" s="61"/>
      <c r="J200" s="61"/>
      <c r="K200" s="61"/>
      <c r="L200" s="61"/>
      <c r="M200" s="61"/>
      <c r="N200" s="61">
        <v>1</v>
      </c>
      <c r="O200" s="63">
        <v>43916</v>
      </c>
      <c r="P200" s="184">
        <f t="shared" si="9"/>
        <v>1</v>
      </c>
      <c r="Q200" s="64"/>
      <c r="R200" s="64"/>
      <c r="S200" s="64"/>
      <c r="T200" s="64"/>
      <c r="U200" s="64"/>
      <c r="V200" s="64"/>
      <c r="W200" s="64"/>
      <c r="X200" s="63"/>
      <c r="Y200" s="189">
        <f t="shared" si="10"/>
        <v>0</v>
      </c>
      <c r="Z200" s="61"/>
      <c r="AA200" s="61"/>
      <c r="AB200" s="61"/>
      <c r="AC200" s="61"/>
      <c r="AD200" s="61"/>
      <c r="AE200" s="61"/>
      <c r="AF200" s="61"/>
      <c r="AG200" s="63"/>
      <c r="AH200" s="186">
        <f t="shared" si="11"/>
        <v>0</v>
      </c>
      <c r="AI200" s="64"/>
      <c r="AJ200" s="64" t="s">
        <v>2135</v>
      </c>
      <c r="AK200" s="61" t="s">
        <v>2127</v>
      </c>
      <c r="AL200" s="61"/>
      <c r="AM200" s="61"/>
      <c r="AN200" s="61"/>
      <c r="AO200" s="61"/>
      <c r="AP200" s="61"/>
      <c r="AQ200" s="61"/>
      <c r="AR200" s="61"/>
      <c r="AS200" s="489" t="s">
        <v>2381</v>
      </c>
    </row>
    <row r="201" spans="1:45" s="161" customFormat="1" ht="15" customHeight="1" x14ac:dyDescent="0.25">
      <c r="A201" s="198"/>
      <c r="B201" s="61" t="s">
        <v>1002</v>
      </c>
      <c r="C201" s="61" t="s">
        <v>1003</v>
      </c>
      <c r="D201" s="61"/>
      <c r="E201" s="196" t="s">
        <v>1004</v>
      </c>
      <c r="F201" s="61" t="s">
        <v>510</v>
      </c>
      <c r="G201" s="158" t="s">
        <v>394</v>
      </c>
      <c r="H201" s="61"/>
      <c r="I201" s="61"/>
      <c r="J201" s="61"/>
      <c r="K201" s="61"/>
      <c r="L201" s="61"/>
      <c r="M201" s="61"/>
      <c r="N201" s="61">
        <v>1</v>
      </c>
      <c r="O201" s="63">
        <v>43916</v>
      </c>
      <c r="P201" s="184">
        <f t="shared" si="9"/>
        <v>1</v>
      </c>
      <c r="Q201" s="64"/>
      <c r="R201" s="64"/>
      <c r="S201" s="64"/>
      <c r="T201" s="64"/>
      <c r="U201" s="64"/>
      <c r="V201" s="64"/>
      <c r="W201" s="64"/>
      <c r="X201" s="63"/>
      <c r="Y201" s="189">
        <f t="shared" si="10"/>
        <v>0</v>
      </c>
      <c r="Z201" s="61"/>
      <c r="AA201" s="61"/>
      <c r="AB201" s="61"/>
      <c r="AC201" s="61"/>
      <c r="AD201" s="61"/>
      <c r="AE201" s="61"/>
      <c r="AF201" s="61"/>
      <c r="AG201" s="63"/>
      <c r="AH201" s="186">
        <f t="shared" si="11"/>
        <v>0</v>
      </c>
      <c r="AI201" s="64"/>
      <c r="AJ201" s="64" t="s">
        <v>2135</v>
      </c>
      <c r="AK201" s="61" t="s">
        <v>2127</v>
      </c>
      <c r="AL201" s="61"/>
      <c r="AM201" s="61"/>
      <c r="AN201" s="61"/>
      <c r="AO201" s="61"/>
      <c r="AP201" s="61"/>
      <c r="AQ201" s="61"/>
      <c r="AR201" s="61"/>
      <c r="AS201" s="489" t="s">
        <v>1005</v>
      </c>
    </row>
    <row r="202" spans="1:45" s="161" customFormat="1" ht="14.25" customHeight="1" x14ac:dyDescent="0.25">
      <c r="A202" s="198"/>
      <c r="B202" s="61" t="s">
        <v>1006</v>
      </c>
      <c r="C202" s="61" t="s">
        <v>1007</v>
      </c>
      <c r="D202" s="61"/>
      <c r="E202" s="196" t="s">
        <v>1008</v>
      </c>
      <c r="F202" s="61" t="s">
        <v>510</v>
      </c>
      <c r="G202" s="158" t="s">
        <v>394</v>
      </c>
      <c r="H202" s="61"/>
      <c r="I202" s="61"/>
      <c r="J202" s="61"/>
      <c r="K202" s="61"/>
      <c r="L202" s="61"/>
      <c r="M202" s="61"/>
      <c r="N202" s="61">
        <v>1</v>
      </c>
      <c r="O202" s="63">
        <v>44116</v>
      </c>
      <c r="P202" s="184">
        <f t="shared" si="9"/>
        <v>1</v>
      </c>
      <c r="Q202" s="64"/>
      <c r="R202" s="64"/>
      <c r="S202" s="64"/>
      <c r="T202" s="64"/>
      <c r="U202" s="64"/>
      <c r="V202" s="64"/>
      <c r="W202" s="64"/>
      <c r="X202" s="63"/>
      <c r="Y202" s="189">
        <f t="shared" si="10"/>
        <v>0</v>
      </c>
      <c r="Z202" s="61"/>
      <c r="AA202" s="61"/>
      <c r="AB202" s="61"/>
      <c r="AC202" s="61"/>
      <c r="AD202" s="61"/>
      <c r="AE202" s="61"/>
      <c r="AF202" s="61"/>
      <c r="AG202" s="63"/>
      <c r="AH202" s="186">
        <f t="shared" si="11"/>
        <v>0</v>
      </c>
      <c r="AI202" s="64"/>
      <c r="AJ202" s="64" t="s">
        <v>2135</v>
      </c>
      <c r="AK202" s="61" t="s">
        <v>2127</v>
      </c>
      <c r="AL202" s="61"/>
      <c r="AM202" s="61"/>
      <c r="AN202" s="61"/>
      <c r="AO202" s="61"/>
      <c r="AP202" s="61"/>
      <c r="AQ202" s="61"/>
      <c r="AR202" s="61"/>
      <c r="AS202" s="489" t="s">
        <v>1009</v>
      </c>
    </row>
    <row r="203" spans="1:45" s="161" customFormat="1" ht="15.75" customHeight="1" x14ac:dyDescent="0.25">
      <c r="A203" s="198"/>
      <c r="B203" s="61" t="s">
        <v>1010</v>
      </c>
      <c r="C203" s="61" t="s">
        <v>1011</v>
      </c>
      <c r="D203" s="61"/>
      <c r="E203" s="196" t="s">
        <v>1012</v>
      </c>
      <c r="F203" s="61" t="s">
        <v>510</v>
      </c>
      <c r="G203" s="158" t="s">
        <v>394</v>
      </c>
      <c r="H203" s="61"/>
      <c r="I203" s="61"/>
      <c r="J203" s="61"/>
      <c r="K203" s="61"/>
      <c r="L203" s="61"/>
      <c r="M203" s="61"/>
      <c r="N203" s="61">
        <v>1</v>
      </c>
      <c r="O203" s="63">
        <v>43903</v>
      </c>
      <c r="P203" s="184">
        <f t="shared" si="9"/>
        <v>1</v>
      </c>
      <c r="Q203" s="64"/>
      <c r="R203" s="64"/>
      <c r="S203" s="64"/>
      <c r="T203" s="64"/>
      <c r="U203" s="64"/>
      <c r="V203" s="64"/>
      <c r="W203" s="64"/>
      <c r="X203" s="63"/>
      <c r="Y203" s="189">
        <f t="shared" si="10"/>
        <v>0</v>
      </c>
      <c r="Z203" s="61"/>
      <c r="AA203" s="61"/>
      <c r="AB203" s="61"/>
      <c r="AC203" s="61"/>
      <c r="AD203" s="61"/>
      <c r="AE203" s="61"/>
      <c r="AF203" s="61"/>
      <c r="AG203" s="63"/>
      <c r="AH203" s="186">
        <f t="shared" si="11"/>
        <v>0</v>
      </c>
      <c r="AI203" s="64"/>
      <c r="AJ203" s="64" t="s">
        <v>2135</v>
      </c>
      <c r="AK203" s="61" t="s">
        <v>2127</v>
      </c>
      <c r="AL203" s="61"/>
      <c r="AM203" s="61"/>
      <c r="AN203" s="61"/>
      <c r="AO203" s="61"/>
      <c r="AP203" s="61"/>
      <c r="AQ203" s="61"/>
      <c r="AR203" s="61"/>
      <c r="AS203" s="489" t="s">
        <v>1013</v>
      </c>
    </row>
    <row r="204" spans="1:45" s="161" customFormat="1" ht="14.25" customHeight="1" x14ac:dyDescent="0.25">
      <c r="A204" s="198"/>
      <c r="B204" s="61" t="s">
        <v>1284</v>
      </c>
      <c r="C204" s="61" t="s">
        <v>1285</v>
      </c>
      <c r="D204" s="61"/>
      <c r="E204" s="196" t="s">
        <v>1286</v>
      </c>
      <c r="F204" s="61" t="s">
        <v>510</v>
      </c>
      <c r="G204" s="158" t="s">
        <v>394</v>
      </c>
      <c r="H204" s="61"/>
      <c r="I204" s="61"/>
      <c r="J204" s="61"/>
      <c r="K204" s="61"/>
      <c r="L204" s="61"/>
      <c r="M204" s="61"/>
      <c r="N204" s="61">
        <v>1</v>
      </c>
      <c r="O204" s="63">
        <v>43902</v>
      </c>
      <c r="P204" s="184">
        <f t="shared" si="9"/>
        <v>1</v>
      </c>
      <c r="Q204" s="64"/>
      <c r="R204" s="64"/>
      <c r="S204" s="64"/>
      <c r="T204" s="64"/>
      <c r="U204" s="64"/>
      <c r="V204" s="64"/>
      <c r="W204" s="64"/>
      <c r="X204" s="63"/>
      <c r="Y204" s="189">
        <f t="shared" si="10"/>
        <v>0</v>
      </c>
      <c r="Z204" s="61"/>
      <c r="AA204" s="61"/>
      <c r="AB204" s="61"/>
      <c r="AC204" s="61"/>
      <c r="AD204" s="61"/>
      <c r="AE204" s="61"/>
      <c r="AF204" s="61"/>
      <c r="AG204" s="63"/>
      <c r="AH204" s="186">
        <f t="shared" si="11"/>
        <v>0</v>
      </c>
      <c r="AI204" s="64"/>
      <c r="AJ204" s="64" t="s">
        <v>2135</v>
      </c>
      <c r="AK204" s="61" t="s">
        <v>2127</v>
      </c>
      <c r="AL204" s="61"/>
      <c r="AM204" s="61"/>
      <c r="AN204" s="61"/>
      <c r="AO204" s="61"/>
      <c r="AP204" s="61"/>
      <c r="AQ204" s="61"/>
      <c r="AR204" s="61"/>
      <c r="AS204" s="489" t="s">
        <v>2382</v>
      </c>
    </row>
    <row r="205" spans="1:45" s="161" customFormat="1" ht="14.25" customHeight="1" x14ac:dyDescent="0.25">
      <c r="A205" s="198"/>
      <c r="B205" s="61" t="s">
        <v>1014</v>
      </c>
      <c r="C205" s="61" t="s">
        <v>1015</v>
      </c>
      <c r="D205" s="61"/>
      <c r="E205" s="196" t="s">
        <v>1016</v>
      </c>
      <c r="F205" s="61" t="s">
        <v>510</v>
      </c>
      <c r="G205" s="158" t="s">
        <v>394</v>
      </c>
      <c r="H205" s="61"/>
      <c r="I205" s="61"/>
      <c r="J205" s="61"/>
      <c r="K205" s="61"/>
      <c r="L205" s="61"/>
      <c r="M205" s="61"/>
      <c r="N205" s="61">
        <v>1</v>
      </c>
      <c r="O205" s="63">
        <v>43903</v>
      </c>
      <c r="P205" s="184">
        <f t="shared" ref="P205:P268" si="12">SUM($H205:$N205)</f>
        <v>1</v>
      </c>
      <c r="Q205" s="64"/>
      <c r="R205" s="64"/>
      <c r="S205" s="64"/>
      <c r="T205" s="64"/>
      <c r="U205" s="64"/>
      <c r="V205" s="64"/>
      <c r="W205" s="64"/>
      <c r="X205" s="63"/>
      <c r="Y205" s="189">
        <f t="shared" ref="Y205:Y268" si="13">SUM(Q205:W205)</f>
        <v>0</v>
      </c>
      <c r="Z205" s="61"/>
      <c r="AA205" s="61"/>
      <c r="AB205" s="61"/>
      <c r="AC205" s="61"/>
      <c r="AD205" s="61"/>
      <c r="AE205" s="61"/>
      <c r="AF205" s="61"/>
      <c r="AG205" s="63"/>
      <c r="AH205" s="186">
        <f t="shared" ref="AH205:AH268" si="14">SUM($Z205:$AF205)</f>
        <v>0</v>
      </c>
      <c r="AI205" s="64"/>
      <c r="AJ205" s="64" t="s">
        <v>2135</v>
      </c>
      <c r="AK205" s="61" t="s">
        <v>2127</v>
      </c>
      <c r="AL205" s="61"/>
      <c r="AM205" s="61"/>
      <c r="AN205" s="61"/>
      <c r="AO205" s="61"/>
      <c r="AP205" s="61"/>
      <c r="AQ205" s="61"/>
      <c r="AR205" s="61"/>
      <c r="AS205" s="489" t="s">
        <v>1017</v>
      </c>
    </row>
    <row r="206" spans="1:45" s="161" customFormat="1" ht="14.25" customHeight="1" x14ac:dyDescent="0.25">
      <c r="A206" s="198"/>
      <c r="B206" s="61" t="s">
        <v>1018</v>
      </c>
      <c r="C206" s="61" t="s">
        <v>1019</v>
      </c>
      <c r="D206" s="61"/>
      <c r="E206" s="196" t="s">
        <v>1020</v>
      </c>
      <c r="F206" s="61" t="s">
        <v>510</v>
      </c>
      <c r="G206" s="158" t="s">
        <v>394</v>
      </c>
      <c r="H206" s="61"/>
      <c r="I206" s="61"/>
      <c r="J206" s="61"/>
      <c r="K206" s="61"/>
      <c r="L206" s="61"/>
      <c r="M206" s="61"/>
      <c r="N206" s="61">
        <v>1</v>
      </c>
      <c r="O206" s="63">
        <v>43903</v>
      </c>
      <c r="P206" s="184">
        <f t="shared" si="12"/>
        <v>1</v>
      </c>
      <c r="Q206" s="64"/>
      <c r="R206" s="64"/>
      <c r="S206" s="64"/>
      <c r="T206" s="64"/>
      <c r="U206" s="64"/>
      <c r="V206" s="64"/>
      <c r="W206" s="64"/>
      <c r="X206" s="63"/>
      <c r="Y206" s="189">
        <f t="shared" si="13"/>
        <v>0</v>
      </c>
      <c r="Z206" s="61"/>
      <c r="AA206" s="61"/>
      <c r="AB206" s="61"/>
      <c r="AC206" s="61"/>
      <c r="AD206" s="61"/>
      <c r="AE206" s="61"/>
      <c r="AF206" s="61"/>
      <c r="AG206" s="63"/>
      <c r="AH206" s="186">
        <f t="shared" si="14"/>
        <v>0</v>
      </c>
      <c r="AI206" s="64"/>
      <c r="AJ206" s="64" t="s">
        <v>2135</v>
      </c>
      <c r="AK206" s="61" t="s">
        <v>2127</v>
      </c>
      <c r="AL206" s="61"/>
      <c r="AM206" s="61"/>
      <c r="AN206" s="61"/>
      <c r="AO206" s="61"/>
      <c r="AP206" s="61"/>
      <c r="AQ206" s="61"/>
      <c r="AR206" s="61"/>
      <c r="AS206" s="489" t="s">
        <v>1021</v>
      </c>
    </row>
    <row r="207" spans="1:45" s="161" customFormat="1" ht="14.25" customHeight="1" x14ac:dyDescent="0.25">
      <c r="A207" s="198"/>
      <c r="B207" s="61" t="s">
        <v>1022</v>
      </c>
      <c r="C207" s="61" t="s">
        <v>1023</v>
      </c>
      <c r="D207" s="61"/>
      <c r="E207" s="196" t="s">
        <v>1024</v>
      </c>
      <c r="F207" s="61" t="s">
        <v>510</v>
      </c>
      <c r="G207" s="158" t="s">
        <v>394</v>
      </c>
      <c r="H207" s="61"/>
      <c r="I207" s="61"/>
      <c r="J207" s="61"/>
      <c r="K207" s="61"/>
      <c r="L207" s="61"/>
      <c r="M207" s="61"/>
      <c r="N207" s="61">
        <v>1</v>
      </c>
      <c r="O207" s="63">
        <v>43880</v>
      </c>
      <c r="P207" s="184">
        <f t="shared" si="12"/>
        <v>1</v>
      </c>
      <c r="Q207" s="64"/>
      <c r="R207" s="64"/>
      <c r="S207" s="64"/>
      <c r="T207" s="64"/>
      <c r="U207" s="64"/>
      <c r="V207" s="64"/>
      <c r="W207" s="64"/>
      <c r="X207" s="63"/>
      <c r="Y207" s="189">
        <f t="shared" si="13"/>
        <v>0</v>
      </c>
      <c r="Z207" s="61"/>
      <c r="AA207" s="61"/>
      <c r="AB207" s="61"/>
      <c r="AC207" s="61"/>
      <c r="AD207" s="61"/>
      <c r="AE207" s="61"/>
      <c r="AF207" s="61"/>
      <c r="AG207" s="63"/>
      <c r="AH207" s="186">
        <f t="shared" si="14"/>
        <v>0</v>
      </c>
      <c r="AI207" s="64"/>
      <c r="AJ207" s="64" t="s">
        <v>2135</v>
      </c>
      <c r="AK207" s="61" t="s">
        <v>2127</v>
      </c>
      <c r="AL207" s="61"/>
      <c r="AM207" s="61"/>
      <c r="AN207" s="61"/>
      <c r="AO207" s="61"/>
      <c r="AP207" s="61"/>
      <c r="AQ207" s="61"/>
      <c r="AR207" s="61"/>
      <c r="AS207" s="489" t="s">
        <v>1025</v>
      </c>
    </row>
    <row r="208" spans="1:45" s="161" customFormat="1" ht="14.25" customHeight="1" x14ac:dyDescent="0.25">
      <c r="A208" s="198"/>
      <c r="B208" s="61" t="s">
        <v>1168</v>
      </c>
      <c r="C208" s="61" t="s">
        <v>1169</v>
      </c>
      <c r="D208" s="61"/>
      <c r="E208" s="196" t="s">
        <v>1170</v>
      </c>
      <c r="F208" s="61" t="s">
        <v>510</v>
      </c>
      <c r="G208" s="158" t="s">
        <v>394</v>
      </c>
      <c r="H208" s="61"/>
      <c r="I208" s="61"/>
      <c r="J208" s="61"/>
      <c r="K208" s="61"/>
      <c r="L208" s="61"/>
      <c r="M208" s="61"/>
      <c r="N208" s="61">
        <v>1</v>
      </c>
      <c r="O208" s="63">
        <v>43839</v>
      </c>
      <c r="P208" s="184">
        <f t="shared" si="12"/>
        <v>1</v>
      </c>
      <c r="Q208" s="64"/>
      <c r="R208" s="64"/>
      <c r="S208" s="64"/>
      <c r="T208" s="64"/>
      <c r="U208" s="64"/>
      <c r="V208" s="64"/>
      <c r="W208" s="64"/>
      <c r="X208" s="63"/>
      <c r="Y208" s="189">
        <f t="shared" si="13"/>
        <v>0</v>
      </c>
      <c r="Z208" s="61"/>
      <c r="AA208" s="61"/>
      <c r="AB208" s="61"/>
      <c r="AC208" s="61"/>
      <c r="AD208" s="61"/>
      <c r="AE208" s="61"/>
      <c r="AF208" s="61"/>
      <c r="AG208" s="63"/>
      <c r="AH208" s="186">
        <f t="shared" si="14"/>
        <v>0</v>
      </c>
      <c r="AI208" s="64"/>
      <c r="AJ208" s="64" t="s">
        <v>2135</v>
      </c>
      <c r="AK208" s="61" t="s">
        <v>2127</v>
      </c>
      <c r="AL208" s="61"/>
      <c r="AM208" s="61"/>
      <c r="AN208" s="61"/>
      <c r="AO208" s="61"/>
      <c r="AP208" s="61"/>
      <c r="AQ208" s="61"/>
      <c r="AR208" s="61"/>
      <c r="AS208" s="540" t="s">
        <v>2383</v>
      </c>
    </row>
    <row r="209" spans="1:45" s="161" customFormat="1" ht="14.25" customHeight="1" x14ac:dyDescent="0.25">
      <c r="A209" s="198"/>
      <c r="B209" s="61" t="s">
        <v>2384</v>
      </c>
      <c r="C209" s="61" t="s">
        <v>2385</v>
      </c>
      <c r="D209" s="61"/>
      <c r="E209" s="61" t="s">
        <v>2386</v>
      </c>
      <c r="F209" s="61" t="s">
        <v>690</v>
      </c>
      <c r="G209" s="158" t="s">
        <v>691</v>
      </c>
      <c r="H209" s="61"/>
      <c r="I209" s="61"/>
      <c r="J209" s="61"/>
      <c r="K209" s="61"/>
      <c r="L209" s="61"/>
      <c r="M209" s="61"/>
      <c r="N209" s="61">
        <v>1</v>
      </c>
      <c r="O209" s="63">
        <v>43860</v>
      </c>
      <c r="P209" s="184">
        <f t="shared" si="12"/>
        <v>1</v>
      </c>
      <c r="Q209" s="64"/>
      <c r="R209" s="64"/>
      <c r="S209" s="64"/>
      <c r="T209" s="64"/>
      <c r="U209" s="64"/>
      <c r="V209" s="64"/>
      <c r="W209" s="64"/>
      <c r="X209" s="63"/>
      <c r="Y209" s="189">
        <f t="shared" si="13"/>
        <v>0</v>
      </c>
      <c r="Z209" s="61"/>
      <c r="AA209" s="61"/>
      <c r="AB209" s="61"/>
      <c r="AC209" s="61"/>
      <c r="AD209" s="61"/>
      <c r="AE209" s="61"/>
      <c r="AF209" s="61"/>
      <c r="AG209" s="63"/>
      <c r="AH209" s="186">
        <f t="shared" si="14"/>
        <v>0</v>
      </c>
      <c r="AI209" s="61"/>
      <c r="AJ209" s="64" t="s">
        <v>2135</v>
      </c>
      <c r="AK209" s="61" t="s">
        <v>2127</v>
      </c>
      <c r="AL209" s="61"/>
      <c r="AM209" s="61"/>
      <c r="AN209" s="61"/>
      <c r="AO209" s="61"/>
      <c r="AP209" s="61"/>
      <c r="AQ209" s="61"/>
      <c r="AR209" s="61"/>
      <c r="AS209" s="489" t="s">
        <v>2387</v>
      </c>
    </row>
    <row r="210" spans="1:45" s="161" customFormat="1" ht="15" x14ac:dyDescent="0.25">
      <c r="A210" s="198"/>
      <c r="B210" s="61" t="s">
        <v>1038</v>
      </c>
      <c r="C210" s="61" t="s">
        <v>1039</v>
      </c>
      <c r="D210" s="61"/>
      <c r="E210" s="196" t="s">
        <v>1040</v>
      </c>
      <c r="F210" s="61" t="s">
        <v>510</v>
      </c>
      <c r="G210" s="158" t="s">
        <v>394</v>
      </c>
      <c r="H210" s="61"/>
      <c r="I210" s="61"/>
      <c r="J210" s="61"/>
      <c r="K210" s="61"/>
      <c r="L210" s="61"/>
      <c r="M210" s="61"/>
      <c r="N210" s="61">
        <v>1</v>
      </c>
      <c r="O210" s="63">
        <v>44110</v>
      </c>
      <c r="P210" s="184">
        <f t="shared" si="12"/>
        <v>1</v>
      </c>
      <c r="Q210" s="64"/>
      <c r="R210" s="64"/>
      <c r="S210" s="64"/>
      <c r="T210" s="64"/>
      <c r="U210" s="64"/>
      <c r="V210" s="64"/>
      <c r="W210" s="64"/>
      <c r="X210" s="63"/>
      <c r="Y210" s="189">
        <f t="shared" si="13"/>
        <v>0</v>
      </c>
      <c r="Z210" s="61"/>
      <c r="AA210" s="61"/>
      <c r="AB210" s="61"/>
      <c r="AC210" s="61"/>
      <c r="AD210" s="61"/>
      <c r="AE210" s="61"/>
      <c r="AF210" s="61"/>
      <c r="AG210" s="63"/>
      <c r="AH210" s="186">
        <f t="shared" si="14"/>
        <v>0</v>
      </c>
      <c r="AI210" s="64"/>
      <c r="AJ210" s="64" t="s">
        <v>2135</v>
      </c>
      <c r="AK210" s="61" t="s">
        <v>2127</v>
      </c>
      <c r="AL210" s="61"/>
      <c r="AM210" s="61"/>
      <c r="AN210" s="61"/>
      <c r="AO210" s="61"/>
      <c r="AP210" s="61"/>
      <c r="AQ210" s="61"/>
      <c r="AR210" s="61"/>
      <c r="AS210" s="489" t="s">
        <v>1041</v>
      </c>
    </row>
    <row r="211" spans="1:45" s="161" customFormat="1" ht="14.25" customHeight="1" x14ac:dyDescent="0.25">
      <c r="A211" s="198"/>
      <c r="B211" s="61" t="s">
        <v>1464</v>
      </c>
      <c r="C211" s="61" t="s">
        <v>1465</v>
      </c>
      <c r="D211" s="61"/>
      <c r="E211" s="196" t="s">
        <v>1466</v>
      </c>
      <c r="F211" s="61" t="s">
        <v>510</v>
      </c>
      <c r="G211" s="158" t="s">
        <v>394</v>
      </c>
      <c r="H211" s="61"/>
      <c r="I211" s="61"/>
      <c r="J211" s="61"/>
      <c r="K211" s="61"/>
      <c r="L211" s="61"/>
      <c r="M211" s="61"/>
      <c r="N211" s="61">
        <v>1</v>
      </c>
      <c r="O211" s="63">
        <v>43914</v>
      </c>
      <c r="P211" s="184">
        <f t="shared" si="12"/>
        <v>1</v>
      </c>
      <c r="Q211" s="64"/>
      <c r="R211" s="64"/>
      <c r="S211" s="64"/>
      <c r="T211" s="64"/>
      <c r="U211" s="64"/>
      <c r="V211" s="64"/>
      <c r="W211" s="64"/>
      <c r="X211" s="63"/>
      <c r="Y211" s="189">
        <f t="shared" si="13"/>
        <v>0</v>
      </c>
      <c r="Z211" s="61"/>
      <c r="AA211" s="61"/>
      <c r="AB211" s="61"/>
      <c r="AC211" s="61"/>
      <c r="AD211" s="61"/>
      <c r="AE211" s="61"/>
      <c r="AF211" s="61"/>
      <c r="AG211" s="63"/>
      <c r="AH211" s="186">
        <f t="shared" si="14"/>
        <v>0</v>
      </c>
      <c r="AI211" s="64"/>
      <c r="AJ211" s="64" t="s">
        <v>2135</v>
      </c>
      <c r="AK211" s="61" t="s">
        <v>2127</v>
      </c>
      <c r="AL211" s="61"/>
      <c r="AM211" s="61"/>
      <c r="AN211" s="61"/>
      <c r="AO211" s="61"/>
      <c r="AP211" s="61"/>
      <c r="AQ211" s="61"/>
      <c r="AR211" s="61"/>
      <c r="AS211" s="489" t="s">
        <v>2388</v>
      </c>
    </row>
    <row r="212" spans="1:45" s="161" customFormat="1" ht="14.25" customHeight="1" x14ac:dyDescent="0.25">
      <c r="A212" s="198"/>
      <c r="B212" s="61" t="s">
        <v>1042</v>
      </c>
      <c r="C212" s="61" t="s">
        <v>1043</v>
      </c>
      <c r="D212" s="61"/>
      <c r="E212" s="196" t="s">
        <v>1044</v>
      </c>
      <c r="F212" s="61" t="s">
        <v>510</v>
      </c>
      <c r="G212" s="158" t="s">
        <v>394</v>
      </c>
      <c r="H212" s="61"/>
      <c r="I212" s="61"/>
      <c r="J212" s="61"/>
      <c r="K212" s="61"/>
      <c r="L212" s="61"/>
      <c r="M212" s="61"/>
      <c r="N212" s="61">
        <v>1</v>
      </c>
      <c r="O212" s="63">
        <v>43871</v>
      </c>
      <c r="P212" s="184">
        <f t="shared" si="12"/>
        <v>1</v>
      </c>
      <c r="Q212" s="64"/>
      <c r="R212" s="64"/>
      <c r="S212" s="64"/>
      <c r="T212" s="64"/>
      <c r="U212" s="64"/>
      <c r="V212" s="64"/>
      <c r="W212" s="64"/>
      <c r="X212" s="63"/>
      <c r="Y212" s="189">
        <f t="shared" si="13"/>
        <v>0</v>
      </c>
      <c r="Z212" s="61"/>
      <c r="AA212" s="61"/>
      <c r="AB212" s="61"/>
      <c r="AC212" s="61"/>
      <c r="AD212" s="61"/>
      <c r="AE212" s="61"/>
      <c r="AF212" s="61"/>
      <c r="AG212" s="63"/>
      <c r="AH212" s="186">
        <f t="shared" si="14"/>
        <v>0</v>
      </c>
      <c r="AI212" s="64"/>
      <c r="AJ212" s="64" t="s">
        <v>2135</v>
      </c>
      <c r="AK212" s="61" t="s">
        <v>2127</v>
      </c>
      <c r="AL212" s="61"/>
      <c r="AM212" s="61"/>
      <c r="AN212" s="61"/>
      <c r="AO212" s="61"/>
      <c r="AP212" s="61"/>
      <c r="AQ212" s="61"/>
      <c r="AR212" s="61"/>
      <c r="AS212" s="489" t="s">
        <v>1045</v>
      </c>
    </row>
    <row r="213" spans="1:45" s="161" customFormat="1" ht="15" x14ac:dyDescent="0.25">
      <c r="A213" s="198"/>
      <c r="B213" s="61" t="s">
        <v>1046</v>
      </c>
      <c r="C213" s="61" t="s">
        <v>1047</v>
      </c>
      <c r="D213" s="61"/>
      <c r="E213" s="196" t="s">
        <v>1048</v>
      </c>
      <c r="F213" s="61" t="s">
        <v>510</v>
      </c>
      <c r="G213" s="158" t="s">
        <v>394</v>
      </c>
      <c r="H213" s="61"/>
      <c r="I213" s="61"/>
      <c r="J213" s="61"/>
      <c r="K213" s="61"/>
      <c r="L213" s="61"/>
      <c r="M213" s="61"/>
      <c r="N213" s="61">
        <v>1</v>
      </c>
      <c r="O213" s="63">
        <v>43845</v>
      </c>
      <c r="P213" s="184">
        <f t="shared" si="12"/>
        <v>1</v>
      </c>
      <c r="Q213" s="64"/>
      <c r="R213" s="64"/>
      <c r="S213" s="64"/>
      <c r="T213" s="64"/>
      <c r="U213" s="64"/>
      <c r="V213" s="64"/>
      <c r="W213" s="64"/>
      <c r="X213" s="63"/>
      <c r="Y213" s="189">
        <f t="shared" si="13"/>
        <v>0</v>
      </c>
      <c r="Z213" s="61"/>
      <c r="AA213" s="61"/>
      <c r="AB213" s="61"/>
      <c r="AC213" s="61"/>
      <c r="AD213" s="61"/>
      <c r="AE213" s="61"/>
      <c r="AF213" s="61"/>
      <c r="AG213" s="63"/>
      <c r="AH213" s="186">
        <f t="shared" si="14"/>
        <v>0</v>
      </c>
      <c r="AI213" s="64"/>
      <c r="AJ213" s="64" t="s">
        <v>2135</v>
      </c>
      <c r="AK213" s="61" t="s">
        <v>2127</v>
      </c>
      <c r="AL213" s="61"/>
      <c r="AM213" s="61"/>
      <c r="AN213" s="61"/>
      <c r="AO213" s="61"/>
      <c r="AP213" s="61"/>
      <c r="AQ213" s="61"/>
      <c r="AR213" s="61"/>
      <c r="AS213" s="489" t="s">
        <v>1049</v>
      </c>
    </row>
    <row r="214" spans="1:45" s="161" customFormat="1" ht="15" x14ac:dyDescent="0.25">
      <c r="A214" s="198"/>
      <c r="B214" s="61" t="s">
        <v>1050</v>
      </c>
      <c r="C214" s="61" t="s">
        <v>1051</v>
      </c>
      <c r="D214" s="61"/>
      <c r="E214" s="196" t="s">
        <v>1052</v>
      </c>
      <c r="F214" s="61" t="s">
        <v>510</v>
      </c>
      <c r="G214" s="158" t="s">
        <v>394</v>
      </c>
      <c r="H214" s="61"/>
      <c r="I214" s="61"/>
      <c r="J214" s="61"/>
      <c r="K214" s="61"/>
      <c r="L214" s="61"/>
      <c r="M214" s="61"/>
      <c r="N214" s="61">
        <v>1</v>
      </c>
      <c r="O214" s="63">
        <v>43879</v>
      </c>
      <c r="P214" s="184">
        <f t="shared" si="12"/>
        <v>1</v>
      </c>
      <c r="Q214" s="64"/>
      <c r="R214" s="64"/>
      <c r="S214" s="64"/>
      <c r="T214" s="64"/>
      <c r="U214" s="64"/>
      <c r="V214" s="64"/>
      <c r="W214" s="64"/>
      <c r="X214" s="63"/>
      <c r="Y214" s="189">
        <f t="shared" si="13"/>
        <v>0</v>
      </c>
      <c r="Z214" s="61"/>
      <c r="AA214" s="61"/>
      <c r="AB214" s="61"/>
      <c r="AC214" s="61"/>
      <c r="AD214" s="61"/>
      <c r="AE214" s="61"/>
      <c r="AF214" s="61"/>
      <c r="AG214" s="63"/>
      <c r="AH214" s="186">
        <f t="shared" si="14"/>
        <v>0</v>
      </c>
      <c r="AI214" s="64"/>
      <c r="AJ214" s="64" t="s">
        <v>2135</v>
      </c>
      <c r="AK214" s="61" t="s">
        <v>2127</v>
      </c>
      <c r="AL214" s="61"/>
      <c r="AM214" s="61"/>
      <c r="AN214" s="61"/>
      <c r="AO214" s="61"/>
      <c r="AP214" s="61"/>
      <c r="AQ214" s="61"/>
      <c r="AR214" s="61"/>
      <c r="AS214" s="489" t="s">
        <v>1053</v>
      </c>
    </row>
    <row r="215" spans="1:45" s="161" customFormat="1" ht="15" customHeight="1" x14ac:dyDescent="0.25">
      <c r="A215" s="198"/>
      <c r="B215" s="61" t="s">
        <v>1124</v>
      </c>
      <c r="C215" s="61" t="s">
        <v>1125</v>
      </c>
      <c r="D215" s="61"/>
      <c r="E215" s="196" t="s">
        <v>1126</v>
      </c>
      <c r="F215" s="61" t="s">
        <v>510</v>
      </c>
      <c r="G215" s="158" t="s">
        <v>394</v>
      </c>
      <c r="H215" s="61"/>
      <c r="I215" s="61"/>
      <c r="J215" s="61"/>
      <c r="K215" s="61"/>
      <c r="L215" s="61"/>
      <c r="M215" s="61"/>
      <c r="N215" s="61">
        <v>1</v>
      </c>
      <c r="O215" s="63">
        <v>43837</v>
      </c>
      <c r="P215" s="184">
        <f t="shared" si="12"/>
        <v>1</v>
      </c>
      <c r="Q215" s="64"/>
      <c r="R215" s="64"/>
      <c r="S215" s="64"/>
      <c r="T215" s="64"/>
      <c r="U215" s="64"/>
      <c r="V215" s="64"/>
      <c r="W215" s="64"/>
      <c r="X215" s="63"/>
      <c r="Y215" s="189">
        <f t="shared" si="13"/>
        <v>0</v>
      </c>
      <c r="Z215" s="61"/>
      <c r="AA215" s="61"/>
      <c r="AB215" s="61"/>
      <c r="AC215" s="61"/>
      <c r="AD215" s="61"/>
      <c r="AE215" s="61"/>
      <c r="AF215" s="61"/>
      <c r="AG215" s="63"/>
      <c r="AH215" s="186">
        <f t="shared" si="14"/>
        <v>0</v>
      </c>
      <c r="AI215" s="64"/>
      <c r="AJ215" s="64" t="s">
        <v>2135</v>
      </c>
      <c r="AK215" s="61" t="s">
        <v>2127</v>
      </c>
      <c r="AL215" s="61"/>
      <c r="AM215" s="61"/>
      <c r="AN215" s="61"/>
      <c r="AO215" s="61"/>
      <c r="AP215" s="61"/>
      <c r="AQ215" s="61"/>
      <c r="AR215" s="61"/>
      <c r="AS215" s="489" t="s">
        <v>2389</v>
      </c>
    </row>
    <row r="216" spans="1:45" s="161" customFormat="1" ht="14.25" customHeight="1" x14ac:dyDescent="0.25">
      <c r="A216" s="198"/>
      <c r="B216" s="61" t="s">
        <v>1432</v>
      </c>
      <c r="C216" s="61" t="s">
        <v>1433</v>
      </c>
      <c r="D216" s="61"/>
      <c r="E216" s="196" t="s">
        <v>1434</v>
      </c>
      <c r="F216" s="61" t="s">
        <v>510</v>
      </c>
      <c r="G216" s="158" t="s">
        <v>394</v>
      </c>
      <c r="H216" s="61"/>
      <c r="I216" s="61"/>
      <c r="J216" s="61"/>
      <c r="K216" s="61"/>
      <c r="L216" s="61"/>
      <c r="M216" s="61"/>
      <c r="N216" s="61">
        <v>1</v>
      </c>
      <c r="O216" s="63">
        <v>43867</v>
      </c>
      <c r="P216" s="184">
        <f t="shared" si="12"/>
        <v>1</v>
      </c>
      <c r="Q216" s="64"/>
      <c r="R216" s="64"/>
      <c r="S216" s="64"/>
      <c r="T216" s="64"/>
      <c r="U216" s="64"/>
      <c r="V216" s="64"/>
      <c r="W216" s="64"/>
      <c r="X216" s="63"/>
      <c r="Y216" s="189">
        <f t="shared" si="13"/>
        <v>0</v>
      </c>
      <c r="Z216" s="61"/>
      <c r="AA216" s="61"/>
      <c r="AB216" s="61"/>
      <c r="AC216" s="61"/>
      <c r="AD216" s="61"/>
      <c r="AE216" s="61"/>
      <c r="AF216" s="61"/>
      <c r="AG216" s="63"/>
      <c r="AH216" s="186">
        <f t="shared" si="14"/>
        <v>0</v>
      </c>
      <c r="AI216" s="64"/>
      <c r="AJ216" s="64" t="s">
        <v>2135</v>
      </c>
      <c r="AK216" s="61" t="s">
        <v>2127</v>
      </c>
      <c r="AL216" s="61"/>
      <c r="AM216" s="61"/>
      <c r="AN216" s="61"/>
      <c r="AO216" s="61"/>
      <c r="AP216" s="61"/>
      <c r="AQ216" s="61"/>
      <c r="AR216" s="61"/>
      <c r="AS216" s="489" t="s">
        <v>2390</v>
      </c>
    </row>
    <row r="217" spans="1:45" s="161" customFormat="1" ht="15" customHeight="1" x14ac:dyDescent="0.25">
      <c r="A217" s="198"/>
      <c r="B217" s="61" t="s">
        <v>670</v>
      </c>
      <c r="C217" s="61" t="s">
        <v>671</v>
      </c>
      <c r="D217" s="61"/>
      <c r="E217" s="196" t="s">
        <v>1054</v>
      </c>
      <c r="F217" s="61" t="s">
        <v>510</v>
      </c>
      <c r="G217" s="158" t="s">
        <v>394</v>
      </c>
      <c r="H217" s="61"/>
      <c r="I217" s="61"/>
      <c r="J217" s="61"/>
      <c r="K217" s="61"/>
      <c r="L217" s="61"/>
      <c r="M217" s="61"/>
      <c r="N217" s="61">
        <v>1</v>
      </c>
      <c r="O217" s="63">
        <v>43874</v>
      </c>
      <c r="P217" s="184">
        <f t="shared" si="12"/>
        <v>1</v>
      </c>
      <c r="Q217" s="64"/>
      <c r="R217" s="64"/>
      <c r="S217" s="64"/>
      <c r="T217" s="64"/>
      <c r="U217" s="64"/>
      <c r="V217" s="64"/>
      <c r="W217" s="64"/>
      <c r="X217" s="63"/>
      <c r="Y217" s="189">
        <f t="shared" si="13"/>
        <v>0</v>
      </c>
      <c r="Z217" s="61"/>
      <c r="AA217" s="61"/>
      <c r="AB217" s="61"/>
      <c r="AC217" s="61"/>
      <c r="AD217" s="61"/>
      <c r="AE217" s="61"/>
      <c r="AF217" s="61"/>
      <c r="AG217" s="63"/>
      <c r="AH217" s="186">
        <f t="shared" si="14"/>
        <v>0</v>
      </c>
      <c r="AI217" s="64"/>
      <c r="AJ217" s="64" t="s">
        <v>2135</v>
      </c>
      <c r="AK217" s="61" t="s">
        <v>2127</v>
      </c>
      <c r="AL217" s="61"/>
      <c r="AM217" s="61"/>
      <c r="AN217" s="61"/>
      <c r="AO217" s="61"/>
      <c r="AP217" s="61"/>
      <c r="AQ217" s="61"/>
      <c r="AR217" s="61"/>
      <c r="AS217" s="489" t="s">
        <v>1055</v>
      </c>
    </row>
    <row r="218" spans="1:45" s="161" customFormat="1" ht="14.25" customHeight="1" x14ac:dyDescent="0.25">
      <c r="A218" s="198"/>
      <c r="B218" s="61" t="s">
        <v>1056</v>
      </c>
      <c r="C218" s="61" t="s">
        <v>1057</v>
      </c>
      <c r="D218" s="61"/>
      <c r="E218" s="196" t="s">
        <v>1058</v>
      </c>
      <c r="F218" s="61" t="s">
        <v>510</v>
      </c>
      <c r="G218" s="158" t="s">
        <v>394</v>
      </c>
      <c r="H218" s="61"/>
      <c r="I218" s="61"/>
      <c r="J218" s="61"/>
      <c r="K218" s="61"/>
      <c r="L218" s="61"/>
      <c r="M218" s="61"/>
      <c r="N218" s="61">
        <v>1</v>
      </c>
      <c r="O218" s="63">
        <v>43900</v>
      </c>
      <c r="P218" s="184">
        <f t="shared" si="12"/>
        <v>1</v>
      </c>
      <c r="Q218" s="64"/>
      <c r="R218" s="64"/>
      <c r="S218" s="64"/>
      <c r="T218" s="64"/>
      <c r="U218" s="64"/>
      <c r="V218" s="64"/>
      <c r="W218" s="64"/>
      <c r="X218" s="63"/>
      <c r="Y218" s="189">
        <f t="shared" si="13"/>
        <v>0</v>
      </c>
      <c r="Z218" s="61"/>
      <c r="AA218" s="61"/>
      <c r="AB218" s="61"/>
      <c r="AC218" s="61"/>
      <c r="AD218" s="61"/>
      <c r="AE218" s="61"/>
      <c r="AF218" s="61"/>
      <c r="AG218" s="63"/>
      <c r="AH218" s="186">
        <f t="shared" si="14"/>
        <v>0</v>
      </c>
      <c r="AI218" s="64"/>
      <c r="AJ218" s="64" t="s">
        <v>2135</v>
      </c>
      <c r="AK218" s="61" t="s">
        <v>2127</v>
      </c>
      <c r="AL218" s="61"/>
      <c r="AM218" s="61"/>
      <c r="AN218" s="61"/>
      <c r="AO218" s="61"/>
      <c r="AP218" s="61"/>
      <c r="AQ218" s="61"/>
      <c r="AR218" s="61"/>
      <c r="AS218" s="489" t="s">
        <v>1059</v>
      </c>
    </row>
    <row r="219" spans="1:45" s="161" customFormat="1" ht="15.75" customHeight="1" x14ac:dyDescent="0.25">
      <c r="A219" s="198"/>
      <c r="B219" s="61" t="s">
        <v>2391</v>
      </c>
      <c r="C219" s="61" t="s">
        <v>2392</v>
      </c>
      <c r="D219" s="61"/>
      <c r="E219" s="61" t="s">
        <v>2393</v>
      </c>
      <c r="F219" s="61" t="s">
        <v>690</v>
      </c>
      <c r="G219" s="158" t="s">
        <v>691</v>
      </c>
      <c r="H219" s="61"/>
      <c r="I219" s="61"/>
      <c r="J219" s="61"/>
      <c r="K219" s="61"/>
      <c r="L219" s="61"/>
      <c r="M219" s="61"/>
      <c r="N219" s="61">
        <v>1</v>
      </c>
      <c r="O219" s="63">
        <v>44046</v>
      </c>
      <c r="P219" s="184">
        <f t="shared" si="12"/>
        <v>1</v>
      </c>
      <c r="Q219" s="64"/>
      <c r="R219" s="64"/>
      <c r="S219" s="64"/>
      <c r="T219" s="64"/>
      <c r="U219" s="64"/>
      <c r="V219" s="64"/>
      <c r="W219" s="64"/>
      <c r="X219" s="63"/>
      <c r="Y219" s="189">
        <f t="shared" si="13"/>
        <v>0</v>
      </c>
      <c r="Z219" s="61"/>
      <c r="AA219" s="61"/>
      <c r="AB219" s="61"/>
      <c r="AC219" s="61"/>
      <c r="AD219" s="61"/>
      <c r="AE219" s="61"/>
      <c r="AF219" s="61"/>
      <c r="AG219" s="63"/>
      <c r="AH219" s="186">
        <f t="shared" si="14"/>
        <v>0</v>
      </c>
      <c r="AI219" s="61"/>
      <c r="AJ219" s="64" t="s">
        <v>2135</v>
      </c>
      <c r="AK219" s="61" t="s">
        <v>2127</v>
      </c>
      <c r="AL219" s="61"/>
      <c r="AM219" s="61"/>
      <c r="AN219" s="61"/>
      <c r="AO219" s="61"/>
      <c r="AP219" s="61"/>
      <c r="AQ219" s="61"/>
      <c r="AR219" s="61"/>
      <c r="AS219" s="489" t="s">
        <v>2394</v>
      </c>
    </row>
    <row r="220" spans="1:45" s="161" customFormat="1" ht="15.75" customHeight="1" x14ac:dyDescent="0.25">
      <c r="A220" s="198"/>
      <c r="B220" s="61" t="s">
        <v>2391</v>
      </c>
      <c r="C220" s="61" t="s">
        <v>2392</v>
      </c>
      <c r="D220" s="61"/>
      <c r="E220" s="284" t="s">
        <v>2393</v>
      </c>
      <c r="F220" s="61" t="s">
        <v>510</v>
      </c>
      <c r="G220" s="158" t="s">
        <v>394</v>
      </c>
      <c r="H220" s="61"/>
      <c r="I220" s="61"/>
      <c r="J220" s="61"/>
      <c r="K220" s="61"/>
      <c r="L220" s="61"/>
      <c r="M220" s="61"/>
      <c r="N220" s="61">
        <v>1</v>
      </c>
      <c r="O220" s="63">
        <v>44046</v>
      </c>
      <c r="P220" s="184">
        <f t="shared" si="12"/>
        <v>1</v>
      </c>
      <c r="Q220" s="64"/>
      <c r="R220" s="64"/>
      <c r="S220" s="64"/>
      <c r="T220" s="64"/>
      <c r="U220" s="64"/>
      <c r="V220" s="64"/>
      <c r="W220" s="64"/>
      <c r="X220" s="63"/>
      <c r="Y220" s="189">
        <f t="shared" si="13"/>
        <v>0</v>
      </c>
      <c r="Z220" s="61"/>
      <c r="AA220" s="61"/>
      <c r="AB220" s="61"/>
      <c r="AC220" s="61"/>
      <c r="AD220" s="61"/>
      <c r="AE220" s="61"/>
      <c r="AF220" s="61"/>
      <c r="AG220" s="63"/>
      <c r="AH220" s="186">
        <f t="shared" si="14"/>
        <v>0</v>
      </c>
      <c r="AI220" s="61"/>
      <c r="AJ220" s="64" t="s">
        <v>2135</v>
      </c>
      <c r="AK220" s="61" t="s">
        <v>2127</v>
      </c>
      <c r="AL220" s="61"/>
      <c r="AM220" s="61"/>
      <c r="AN220" s="61"/>
      <c r="AO220" s="61"/>
      <c r="AP220" s="61"/>
      <c r="AQ220" s="61"/>
      <c r="AR220" s="61"/>
      <c r="AS220" s="489" t="s">
        <v>2394</v>
      </c>
    </row>
    <row r="221" spans="1:45" s="161" customFormat="1" ht="15" x14ac:dyDescent="0.25">
      <c r="A221" s="198"/>
      <c r="B221" s="61" t="s">
        <v>1064</v>
      </c>
      <c r="C221" s="61" t="s">
        <v>1065</v>
      </c>
      <c r="D221" s="61"/>
      <c r="E221" s="196" t="s">
        <v>1066</v>
      </c>
      <c r="F221" s="61" t="s">
        <v>510</v>
      </c>
      <c r="G221" s="158" t="s">
        <v>394</v>
      </c>
      <c r="H221" s="61"/>
      <c r="I221" s="61"/>
      <c r="J221" s="61"/>
      <c r="K221" s="61"/>
      <c r="L221" s="61"/>
      <c r="M221" s="61"/>
      <c r="N221" s="61">
        <v>1</v>
      </c>
      <c r="O221" s="63">
        <v>43874</v>
      </c>
      <c r="P221" s="184">
        <f t="shared" si="12"/>
        <v>1</v>
      </c>
      <c r="Q221" s="64"/>
      <c r="R221" s="64"/>
      <c r="S221" s="64"/>
      <c r="T221" s="64"/>
      <c r="U221" s="64"/>
      <c r="V221" s="64"/>
      <c r="W221" s="64"/>
      <c r="X221" s="63"/>
      <c r="Y221" s="189">
        <f t="shared" si="13"/>
        <v>0</v>
      </c>
      <c r="Z221" s="61"/>
      <c r="AA221" s="61"/>
      <c r="AB221" s="61"/>
      <c r="AC221" s="61"/>
      <c r="AD221" s="61"/>
      <c r="AE221" s="61"/>
      <c r="AF221" s="61"/>
      <c r="AG221" s="63"/>
      <c r="AH221" s="186">
        <f t="shared" si="14"/>
        <v>0</v>
      </c>
      <c r="AI221" s="64"/>
      <c r="AJ221" s="64" t="s">
        <v>2135</v>
      </c>
      <c r="AK221" s="61" t="s">
        <v>2127</v>
      </c>
      <c r="AL221" s="61"/>
      <c r="AM221" s="61"/>
      <c r="AN221" s="61"/>
      <c r="AO221" s="61"/>
      <c r="AP221" s="61"/>
      <c r="AQ221" s="61"/>
      <c r="AR221" s="61"/>
      <c r="AS221" s="489" t="s">
        <v>1067</v>
      </c>
    </row>
    <row r="222" spans="1:45" s="161" customFormat="1" ht="14.25" customHeight="1" x14ac:dyDescent="0.25">
      <c r="A222" s="198"/>
      <c r="B222" s="61" t="s">
        <v>1068</v>
      </c>
      <c r="C222" s="61" t="s">
        <v>1069</v>
      </c>
      <c r="D222" s="61"/>
      <c r="E222" s="196" t="s">
        <v>1070</v>
      </c>
      <c r="F222" s="61" t="s">
        <v>510</v>
      </c>
      <c r="G222" s="158" t="s">
        <v>394</v>
      </c>
      <c r="H222" s="61"/>
      <c r="I222" s="61"/>
      <c r="J222" s="61"/>
      <c r="K222" s="61"/>
      <c r="L222" s="61"/>
      <c r="M222" s="61"/>
      <c r="N222" s="61">
        <v>1</v>
      </c>
      <c r="O222" s="63">
        <v>43903</v>
      </c>
      <c r="P222" s="184">
        <f t="shared" si="12"/>
        <v>1</v>
      </c>
      <c r="Q222" s="64"/>
      <c r="R222" s="64"/>
      <c r="S222" s="64"/>
      <c r="T222" s="64"/>
      <c r="U222" s="64"/>
      <c r="V222" s="64"/>
      <c r="W222" s="64"/>
      <c r="X222" s="63"/>
      <c r="Y222" s="189">
        <f t="shared" si="13"/>
        <v>0</v>
      </c>
      <c r="Z222" s="61"/>
      <c r="AA222" s="61"/>
      <c r="AB222" s="61"/>
      <c r="AC222" s="61"/>
      <c r="AD222" s="61"/>
      <c r="AE222" s="61"/>
      <c r="AF222" s="61"/>
      <c r="AG222" s="63"/>
      <c r="AH222" s="186">
        <f t="shared" si="14"/>
        <v>0</v>
      </c>
      <c r="AI222" s="64"/>
      <c r="AJ222" s="64" t="s">
        <v>2135</v>
      </c>
      <c r="AK222" s="61" t="s">
        <v>2127</v>
      </c>
      <c r="AL222" s="61"/>
      <c r="AM222" s="61"/>
      <c r="AN222" s="61"/>
      <c r="AO222" s="61"/>
      <c r="AP222" s="61"/>
      <c r="AQ222" s="61"/>
      <c r="AR222" s="61"/>
      <c r="AS222" s="489" t="s">
        <v>1071</v>
      </c>
    </row>
    <row r="223" spans="1:45" s="161" customFormat="1" ht="15" x14ac:dyDescent="0.25">
      <c r="A223" s="198"/>
      <c r="B223" s="61" t="s">
        <v>2395</v>
      </c>
      <c r="C223" s="61" t="s">
        <v>730</v>
      </c>
      <c r="D223" s="61"/>
      <c r="E223" s="61" t="s">
        <v>2396</v>
      </c>
      <c r="F223" s="61" t="s">
        <v>690</v>
      </c>
      <c r="G223" s="158" t="s">
        <v>691</v>
      </c>
      <c r="H223" s="61"/>
      <c r="I223" s="61"/>
      <c r="J223" s="61"/>
      <c r="K223" s="61"/>
      <c r="L223" s="61"/>
      <c r="M223" s="61"/>
      <c r="N223" s="61">
        <v>1</v>
      </c>
      <c r="O223" s="63">
        <v>43893</v>
      </c>
      <c r="P223" s="184">
        <f t="shared" si="12"/>
        <v>1</v>
      </c>
      <c r="Q223" s="64"/>
      <c r="R223" s="64"/>
      <c r="S223" s="64"/>
      <c r="T223" s="64"/>
      <c r="U223" s="64"/>
      <c r="V223" s="64"/>
      <c r="W223" s="64"/>
      <c r="X223" s="63"/>
      <c r="Y223" s="189">
        <f t="shared" si="13"/>
        <v>0</v>
      </c>
      <c r="Z223" s="61"/>
      <c r="AA223" s="61"/>
      <c r="AB223" s="61"/>
      <c r="AC223" s="61"/>
      <c r="AD223" s="61"/>
      <c r="AE223" s="61"/>
      <c r="AF223" s="61"/>
      <c r="AG223" s="63"/>
      <c r="AH223" s="186">
        <f t="shared" si="14"/>
        <v>0</v>
      </c>
      <c r="AI223" s="61"/>
      <c r="AJ223" s="64" t="s">
        <v>2135</v>
      </c>
      <c r="AK223" s="61" t="s">
        <v>2127</v>
      </c>
      <c r="AL223" s="61"/>
      <c r="AM223" s="61"/>
      <c r="AN223" s="61"/>
      <c r="AO223" s="61"/>
      <c r="AP223" s="61"/>
      <c r="AQ223" s="61"/>
      <c r="AR223" s="61"/>
      <c r="AS223" s="489" t="s">
        <v>2397</v>
      </c>
    </row>
    <row r="224" spans="1:45" s="161" customFormat="1" ht="14.25" customHeight="1" x14ac:dyDescent="0.25">
      <c r="A224" s="198"/>
      <c r="B224" s="61" t="s">
        <v>1232</v>
      </c>
      <c r="C224" s="61" t="s">
        <v>1233</v>
      </c>
      <c r="D224" s="61"/>
      <c r="E224" s="196" t="s">
        <v>1234</v>
      </c>
      <c r="F224" s="61" t="s">
        <v>510</v>
      </c>
      <c r="G224" s="158" t="s">
        <v>394</v>
      </c>
      <c r="H224" s="61"/>
      <c r="I224" s="61"/>
      <c r="J224" s="61"/>
      <c r="K224" s="61"/>
      <c r="L224" s="61"/>
      <c r="M224" s="61"/>
      <c r="N224" s="61">
        <v>1</v>
      </c>
      <c r="O224" s="63">
        <v>43865</v>
      </c>
      <c r="P224" s="184">
        <f t="shared" si="12"/>
        <v>1</v>
      </c>
      <c r="Q224" s="64"/>
      <c r="R224" s="64"/>
      <c r="S224" s="64"/>
      <c r="T224" s="64"/>
      <c r="U224" s="64"/>
      <c r="V224" s="64"/>
      <c r="W224" s="64"/>
      <c r="X224" s="63"/>
      <c r="Y224" s="189">
        <f t="shared" si="13"/>
        <v>0</v>
      </c>
      <c r="Z224" s="61"/>
      <c r="AA224" s="61"/>
      <c r="AB224" s="61"/>
      <c r="AC224" s="61"/>
      <c r="AD224" s="61"/>
      <c r="AE224" s="61"/>
      <c r="AF224" s="61"/>
      <c r="AG224" s="63"/>
      <c r="AH224" s="186">
        <f t="shared" si="14"/>
        <v>0</v>
      </c>
      <c r="AI224" s="64"/>
      <c r="AJ224" s="64" t="s">
        <v>2135</v>
      </c>
      <c r="AK224" s="61" t="s">
        <v>2127</v>
      </c>
      <c r="AL224" s="61"/>
      <c r="AM224" s="61"/>
      <c r="AN224" s="61"/>
      <c r="AO224" s="61"/>
      <c r="AP224" s="61"/>
      <c r="AQ224" s="61"/>
      <c r="AR224" s="61"/>
      <c r="AS224" s="489" t="s">
        <v>2398</v>
      </c>
    </row>
    <row r="225" spans="1:45" s="161" customFormat="1" ht="15" x14ac:dyDescent="0.25">
      <c r="A225" s="198"/>
      <c r="B225" s="61" t="s">
        <v>1072</v>
      </c>
      <c r="C225" s="61" t="s">
        <v>1073</v>
      </c>
      <c r="D225" s="61"/>
      <c r="E225" s="196" t="s">
        <v>1074</v>
      </c>
      <c r="F225" s="61" t="s">
        <v>510</v>
      </c>
      <c r="G225" s="158" t="s">
        <v>394</v>
      </c>
      <c r="H225" s="61"/>
      <c r="I225" s="61"/>
      <c r="J225" s="61"/>
      <c r="K225" s="61"/>
      <c r="L225" s="61"/>
      <c r="M225" s="61"/>
      <c r="N225" s="61">
        <v>1</v>
      </c>
      <c r="O225" s="63">
        <v>43864</v>
      </c>
      <c r="P225" s="184">
        <f t="shared" si="12"/>
        <v>1</v>
      </c>
      <c r="Q225" s="64"/>
      <c r="R225" s="64"/>
      <c r="S225" s="64"/>
      <c r="T225" s="64"/>
      <c r="U225" s="64"/>
      <c r="V225" s="64"/>
      <c r="W225" s="64"/>
      <c r="X225" s="63"/>
      <c r="Y225" s="189">
        <f t="shared" si="13"/>
        <v>0</v>
      </c>
      <c r="Z225" s="61"/>
      <c r="AA225" s="61"/>
      <c r="AB225" s="61"/>
      <c r="AC225" s="61"/>
      <c r="AD225" s="61"/>
      <c r="AE225" s="61"/>
      <c r="AF225" s="61"/>
      <c r="AG225" s="63"/>
      <c r="AH225" s="186">
        <f t="shared" si="14"/>
        <v>0</v>
      </c>
      <c r="AI225" s="64"/>
      <c r="AJ225" s="64" t="s">
        <v>2135</v>
      </c>
      <c r="AK225" s="61" t="s">
        <v>2127</v>
      </c>
      <c r="AL225" s="61"/>
      <c r="AM225" s="61"/>
      <c r="AN225" s="61"/>
      <c r="AO225" s="61"/>
      <c r="AP225" s="61"/>
      <c r="AQ225" s="61"/>
      <c r="AR225" s="61"/>
      <c r="AS225" s="489" t="s">
        <v>1075</v>
      </c>
    </row>
    <row r="226" spans="1:45" s="161" customFormat="1" ht="12.75" customHeight="1" x14ac:dyDescent="0.25">
      <c r="A226" s="198"/>
      <c r="B226" s="61" t="s">
        <v>1076</v>
      </c>
      <c r="C226" s="61" t="s">
        <v>1077</v>
      </c>
      <c r="D226" s="61"/>
      <c r="E226" s="196" t="s">
        <v>1078</v>
      </c>
      <c r="F226" s="61" t="s">
        <v>510</v>
      </c>
      <c r="G226" s="158" t="s">
        <v>394</v>
      </c>
      <c r="H226" s="61"/>
      <c r="I226" s="61"/>
      <c r="J226" s="61"/>
      <c r="K226" s="61"/>
      <c r="L226" s="61"/>
      <c r="M226" s="61"/>
      <c r="N226" s="61">
        <v>1</v>
      </c>
      <c r="O226" s="63">
        <v>43889</v>
      </c>
      <c r="P226" s="184">
        <f t="shared" si="12"/>
        <v>1</v>
      </c>
      <c r="Q226" s="64"/>
      <c r="R226" s="64"/>
      <c r="S226" s="64"/>
      <c r="T226" s="64"/>
      <c r="U226" s="64"/>
      <c r="V226" s="64"/>
      <c r="W226" s="64"/>
      <c r="X226" s="63"/>
      <c r="Y226" s="189">
        <f t="shared" si="13"/>
        <v>0</v>
      </c>
      <c r="Z226" s="61"/>
      <c r="AA226" s="61"/>
      <c r="AB226" s="61"/>
      <c r="AC226" s="61"/>
      <c r="AD226" s="61"/>
      <c r="AE226" s="61"/>
      <c r="AF226" s="61"/>
      <c r="AG226" s="63"/>
      <c r="AH226" s="186">
        <f t="shared" si="14"/>
        <v>0</v>
      </c>
      <c r="AI226" s="64"/>
      <c r="AJ226" s="64" t="s">
        <v>2135</v>
      </c>
      <c r="AK226" s="61" t="s">
        <v>2127</v>
      </c>
      <c r="AL226" s="61"/>
      <c r="AM226" s="61"/>
      <c r="AN226" s="61"/>
      <c r="AO226" s="61"/>
      <c r="AP226" s="61"/>
      <c r="AQ226" s="61"/>
      <c r="AR226" s="61"/>
      <c r="AS226" s="489" t="s">
        <v>1079</v>
      </c>
    </row>
    <row r="227" spans="1:45" s="161" customFormat="1" ht="14.25" customHeight="1" x14ac:dyDescent="0.25">
      <c r="A227" s="198"/>
      <c r="B227" s="61" t="s">
        <v>1080</v>
      </c>
      <c r="C227" s="61" t="s">
        <v>1081</v>
      </c>
      <c r="D227" s="61"/>
      <c r="E227" s="196" t="s">
        <v>1082</v>
      </c>
      <c r="F227" s="61" t="s">
        <v>510</v>
      </c>
      <c r="G227" s="158" t="s">
        <v>394</v>
      </c>
      <c r="H227" s="61"/>
      <c r="I227" s="61"/>
      <c r="J227" s="61"/>
      <c r="K227" s="61"/>
      <c r="L227" s="61"/>
      <c r="M227" s="61"/>
      <c r="N227" s="61">
        <v>1</v>
      </c>
      <c r="O227" s="63">
        <v>44053</v>
      </c>
      <c r="P227" s="184">
        <f t="shared" si="12"/>
        <v>1</v>
      </c>
      <c r="Q227" s="64"/>
      <c r="R227" s="64"/>
      <c r="S227" s="64"/>
      <c r="T227" s="64"/>
      <c r="U227" s="64"/>
      <c r="V227" s="64"/>
      <c r="W227" s="64"/>
      <c r="X227" s="63"/>
      <c r="Y227" s="189">
        <f t="shared" si="13"/>
        <v>0</v>
      </c>
      <c r="Z227" s="61"/>
      <c r="AA227" s="61"/>
      <c r="AB227" s="61"/>
      <c r="AC227" s="61"/>
      <c r="AD227" s="61"/>
      <c r="AE227" s="61"/>
      <c r="AF227" s="61"/>
      <c r="AG227" s="63"/>
      <c r="AH227" s="186">
        <f t="shared" si="14"/>
        <v>0</v>
      </c>
      <c r="AI227" s="64"/>
      <c r="AJ227" s="64" t="s">
        <v>2135</v>
      </c>
      <c r="AK227" s="61" t="s">
        <v>2127</v>
      </c>
      <c r="AL227" s="61"/>
      <c r="AM227" s="61"/>
      <c r="AN227" s="61"/>
      <c r="AO227" s="61"/>
      <c r="AP227" s="61"/>
      <c r="AQ227" s="61"/>
      <c r="AR227" s="61"/>
      <c r="AS227" s="489" t="s">
        <v>1083</v>
      </c>
    </row>
    <row r="228" spans="1:45" s="161" customFormat="1" ht="14.25" customHeight="1" x14ac:dyDescent="0.25">
      <c r="A228" s="198"/>
      <c r="B228" s="61" t="s">
        <v>1084</v>
      </c>
      <c r="C228" s="61" t="s">
        <v>1085</v>
      </c>
      <c r="D228" s="61"/>
      <c r="E228" s="196" t="s">
        <v>1086</v>
      </c>
      <c r="F228" s="61" t="s">
        <v>510</v>
      </c>
      <c r="G228" s="158" t="s">
        <v>394</v>
      </c>
      <c r="H228" s="61"/>
      <c r="I228" s="61"/>
      <c r="J228" s="61"/>
      <c r="K228" s="61"/>
      <c r="L228" s="61"/>
      <c r="M228" s="61"/>
      <c r="N228" s="61">
        <v>1</v>
      </c>
      <c r="O228" s="63">
        <v>43917</v>
      </c>
      <c r="P228" s="184">
        <f t="shared" si="12"/>
        <v>1</v>
      </c>
      <c r="Q228" s="64"/>
      <c r="R228" s="64"/>
      <c r="S228" s="64"/>
      <c r="T228" s="64"/>
      <c r="U228" s="64"/>
      <c r="V228" s="64"/>
      <c r="W228" s="64"/>
      <c r="X228" s="63"/>
      <c r="Y228" s="189">
        <f t="shared" si="13"/>
        <v>0</v>
      </c>
      <c r="Z228" s="61"/>
      <c r="AA228" s="61"/>
      <c r="AB228" s="61"/>
      <c r="AC228" s="61"/>
      <c r="AD228" s="61"/>
      <c r="AE228" s="61"/>
      <c r="AF228" s="61"/>
      <c r="AG228" s="63"/>
      <c r="AH228" s="186">
        <f t="shared" si="14"/>
        <v>0</v>
      </c>
      <c r="AI228" s="64"/>
      <c r="AJ228" s="64" t="s">
        <v>2135</v>
      </c>
      <c r="AK228" s="61" t="s">
        <v>2127</v>
      </c>
      <c r="AL228" s="61"/>
      <c r="AM228" s="61"/>
      <c r="AN228" s="61"/>
      <c r="AO228" s="61"/>
      <c r="AP228" s="61"/>
      <c r="AQ228" s="61"/>
      <c r="AR228" s="61"/>
      <c r="AS228" s="489" t="s">
        <v>1087</v>
      </c>
    </row>
    <row r="229" spans="1:45" s="161" customFormat="1" ht="15" x14ac:dyDescent="0.25">
      <c r="A229" s="198"/>
      <c r="B229" s="61" t="s">
        <v>1388</v>
      </c>
      <c r="C229" s="61" t="s">
        <v>1389</v>
      </c>
      <c r="D229" s="61"/>
      <c r="E229" s="196" t="s">
        <v>1390</v>
      </c>
      <c r="F229" s="61" t="s">
        <v>510</v>
      </c>
      <c r="G229" s="158" t="s">
        <v>394</v>
      </c>
      <c r="H229" s="61"/>
      <c r="I229" s="61"/>
      <c r="J229" s="61"/>
      <c r="K229" s="61"/>
      <c r="L229" s="61"/>
      <c r="M229" s="61"/>
      <c r="N229" s="61">
        <v>1</v>
      </c>
      <c r="O229" s="63">
        <v>43899</v>
      </c>
      <c r="P229" s="184">
        <f t="shared" si="12"/>
        <v>1</v>
      </c>
      <c r="Q229" s="64"/>
      <c r="R229" s="64"/>
      <c r="S229" s="64"/>
      <c r="T229" s="64"/>
      <c r="U229" s="64"/>
      <c r="V229" s="64"/>
      <c r="W229" s="64"/>
      <c r="X229" s="63"/>
      <c r="Y229" s="189">
        <f t="shared" si="13"/>
        <v>0</v>
      </c>
      <c r="Z229" s="61"/>
      <c r="AA229" s="61"/>
      <c r="AB229" s="61"/>
      <c r="AC229" s="61"/>
      <c r="AD229" s="61"/>
      <c r="AE229" s="61"/>
      <c r="AF229" s="61"/>
      <c r="AG229" s="63"/>
      <c r="AH229" s="186">
        <f t="shared" si="14"/>
        <v>0</v>
      </c>
      <c r="AI229" s="64"/>
      <c r="AJ229" s="64" t="s">
        <v>2135</v>
      </c>
      <c r="AK229" s="61" t="s">
        <v>2127</v>
      </c>
      <c r="AL229" s="61"/>
      <c r="AM229" s="61"/>
      <c r="AN229" s="61"/>
      <c r="AO229" s="61"/>
      <c r="AP229" s="61"/>
      <c r="AQ229" s="61"/>
      <c r="AR229" s="61"/>
      <c r="AS229" s="489" t="s">
        <v>2399</v>
      </c>
    </row>
    <row r="230" spans="1:45" s="161" customFormat="1" ht="15" x14ac:dyDescent="0.25">
      <c r="A230" s="198"/>
      <c r="B230" s="61" t="s">
        <v>1088</v>
      </c>
      <c r="C230" s="61" t="s">
        <v>1089</v>
      </c>
      <c r="D230" s="61"/>
      <c r="E230" s="196" t="s">
        <v>1090</v>
      </c>
      <c r="F230" s="61" t="s">
        <v>510</v>
      </c>
      <c r="G230" s="158" t="s">
        <v>394</v>
      </c>
      <c r="H230" s="61"/>
      <c r="I230" s="61"/>
      <c r="J230" s="61"/>
      <c r="K230" s="61"/>
      <c r="L230" s="61"/>
      <c r="M230" s="61"/>
      <c r="N230" s="61">
        <v>1</v>
      </c>
      <c r="O230" s="63">
        <v>44106</v>
      </c>
      <c r="P230" s="184">
        <f t="shared" si="12"/>
        <v>1</v>
      </c>
      <c r="Q230" s="64"/>
      <c r="R230" s="64"/>
      <c r="S230" s="64"/>
      <c r="T230" s="64"/>
      <c r="U230" s="64"/>
      <c r="V230" s="64"/>
      <c r="W230" s="64"/>
      <c r="X230" s="63"/>
      <c r="Y230" s="189">
        <f t="shared" si="13"/>
        <v>0</v>
      </c>
      <c r="Z230" s="61"/>
      <c r="AA230" s="61"/>
      <c r="AB230" s="61"/>
      <c r="AC230" s="61"/>
      <c r="AD230" s="61"/>
      <c r="AE230" s="61"/>
      <c r="AF230" s="61"/>
      <c r="AG230" s="63"/>
      <c r="AH230" s="186">
        <f t="shared" si="14"/>
        <v>0</v>
      </c>
      <c r="AI230" s="64"/>
      <c r="AJ230" s="64" t="s">
        <v>2135</v>
      </c>
      <c r="AK230" s="61" t="s">
        <v>2127</v>
      </c>
      <c r="AL230" s="61"/>
      <c r="AM230" s="61"/>
      <c r="AN230" s="61"/>
      <c r="AO230" s="61"/>
      <c r="AP230" s="61"/>
      <c r="AQ230" s="61"/>
      <c r="AR230" s="61"/>
      <c r="AS230" s="489" t="s">
        <v>1091</v>
      </c>
    </row>
    <row r="231" spans="1:45" s="161" customFormat="1" ht="14.25" customHeight="1" x14ac:dyDescent="0.25">
      <c r="A231" s="198"/>
      <c r="B231" s="61" t="s">
        <v>1316</v>
      </c>
      <c r="C231" s="61" t="s">
        <v>1317</v>
      </c>
      <c r="D231" s="61"/>
      <c r="E231" s="196" t="s">
        <v>1318</v>
      </c>
      <c r="F231" s="61" t="s">
        <v>510</v>
      </c>
      <c r="G231" s="158" t="s">
        <v>394</v>
      </c>
      <c r="H231" s="61"/>
      <c r="I231" s="61"/>
      <c r="J231" s="61"/>
      <c r="K231" s="61"/>
      <c r="L231" s="61"/>
      <c r="M231" s="61"/>
      <c r="N231" s="61">
        <v>1</v>
      </c>
      <c r="O231" s="63">
        <v>43858</v>
      </c>
      <c r="P231" s="184">
        <f t="shared" si="12"/>
        <v>1</v>
      </c>
      <c r="Q231" s="64"/>
      <c r="R231" s="64"/>
      <c r="S231" s="64"/>
      <c r="T231" s="64"/>
      <c r="U231" s="64"/>
      <c r="V231" s="64"/>
      <c r="W231" s="64"/>
      <c r="X231" s="63"/>
      <c r="Y231" s="189">
        <f t="shared" si="13"/>
        <v>0</v>
      </c>
      <c r="Z231" s="61"/>
      <c r="AA231" s="61"/>
      <c r="AB231" s="61"/>
      <c r="AC231" s="61"/>
      <c r="AD231" s="61"/>
      <c r="AE231" s="61"/>
      <c r="AF231" s="61"/>
      <c r="AG231" s="63"/>
      <c r="AH231" s="186">
        <f t="shared" si="14"/>
        <v>0</v>
      </c>
      <c r="AI231" s="64"/>
      <c r="AJ231" s="64" t="s">
        <v>2135</v>
      </c>
      <c r="AK231" s="61" t="s">
        <v>2127</v>
      </c>
      <c r="AL231" s="61"/>
      <c r="AM231" s="61"/>
      <c r="AN231" s="61"/>
      <c r="AO231" s="61"/>
      <c r="AP231" s="61"/>
      <c r="AQ231" s="61"/>
      <c r="AR231" s="61"/>
      <c r="AS231" s="489" t="s">
        <v>2400</v>
      </c>
    </row>
    <row r="232" spans="1:45" s="161" customFormat="1" ht="14.25" customHeight="1" x14ac:dyDescent="0.25">
      <c r="A232" s="198"/>
      <c r="B232" s="61" t="s">
        <v>1248</v>
      </c>
      <c r="C232" s="61" t="s">
        <v>1249</v>
      </c>
      <c r="D232" s="61"/>
      <c r="E232" s="196" t="s">
        <v>1250</v>
      </c>
      <c r="F232" s="61" t="s">
        <v>510</v>
      </c>
      <c r="G232" s="158" t="s">
        <v>394</v>
      </c>
      <c r="H232" s="61"/>
      <c r="I232" s="61"/>
      <c r="J232" s="61"/>
      <c r="K232" s="61"/>
      <c r="L232" s="61"/>
      <c r="M232" s="61"/>
      <c r="N232" s="61">
        <v>1</v>
      </c>
      <c r="O232" s="63">
        <v>43920</v>
      </c>
      <c r="P232" s="184">
        <f t="shared" si="12"/>
        <v>1</v>
      </c>
      <c r="Q232" s="64"/>
      <c r="R232" s="64"/>
      <c r="S232" s="64"/>
      <c r="T232" s="64"/>
      <c r="U232" s="64"/>
      <c r="V232" s="64"/>
      <c r="W232" s="64"/>
      <c r="X232" s="63"/>
      <c r="Y232" s="189">
        <f t="shared" si="13"/>
        <v>0</v>
      </c>
      <c r="Z232" s="61"/>
      <c r="AA232" s="61"/>
      <c r="AB232" s="61"/>
      <c r="AC232" s="61"/>
      <c r="AD232" s="61"/>
      <c r="AE232" s="61"/>
      <c r="AF232" s="61"/>
      <c r="AG232" s="63"/>
      <c r="AH232" s="186">
        <f t="shared" si="14"/>
        <v>0</v>
      </c>
      <c r="AI232" s="64"/>
      <c r="AJ232" s="64" t="s">
        <v>2135</v>
      </c>
      <c r="AK232" s="61" t="s">
        <v>2127</v>
      </c>
      <c r="AL232" s="61"/>
      <c r="AM232" s="61"/>
      <c r="AN232" s="61"/>
      <c r="AO232" s="61"/>
      <c r="AP232" s="61"/>
      <c r="AQ232" s="61"/>
      <c r="AR232" s="61"/>
      <c r="AS232" s="489" t="s">
        <v>2401</v>
      </c>
    </row>
    <row r="233" spans="1:45" s="161" customFormat="1" ht="15.75" customHeight="1" x14ac:dyDescent="0.25">
      <c r="A233" s="198"/>
      <c r="B233" s="61" t="s">
        <v>1092</v>
      </c>
      <c r="C233" s="61" t="s">
        <v>1093</v>
      </c>
      <c r="D233" s="61"/>
      <c r="E233" s="196" t="s">
        <v>1094</v>
      </c>
      <c r="F233" s="61" t="s">
        <v>510</v>
      </c>
      <c r="G233" s="158" t="s">
        <v>394</v>
      </c>
      <c r="H233" s="61"/>
      <c r="I233" s="61"/>
      <c r="J233" s="61"/>
      <c r="K233" s="61"/>
      <c r="L233" s="61"/>
      <c r="M233" s="61"/>
      <c r="N233" s="61">
        <v>1</v>
      </c>
      <c r="O233" s="63">
        <v>43900</v>
      </c>
      <c r="P233" s="184">
        <f t="shared" si="12"/>
        <v>1</v>
      </c>
      <c r="Q233" s="64"/>
      <c r="R233" s="64"/>
      <c r="S233" s="64"/>
      <c r="T233" s="64"/>
      <c r="U233" s="64"/>
      <c r="V233" s="64"/>
      <c r="W233" s="64"/>
      <c r="X233" s="63"/>
      <c r="Y233" s="189">
        <f t="shared" si="13"/>
        <v>0</v>
      </c>
      <c r="Z233" s="61"/>
      <c r="AA233" s="61"/>
      <c r="AB233" s="61"/>
      <c r="AC233" s="61"/>
      <c r="AD233" s="61"/>
      <c r="AE233" s="61"/>
      <c r="AF233" s="61"/>
      <c r="AG233" s="63"/>
      <c r="AH233" s="186">
        <f t="shared" si="14"/>
        <v>0</v>
      </c>
      <c r="AI233" s="64"/>
      <c r="AJ233" s="64" t="s">
        <v>2135</v>
      </c>
      <c r="AK233" s="61" t="s">
        <v>2127</v>
      </c>
      <c r="AL233" s="61"/>
      <c r="AM233" s="61"/>
      <c r="AN233" s="61"/>
      <c r="AO233" s="61"/>
      <c r="AP233" s="61"/>
      <c r="AQ233" s="61"/>
      <c r="AR233" s="61"/>
      <c r="AS233" s="489" t="s">
        <v>1095</v>
      </c>
    </row>
    <row r="234" spans="1:45" s="161" customFormat="1" ht="15" x14ac:dyDescent="0.25">
      <c r="A234" s="198"/>
      <c r="B234" s="61" t="s">
        <v>1096</v>
      </c>
      <c r="C234" s="61" t="s">
        <v>1097</v>
      </c>
      <c r="D234" s="61"/>
      <c r="E234" s="196" t="s">
        <v>1098</v>
      </c>
      <c r="F234" s="61" t="s">
        <v>510</v>
      </c>
      <c r="G234" s="158" t="s">
        <v>394</v>
      </c>
      <c r="H234" s="61"/>
      <c r="I234" s="61"/>
      <c r="J234" s="61"/>
      <c r="K234" s="61"/>
      <c r="L234" s="61"/>
      <c r="M234" s="61"/>
      <c r="N234" s="61">
        <v>1</v>
      </c>
      <c r="O234" s="63">
        <v>43889</v>
      </c>
      <c r="P234" s="184">
        <f t="shared" si="12"/>
        <v>1</v>
      </c>
      <c r="Q234" s="64"/>
      <c r="R234" s="64"/>
      <c r="S234" s="64"/>
      <c r="T234" s="64"/>
      <c r="U234" s="64"/>
      <c r="V234" s="64"/>
      <c r="W234" s="64"/>
      <c r="X234" s="63"/>
      <c r="Y234" s="189">
        <f t="shared" si="13"/>
        <v>0</v>
      </c>
      <c r="Z234" s="61"/>
      <c r="AA234" s="61"/>
      <c r="AB234" s="61"/>
      <c r="AC234" s="61"/>
      <c r="AD234" s="61"/>
      <c r="AE234" s="61"/>
      <c r="AF234" s="61"/>
      <c r="AG234" s="63"/>
      <c r="AH234" s="186">
        <f t="shared" si="14"/>
        <v>0</v>
      </c>
      <c r="AI234" s="64"/>
      <c r="AJ234" s="64" t="s">
        <v>2135</v>
      </c>
      <c r="AK234" s="61" t="s">
        <v>2127</v>
      </c>
      <c r="AL234" s="61"/>
      <c r="AM234" s="61"/>
      <c r="AN234" s="61"/>
      <c r="AO234" s="61"/>
      <c r="AP234" s="61"/>
      <c r="AQ234" s="61"/>
      <c r="AR234" s="61"/>
      <c r="AS234" s="489" t="s">
        <v>1099</v>
      </c>
    </row>
    <row r="235" spans="1:45" s="161" customFormat="1" ht="15" x14ac:dyDescent="0.25">
      <c r="A235" s="198"/>
      <c r="B235" s="61" t="s">
        <v>1364</v>
      </c>
      <c r="C235" s="61" t="s">
        <v>1365</v>
      </c>
      <c r="D235" s="61"/>
      <c r="E235" s="196" t="s">
        <v>1366</v>
      </c>
      <c r="F235" s="61" t="s">
        <v>510</v>
      </c>
      <c r="G235" s="158" t="s">
        <v>394</v>
      </c>
      <c r="H235" s="61"/>
      <c r="I235" s="61"/>
      <c r="J235" s="61"/>
      <c r="K235" s="61"/>
      <c r="L235" s="61"/>
      <c r="M235" s="61"/>
      <c r="N235" s="61">
        <v>1</v>
      </c>
      <c r="O235" s="63">
        <v>43860</v>
      </c>
      <c r="P235" s="184">
        <f t="shared" si="12"/>
        <v>1</v>
      </c>
      <c r="Q235" s="64"/>
      <c r="R235" s="64"/>
      <c r="S235" s="64"/>
      <c r="T235" s="64"/>
      <c r="U235" s="64"/>
      <c r="V235" s="64"/>
      <c r="W235" s="64"/>
      <c r="X235" s="63"/>
      <c r="Y235" s="189">
        <f t="shared" si="13"/>
        <v>0</v>
      </c>
      <c r="Z235" s="61"/>
      <c r="AA235" s="61"/>
      <c r="AB235" s="61"/>
      <c r="AC235" s="61"/>
      <c r="AD235" s="61"/>
      <c r="AE235" s="61"/>
      <c r="AF235" s="61"/>
      <c r="AG235" s="63"/>
      <c r="AH235" s="186">
        <f t="shared" si="14"/>
        <v>0</v>
      </c>
      <c r="AI235" s="64"/>
      <c r="AJ235" s="64" t="s">
        <v>2135</v>
      </c>
      <c r="AK235" s="61" t="s">
        <v>2127</v>
      </c>
      <c r="AL235" s="61"/>
      <c r="AM235" s="61"/>
      <c r="AN235" s="61"/>
      <c r="AO235" s="61"/>
      <c r="AP235" s="61"/>
      <c r="AQ235" s="61"/>
      <c r="AR235" s="61"/>
      <c r="AS235" s="489" t="s">
        <v>2402</v>
      </c>
    </row>
    <row r="236" spans="1:45" s="161" customFormat="1" ht="15" customHeight="1" x14ac:dyDescent="0.25">
      <c r="A236" s="198"/>
      <c r="B236" s="61" t="s">
        <v>1100</v>
      </c>
      <c r="C236" s="61" t="s">
        <v>1101</v>
      </c>
      <c r="D236" s="61"/>
      <c r="E236" s="196" t="s">
        <v>1102</v>
      </c>
      <c r="F236" s="61" t="s">
        <v>510</v>
      </c>
      <c r="G236" s="158" t="s">
        <v>394</v>
      </c>
      <c r="H236" s="61"/>
      <c r="I236" s="61"/>
      <c r="J236" s="61"/>
      <c r="K236" s="61"/>
      <c r="L236" s="61"/>
      <c r="M236" s="61"/>
      <c r="N236" s="61">
        <v>1</v>
      </c>
      <c r="O236" s="63">
        <v>43934</v>
      </c>
      <c r="P236" s="184">
        <f t="shared" si="12"/>
        <v>1</v>
      </c>
      <c r="Q236" s="64"/>
      <c r="R236" s="64"/>
      <c r="S236" s="64"/>
      <c r="T236" s="64"/>
      <c r="U236" s="64"/>
      <c r="V236" s="64"/>
      <c r="W236" s="64"/>
      <c r="X236" s="63"/>
      <c r="Y236" s="189">
        <f t="shared" si="13"/>
        <v>0</v>
      </c>
      <c r="Z236" s="61"/>
      <c r="AA236" s="61"/>
      <c r="AB236" s="61"/>
      <c r="AC236" s="61"/>
      <c r="AD236" s="61"/>
      <c r="AE236" s="61"/>
      <c r="AF236" s="61"/>
      <c r="AG236" s="63"/>
      <c r="AH236" s="186">
        <f t="shared" si="14"/>
        <v>0</v>
      </c>
      <c r="AI236" s="64"/>
      <c r="AJ236" s="64" t="s">
        <v>2135</v>
      </c>
      <c r="AK236" s="61" t="s">
        <v>2127</v>
      </c>
      <c r="AL236" s="61"/>
      <c r="AM236" s="61"/>
      <c r="AN236" s="61"/>
      <c r="AO236" s="61"/>
      <c r="AP236" s="61"/>
      <c r="AQ236" s="61"/>
      <c r="AR236" s="61"/>
      <c r="AS236" s="489" t="s">
        <v>1103</v>
      </c>
    </row>
    <row r="237" spans="1:45" s="161" customFormat="1" ht="15" x14ac:dyDescent="0.25">
      <c r="A237" s="198"/>
      <c r="B237" s="61" t="s">
        <v>1104</v>
      </c>
      <c r="C237" s="61" t="s">
        <v>1105</v>
      </c>
      <c r="D237" s="61"/>
      <c r="E237" s="196" t="s">
        <v>1106</v>
      </c>
      <c r="F237" s="61" t="s">
        <v>510</v>
      </c>
      <c r="G237" s="158" t="s">
        <v>394</v>
      </c>
      <c r="H237" s="61"/>
      <c r="I237" s="61"/>
      <c r="J237" s="61"/>
      <c r="K237" s="61"/>
      <c r="L237" s="61"/>
      <c r="M237" s="61"/>
      <c r="N237" s="61">
        <v>1</v>
      </c>
      <c r="O237" s="63">
        <v>43861</v>
      </c>
      <c r="P237" s="184">
        <f t="shared" si="12"/>
        <v>1</v>
      </c>
      <c r="Q237" s="64"/>
      <c r="R237" s="64"/>
      <c r="S237" s="64"/>
      <c r="T237" s="64"/>
      <c r="U237" s="64"/>
      <c r="V237" s="64"/>
      <c r="W237" s="64"/>
      <c r="X237" s="63"/>
      <c r="Y237" s="189">
        <f t="shared" si="13"/>
        <v>0</v>
      </c>
      <c r="Z237" s="61"/>
      <c r="AA237" s="61"/>
      <c r="AB237" s="61"/>
      <c r="AC237" s="61"/>
      <c r="AD237" s="61"/>
      <c r="AE237" s="61"/>
      <c r="AF237" s="61"/>
      <c r="AG237" s="63"/>
      <c r="AH237" s="186">
        <f t="shared" si="14"/>
        <v>0</v>
      </c>
      <c r="AI237" s="64"/>
      <c r="AJ237" s="64" t="s">
        <v>2135</v>
      </c>
      <c r="AK237" s="61" t="s">
        <v>2127</v>
      </c>
      <c r="AL237" s="61"/>
      <c r="AM237" s="61"/>
      <c r="AN237" s="61"/>
      <c r="AO237" s="61"/>
      <c r="AP237" s="61"/>
      <c r="AQ237" s="61"/>
      <c r="AR237" s="61"/>
      <c r="AS237" s="489" t="s">
        <v>1107</v>
      </c>
    </row>
    <row r="238" spans="1:45" s="161" customFormat="1" ht="15" x14ac:dyDescent="0.25">
      <c r="A238" s="198"/>
      <c r="B238" s="61" t="s">
        <v>1483</v>
      </c>
      <c r="C238" s="61" t="s">
        <v>1484</v>
      </c>
      <c r="D238" s="61"/>
      <c r="E238" s="196" t="s">
        <v>1485</v>
      </c>
      <c r="F238" s="61" t="s">
        <v>510</v>
      </c>
      <c r="G238" s="158" t="s">
        <v>394</v>
      </c>
      <c r="H238" s="61"/>
      <c r="I238" s="61"/>
      <c r="J238" s="61"/>
      <c r="K238" s="61"/>
      <c r="L238" s="61"/>
      <c r="M238" s="61"/>
      <c r="N238" s="61">
        <v>1</v>
      </c>
      <c r="O238" s="63">
        <v>43963</v>
      </c>
      <c r="P238" s="184">
        <f t="shared" si="12"/>
        <v>1</v>
      </c>
      <c r="Q238" s="64"/>
      <c r="R238" s="64"/>
      <c r="S238" s="64"/>
      <c r="T238" s="64"/>
      <c r="U238" s="64"/>
      <c r="V238" s="64"/>
      <c r="W238" s="64"/>
      <c r="X238" s="63"/>
      <c r="Y238" s="189">
        <f t="shared" si="13"/>
        <v>0</v>
      </c>
      <c r="Z238" s="61"/>
      <c r="AA238" s="61"/>
      <c r="AB238" s="61"/>
      <c r="AC238" s="61"/>
      <c r="AD238" s="61"/>
      <c r="AE238" s="61"/>
      <c r="AF238" s="61"/>
      <c r="AG238" s="63"/>
      <c r="AH238" s="186">
        <f t="shared" si="14"/>
        <v>0</v>
      </c>
      <c r="AI238" s="64"/>
      <c r="AJ238" s="64" t="s">
        <v>2135</v>
      </c>
      <c r="AK238" s="61" t="s">
        <v>2127</v>
      </c>
      <c r="AL238" s="61"/>
      <c r="AM238" s="61"/>
      <c r="AN238" s="61"/>
      <c r="AO238" s="61"/>
      <c r="AP238" s="61"/>
      <c r="AQ238" s="61"/>
      <c r="AR238" s="61"/>
      <c r="AS238" s="489" t="s">
        <v>1486</v>
      </c>
    </row>
    <row r="239" spans="1:45" s="161" customFormat="1" ht="15.75" customHeight="1" x14ac:dyDescent="0.25">
      <c r="A239" s="198"/>
      <c r="B239" s="61" t="s">
        <v>1487</v>
      </c>
      <c r="C239" s="61" t="s">
        <v>1488</v>
      </c>
      <c r="D239" s="61"/>
      <c r="E239" s="196" t="s">
        <v>1489</v>
      </c>
      <c r="F239" s="61" t="s">
        <v>510</v>
      </c>
      <c r="G239" s="158" t="s">
        <v>394</v>
      </c>
      <c r="H239" s="61"/>
      <c r="I239" s="61"/>
      <c r="J239" s="61"/>
      <c r="K239" s="61"/>
      <c r="L239" s="61"/>
      <c r="M239" s="61"/>
      <c r="N239" s="61">
        <v>1</v>
      </c>
      <c r="O239" s="63">
        <v>43956</v>
      </c>
      <c r="P239" s="184">
        <f t="shared" si="12"/>
        <v>1</v>
      </c>
      <c r="Q239" s="64"/>
      <c r="R239" s="64"/>
      <c r="S239" s="64"/>
      <c r="T239" s="64"/>
      <c r="U239" s="64"/>
      <c r="V239" s="64"/>
      <c r="W239" s="64"/>
      <c r="X239" s="63"/>
      <c r="Y239" s="189">
        <f t="shared" si="13"/>
        <v>0</v>
      </c>
      <c r="Z239" s="61"/>
      <c r="AA239" s="61"/>
      <c r="AB239" s="61"/>
      <c r="AC239" s="61"/>
      <c r="AD239" s="61"/>
      <c r="AE239" s="61"/>
      <c r="AF239" s="61"/>
      <c r="AG239" s="63"/>
      <c r="AH239" s="186">
        <f t="shared" si="14"/>
        <v>0</v>
      </c>
      <c r="AI239" s="64"/>
      <c r="AJ239" s="64" t="s">
        <v>2135</v>
      </c>
      <c r="AK239" s="61" t="s">
        <v>2127</v>
      </c>
      <c r="AL239" s="61"/>
      <c r="AM239" s="61"/>
      <c r="AN239" s="61"/>
      <c r="AO239" s="61"/>
      <c r="AP239" s="61"/>
      <c r="AQ239" s="61"/>
      <c r="AR239" s="61"/>
      <c r="AS239" s="489" t="s">
        <v>1490</v>
      </c>
    </row>
    <row r="240" spans="1:45" s="161" customFormat="1" ht="15" x14ac:dyDescent="0.25">
      <c r="A240" s="198"/>
      <c r="B240" s="61" t="s">
        <v>1112</v>
      </c>
      <c r="C240" s="61" t="s">
        <v>1113</v>
      </c>
      <c r="D240" s="61"/>
      <c r="E240" s="196" t="s">
        <v>1114</v>
      </c>
      <c r="F240" s="61" t="s">
        <v>510</v>
      </c>
      <c r="G240" s="158" t="s">
        <v>394</v>
      </c>
      <c r="H240" s="61"/>
      <c r="I240" s="61"/>
      <c r="J240" s="61"/>
      <c r="K240" s="61"/>
      <c r="L240" s="61"/>
      <c r="M240" s="61"/>
      <c r="N240" s="61">
        <v>1</v>
      </c>
      <c r="O240" s="63">
        <v>44119</v>
      </c>
      <c r="P240" s="184">
        <f t="shared" si="12"/>
        <v>1</v>
      </c>
      <c r="Q240" s="64"/>
      <c r="R240" s="64"/>
      <c r="S240" s="64"/>
      <c r="T240" s="64"/>
      <c r="U240" s="64"/>
      <c r="V240" s="64"/>
      <c r="W240" s="64"/>
      <c r="X240" s="63"/>
      <c r="Y240" s="189">
        <f t="shared" si="13"/>
        <v>0</v>
      </c>
      <c r="Z240" s="61"/>
      <c r="AA240" s="61"/>
      <c r="AB240" s="61"/>
      <c r="AC240" s="61"/>
      <c r="AD240" s="61"/>
      <c r="AE240" s="61"/>
      <c r="AF240" s="61"/>
      <c r="AG240" s="63"/>
      <c r="AH240" s="186">
        <f t="shared" si="14"/>
        <v>0</v>
      </c>
      <c r="AI240" s="64"/>
      <c r="AJ240" s="64" t="s">
        <v>2135</v>
      </c>
      <c r="AK240" s="61" t="s">
        <v>2127</v>
      </c>
      <c r="AL240" s="61"/>
      <c r="AM240" s="61"/>
      <c r="AN240" s="61"/>
      <c r="AO240" s="61"/>
      <c r="AP240" s="61"/>
      <c r="AQ240" s="61"/>
      <c r="AR240" s="61"/>
      <c r="AS240" s="489" t="s">
        <v>2403</v>
      </c>
    </row>
    <row r="241" spans="1:45" s="161" customFormat="1" ht="15" x14ac:dyDescent="0.25">
      <c r="A241" s="198"/>
      <c r="B241" s="61" t="s">
        <v>1491</v>
      </c>
      <c r="C241" s="61" t="s">
        <v>1492</v>
      </c>
      <c r="D241" s="61"/>
      <c r="E241" s="196" t="s">
        <v>1493</v>
      </c>
      <c r="F241" s="61" t="s">
        <v>510</v>
      </c>
      <c r="G241" s="158" t="s">
        <v>394</v>
      </c>
      <c r="H241" s="61"/>
      <c r="I241" s="61"/>
      <c r="J241" s="61"/>
      <c r="K241" s="61"/>
      <c r="L241" s="61"/>
      <c r="M241" s="61"/>
      <c r="N241" s="61">
        <v>1</v>
      </c>
      <c r="O241" s="63">
        <v>44110</v>
      </c>
      <c r="P241" s="184">
        <f t="shared" si="12"/>
        <v>1</v>
      </c>
      <c r="Q241" s="64"/>
      <c r="R241" s="64"/>
      <c r="S241" s="64"/>
      <c r="T241" s="64"/>
      <c r="U241" s="64"/>
      <c r="V241" s="64"/>
      <c r="W241" s="64"/>
      <c r="X241" s="63"/>
      <c r="Y241" s="189">
        <f t="shared" si="13"/>
        <v>0</v>
      </c>
      <c r="Z241" s="61"/>
      <c r="AA241" s="61"/>
      <c r="AB241" s="61"/>
      <c r="AC241" s="61"/>
      <c r="AD241" s="61"/>
      <c r="AE241" s="61"/>
      <c r="AF241" s="61"/>
      <c r="AG241" s="63"/>
      <c r="AH241" s="186">
        <f t="shared" si="14"/>
        <v>0</v>
      </c>
      <c r="AI241" s="64"/>
      <c r="AJ241" s="64" t="s">
        <v>2135</v>
      </c>
      <c r="AK241" s="61" t="s">
        <v>2127</v>
      </c>
      <c r="AL241" s="61"/>
      <c r="AM241" s="61"/>
      <c r="AN241" s="61"/>
      <c r="AO241" s="61"/>
      <c r="AP241" s="61"/>
      <c r="AQ241" s="61"/>
      <c r="AR241" s="61"/>
      <c r="AS241" s="489" t="s">
        <v>1494</v>
      </c>
    </row>
    <row r="242" spans="1:45" s="161" customFormat="1" ht="14.25" customHeight="1" x14ac:dyDescent="0.25">
      <c r="A242" s="198"/>
      <c r="B242" s="61" t="s">
        <v>1495</v>
      </c>
      <c r="C242" s="61" t="s">
        <v>1496</v>
      </c>
      <c r="D242" s="61"/>
      <c r="E242" s="196" t="s">
        <v>1497</v>
      </c>
      <c r="F242" s="61" t="s">
        <v>510</v>
      </c>
      <c r="G242" s="158" t="s">
        <v>394</v>
      </c>
      <c r="H242" s="61"/>
      <c r="I242" s="61"/>
      <c r="J242" s="61"/>
      <c r="K242" s="61"/>
      <c r="L242" s="61"/>
      <c r="M242" s="61"/>
      <c r="N242" s="61">
        <v>1</v>
      </c>
      <c r="O242" s="63">
        <v>43978</v>
      </c>
      <c r="P242" s="184">
        <f t="shared" si="12"/>
        <v>1</v>
      </c>
      <c r="Q242" s="64"/>
      <c r="R242" s="64"/>
      <c r="S242" s="64"/>
      <c r="T242" s="64"/>
      <c r="U242" s="64"/>
      <c r="V242" s="64"/>
      <c r="W242" s="64"/>
      <c r="X242" s="63"/>
      <c r="Y242" s="189">
        <f t="shared" si="13"/>
        <v>0</v>
      </c>
      <c r="Z242" s="61"/>
      <c r="AA242" s="61"/>
      <c r="AB242" s="61"/>
      <c r="AC242" s="61"/>
      <c r="AD242" s="61"/>
      <c r="AE242" s="61"/>
      <c r="AF242" s="61"/>
      <c r="AG242" s="63"/>
      <c r="AH242" s="186">
        <f t="shared" si="14"/>
        <v>0</v>
      </c>
      <c r="AI242" s="64"/>
      <c r="AJ242" s="64" t="s">
        <v>2135</v>
      </c>
      <c r="AK242" s="61" t="s">
        <v>2127</v>
      </c>
      <c r="AL242" s="61"/>
      <c r="AM242" s="61"/>
      <c r="AN242" s="61"/>
      <c r="AO242" s="61"/>
      <c r="AP242" s="61"/>
      <c r="AQ242" s="61"/>
      <c r="AR242" s="61"/>
      <c r="AS242" s="489" t="s">
        <v>1498</v>
      </c>
    </row>
    <row r="243" spans="1:45" s="161" customFormat="1" ht="15" x14ac:dyDescent="0.25">
      <c r="A243" s="198"/>
      <c r="B243" s="61" t="s">
        <v>1116</v>
      </c>
      <c r="C243" s="61" t="s">
        <v>1117</v>
      </c>
      <c r="D243" s="61"/>
      <c r="E243" s="196" t="s">
        <v>1118</v>
      </c>
      <c r="F243" s="61" t="s">
        <v>510</v>
      </c>
      <c r="G243" s="158" t="s">
        <v>394</v>
      </c>
      <c r="H243" s="61"/>
      <c r="I243" s="61"/>
      <c r="J243" s="61"/>
      <c r="K243" s="61"/>
      <c r="L243" s="61"/>
      <c r="M243" s="61"/>
      <c r="N243" s="61">
        <v>1</v>
      </c>
      <c r="O243" s="63">
        <v>44032</v>
      </c>
      <c r="P243" s="184">
        <f t="shared" si="12"/>
        <v>1</v>
      </c>
      <c r="Q243" s="64"/>
      <c r="R243" s="64"/>
      <c r="S243" s="64"/>
      <c r="T243" s="64"/>
      <c r="U243" s="64"/>
      <c r="V243" s="64"/>
      <c r="W243" s="64"/>
      <c r="X243" s="63"/>
      <c r="Y243" s="189">
        <f t="shared" si="13"/>
        <v>0</v>
      </c>
      <c r="Z243" s="61"/>
      <c r="AA243" s="61"/>
      <c r="AB243" s="61"/>
      <c r="AC243" s="61"/>
      <c r="AD243" s="61"/>
      <c r="AE243" s="61"/>
      <c r="AF243" s="61"/>
      <c r="AG243" s="63"/>
      <c r="AH243" s="186">
        <f t="shared" si="14"/>
        <v>0</v>
      </c>
      <c r="AI243" s="64"/>
      <c r="AJ243" s="64" t="s">
        <v>2135</v>
      </c>
      <c r="AK243" s="61" t="s">
        <v>2127</v>
      </c>
      <c r="AL243" s="61"/>
      <c r="AM243" s="61"/>
      <c r="AN243" s="61"/>
      <c r="AO243" s="61"/>
      <c r="AP243" s="61"/>
      <c r="AQ243" s="61"/>
      <c r="AR243" s="61"/>
      <c r="AS243" s="489" t="s">
        <v>2404</v>
      </c>
    </row>
    <row r="244" spans="1:45" s="161" customFormat="1" ht="15" x14ac:dyDescent="0.25">
      <c r="A244" s="198"/>
      <c r="B244" s="61" t="s">
        <v>1499</v>
      </c>
      <c r="C244" s="61" t="s">
        <v>1500</v>
      </c>
      <c r="D244" s="61"/>
      <c r="E244" s="196" t="s">
        <v>1501</v>
      </c>
      <c r="F244" s="61" t="s">
        <v>510</v>
      </c>
      <c r="G244" s="158" t="s">
        <v>394</v>
      </c>
      <c r="H244" s="61"/>
      <c r="I244" s="61"/>
      <c r="J244" s="61"/>
      <c r="K244" s="61"/>
      <c r="L244" s="61"/>
      <c r="M244" s="61"/>
      <c r="N244" s="61">
        <v>1</v>
      </c>
      <c r="O244" s="63">
        <v>44042</v>
      </c>
      <c r="P244" s="184">
        <f t="shared" si="12"/>
        <v>1</v>
      </c>
      <c r="Q244" s="64"/>
      <c r="R244" s="64"/>
      <c r="S244" s="64"/>
      <c r="T244" s="64"/>
      <c r="U244" s="64"/>
      <c r="V244" s="64"/>
      <c r="W244" s="64"/>
      <c r="X244" s="63"/>
      <c r="Y244" s="189">
        <f t="shared" si="13"/>
        <v>0</v>
      </c>
      <c r="Z244" s="61"/>
      <c r="AA244" s="61"/>
      <c r="AB244" s="61"/>
      <c r="AC244" s="61"/>
      <c r="AD244" s="61"/>
      <c r="AE244" s="61"/>
      <c r="AF244" s="61"/>
      <c r="AG244" s="63"/>
      <c r="AH244" s="186">
        <f t="shared" si="14"/>
        <v>0</v>
      </c>
      <c r="AI244" s="64"/>
      <c r="AJ244" s="64" t="s">
        <v>2135</v>
      </c>
      <c r="AK244" s="61" t="s">
        <v>2127</v>
      </c>
      <c r="AL244" s="61"/>
      <c r="AM244" s="61"/>
      <c r="AN244" s="61"/>
      <c r="AO244" s="61"/>
      <c r="AP244" s="61"/>
      <c r="AQ244" s="61"/>
      <c r="AR244" s="61"/>
      <c r="AS244" s="489" t="s">
        <v>2405</v>
      </c>
    </row>
    <row r="245" spans="1:45" s="161" customFormat="1" ht="15" x14ac:dyDescent="0.25">
      <c r="A245" s="198"/>
      <c r="B245" s="61" t="s">
        <v>1503</v>
      </c>
      <c r="C245" s="61" t="s">
        <v>1504</v>
      </c>
      <c r="D245" s="61"/>
      <c r="E245" s="196" t="s">
        <v>1505</v>
      </c>
      <c r="F245" s="61" t="s">
        <v>510</v>
      </c>
      <c r="G245" s="158" t="s">
        <v>394</v>
      </c>
      <c r="H245" s="61"/>
      <c r="I245" s="61"/>
      <c r="J245" s="61"/>
      <c r="K245" s="61"/>
      <c r="L245" s="61"/>
      <c r="M245" s="61"/>
      <c r="N245" s="61">
        <v>1</v>
      </c>
      <c r="O245" s="63">
        <v>43945</v>
      </c>
      <c r="P245" s="184">
        <f t="shared" si="12"/>
        <v>1</v>
      </c>
      <c r="Q245" s="64"/>
      <c r="R245" s="64"/>
      <c r="S245" s="64"/>
      <c r="T245" s="64"/>
      <c r="U245" s="64"/>
      <c r="V245" s="64"/>
      <c r="W245" s="64"/>
      <c r="X245" s="63"/>
      <c r="Y245" s="189">
        <f t="shared" si="13"/>
        <v>0</v>
      </c>
      <c r="Z245" s="61"/>
      <c r="AA245" s="61"/>
      <c r="AB245" s="61"/>
      <c r="AC245" s="61"/>
      <c r="AD245" s="61"/>
      <c r="AE245" s="61"/>
      <c r="AF245" s="61"/>
      <c r="AG245" s="63"/>
      <c r="AH245" s="186">
        <f t="shared" si="14"/>
        <v>0</v>
      </c>
      <c r="AI245" s="64"/>
      <c r="AJ245" s="64" t="s">
        <v>2135</v>
      </c>
      <c r="AK245" s="61" t="s">
        <v>2127</v>
      </c>
      <c r="AL245" s="61"/>
      <c r="AM245" s="61"/>
      <c r="AN245" s="61"/>
      <c r="AO245" s="61"/>
      <c r="AP245" s="61"/>
      <c r="AQ245" s="61"/>
      <c r="AR245" s="61"/>
      <c r="AS245" s="489" t="s">
        <v>2406</v>
      </c>
    </row>
    <row r="246" spans="1:45" s="161" customFormat="1" ht="15" x14ac:dyDescent="0.25">
      <c r="A246" s="198"/>
      <c r="B246" s="61" t="s">
        <v>1507</v>
      </c>
      <c r="C246" s="61" t="s">
        <v>1508</v>
      </c>
      <c r="D246" s="61"/>
      <c r="E246" s="196" t="s">
        <v>2407</v>
      </c>
      <c r="F246" s="61" t="s">
        <v>510</v>
      </c>
      <c r="G246" s="158" t="s">
        <v>394</v>
      </c>
      <c r="H246" s="61"/>
      <c r="I246" s="61"/>
      <c r="J246" s="61"/>
      <c r="K246" s="61"/>
      <c r="L246" s="61"/>
      <c r="M246" s="61"/>
      <c r="N246" s="61">
        <v>1</v>
      </c>
      <c r="O246" s="63">
        <v>44184</v>
      </c>
      <c r="P246" s="184">
        <f t="shared" si="12"/>
        <v>1</v>
      </c>
      <c r="Q246" s="64"/>
      <c r="R246" s="64"/>
      <c r="S246" s="64"/>
      <c r="T246" s="64"/>
      <c r="U246" s="64"/>
      <c r="V246" s="64"/>
      <c r="W246" s="64"/>
      <c r="X246" s="63"/>
      <c r="Y246" s="189">
        <f t="shared" si="13"/>
        <v>0</v>
      </c>
      <c r="Z246" s="61"/>
      <c r="AA246" s="61"/>
      <c r="AB246" s="61"/>
      <c r="AC246" s="61"/>
      <c r="AD246" s="61"/>
      <c r="AE246" s="61"/>
      <c r="AF246" s="61"/>
      <c r="AG246" s="63"/>
      <c r="AH246" s="186">
        <f t="shared" si="14"/>
        <v>0</v>
      </c>
      <c r="AI246" s="64"/>
      <c r="AJ246" s="64" t="s">
        <v>2135</v>
      </c>
      <c r="AK246" s="61" t="s">
        <v>2127</v>
      </c>
      <c r="AL246" s="61"/>
      <c r="AM246" s="61"/>
      <c r="AN246" s="61"/>
      <c r="AO246" s="61"/>
      <c r="AP246" s="61"/>
      <c r="AQ246" s="61"/>
      <c r="AR246" s="61"/>
      <c r="AS246" s="489" t="s">
        <v>2408</v>
      </c>
    </row>
    <row r="247" spans="1:45" s="161" customFormat="1" ht="14.25" customHeight="1" x14ac:dyDescent="0.25">
      <c r="A247" s="198"/>
      <c r="B247" s="61" t="s">
        <v>1511</v>
      </c>
      <c r="C247" s="61" t="s">
        <v>1512</v>
      </c>
      <c r="D247" s="61"/>
      <c r="E247" s="196" t="s">
        <v>1513</v>
      </c>
      <c r="F247" s="61" t="s">
        <v>510</v>
      </c>
      <c r="G247" s="158" t="s">
        <v>394</v>
      </c>
      <c r="H247" s="61"/>
      <c r="I247" s="61"/>
      <c r="J247" s="61"/>
      <c r="K247" s="61"/>
      <c r="L247" s="61"/>
      <c r="M247" s="61"/>
      <c r="N247" s="61">
        <v>1</v>
      </c>
      <c r="O247" s="63">
        <v>43991</v>
      </c>
      <c r="P247" s="184">
        <f t="shared" si="12"/>
        <v>1</v>
      </c>
      <c r="Q247" s="64"/>
      <c r="R247" s="64"/>
      <c r="S247" s="64"/>
      <c r="T247" s="64"/>
      <c r="U247" s="64"/>
      <c r="V247" s="64"/>
      <c r="W247" s="64"/>
      <c r="X247" s="63"/>
      <c r="Y247" s="189">
        <f t="shared" si="13"/>
        <v>0</v>
      </c>
      <c r="Z247" s="61"/>
      <c r="AA247" s="61"/>
      <c r="AB247" s="61"/>
      <c r="AC247" s="61"/>
      <c r="AD247" s="61"/>
      <c r="AE247" s="61"/>
      <c r="AF247" s="61"/>
      <c r="AG247" s="63"/>
      <c r="AH247" s="186">
        <f t="shared" si="14"/>
        <v>0</v>
      </c>
      <c r="AI247" s="64"/>
      <c r="AJ247" s="64" t="s">
        <v>2135</v>
      </c>
      <c r="AK247" s="61" t="s">
        <v>2127</v>
      </c>
      <c r="AL247" s="61"/>
      <c r="AM247" s="61"/>
      <c r="AN247" s="61"/>
      <c r="AO247" s="61"/>
      <c r="AP247" s="61"/>
      <c r="AQ247" s="61"/>
      <c r="AR247" s="61"/>
      <c r="AS247" s="489" t="s">
        <v>2409</v>
      </c>
    </row>
    <row r="248" spans="1:45" s="161" customFormat="1" ht="15" x14ac:dyDescent="0.25">
      <c r="A248" s="198"/>
      <c r="B248" s="61" t="s">
        <v>1515</v>
      </c>
      <c r="C248" s="61" t="s">
        <v>1516</v>
      </c>
      <c r="D248" s="61"/>
      <c r="E248" s="196" t="s">
        <v>1517</v>
      </c>
      <c r="F248" s="61" t="s">
        <v>510</v>
      </c>
      <c r="G248" s="158" t="s">
        <v>394</v>
      </c>
      <c r="H248" s="61"/>
      <c r="I248" s="61"/>
      <c r="J248" s="61"/>
      <c r="K248" s="61"/>
      <c r="L248" s="61"/>
      <c r="M248" s="61"/>
      <c r="N248" s="61">
        <v>1</v>
      </c>
      <c r="O248" s="63">
        <v>44116</v>
      </c>
      <c r="P248" s="184">
        <f t="shared" si="12"/>
        <v>1</v>
      </c>
      <c r="Q248" s="64"/>
      <c r="R248" s="64"/>
      <c r="S248" s="64"/>
      <c r="T248" s="64"/>
      <c r="U248" s="64"/>
      <c r="V248" s="64"/>
      <c r="W248" s="64"/>
      <c r="X248" s="63"/>
      <c r="Y248" s="189">
        <f t="shared" si="13"/>
        <v>0</v>
      </c>
      <c r="Z248" s="61"/>
      <c r="AA248" s="61"/>
      <c r="AB248" s="61"/>
      <c r="AC248" s="61"/>
      <c r="AD248" s="61"/>
      <c r="AE248" s="61"/>
      <c r="AF248" s="61"/>
      <c r="AG248" s="63"/>
      <c r="AH248" s="186">
        <f t="shared" si="14"/>
        <v>0</v>
      </c>
      <c r="AI248" s="64"/>
      <c r="AJ248" s="64" t="s">
        <v>2135</v>
      </c>
      <c r="AK248" s="61" t="s">
        <v>2127</v>
      </c>
      <c r="AL248" s="61"/>
      <c r="AM248" s="61"/>
      <c r="AN248" s="61"/>
      <c r="AO248" s="61"/>
      <c r="AP248" s="61"/>
      <c r="AQ248" s="61"/>
      <c r="AR248" s="61"/>
      <c r="AS248" s="489" t="s">
        <v>2410</v>
      </c>
    </row>
    <row r="249" spans="1:45" s="161" customFormat="1" ht="15" x14ac:dyDescent="0.25">
      <c r="A249" s="198"/>
      <c r="B249" s="61" t="s">
        <v>1132</v>
      </c>
      <c r="C249" s="61" t="s">
        <v>1133</v>
      </c>
      <c r="D249" s="61"/>
      <c r="E249" s="196" t="s">
        <v>1134</v>
      </c>
      <c r="F249" s="61" t="s">
        <v>510</v>
      </c>
      <c r="G249" s="158" t="s">
        <v>394</v>
      </c>
      <c r="H249" s="61"/>
      <c r="I249" s="61"/>
      <c r="J249" s="61"/>
      <c r="K249" s="61"/>
      <c r="L249" s="61"/>
      <c r="M249" s="61"/>
      <c r="N249" s="61">
        <v>1</v>
      </c>
      <c r="O249" s="63">
        <v>43949</v>
      </c>
      <c r="P249" s="184">
        <f t="shared" si="12"/>
        <v>1</v>
      </c>
      <c r="Q249" s="64"/>
      <c r="R249" s="64"/>
      <c r="S249" s="64"/>
      <c r="T249" s="64"/>
      <c r="U249" s="64"/>
      <c r="V249" s="64"/>
      <c r="W249" s="64"/>
      <c r="X249" s="63"/>
      <c r="Y249" s="189">
        <f t="shared" si="13"/>
        <v>0</v>
      </c>
      <c r="Z249" s="61"/>
      <c r="AA249" s="61"/>
      <c r="AB249" s="61"/>
      <c r="AC249" s="61"/>
      <c r="AD249" s="61"/>
      <c r="AE249" s="61"/>
      <c r="AF249" s="61"/>
      <c r="AG249" s="63"/>
      <c r="AH249" s="186">
        <f t="shared" si="14"/>
        <v>0</v>
      </c>
      <c r="AI249" s="64"/>
      <c r="AJ249" s="64" t="s">
        <v>2135</v>
      </c>
      <c r="AK249" s="61" t="s">
        <v>2127</v>
      </c>
      <c r="AL249" s="61"/>
      <c r="AM249" s="61"/>
      <c r="AN249" s="61"/>
      <c r="AO249" s="61"/>
      <c r="AP249" s="61"/>
      <c r="AQ249" s="61"/>
      <c r="AR249" s="61"/>
      <c r="AS249" s="489" t="s">
        <v>2411</v>
      </c>
    </row>
    <row r="250" spans="1:45" s="161" customFormat="1" ht="15" customHeight="1" x14ac:dyDescent="0.25">
      <c r="A250" s="198"/>
      <c r="B250" s="61" t="s">
        <v>1519</v>
      </c>
      <c r="C250" s="61" t="s">
        <v>1520</v>
      </c>
      <c r="D250" s="61"/>
      <c r="E250" s="196" t="s">
        <v>1521</v>
      </c>
      <c r="F250" s="61" t="s">
        <v>510</v>
      </c>
      <c r="G250" s="158" t="s">
        <v>394</v>
      </c>
      <c r="H250" s="61"/>
      <c r="I250" s="61"/>
      <c r="J250" s="61"/>
      <c r="K250" s="61"/>
      <c r="L250" s="61"/>
      <c r="M250" s="61"/>
      <c r="N250" s="61">
        <v>1</v>
      </c>
      <c r="O250" s="63">
        <v>44117</v>
      </c>
      <c r="P250" s="184">
        <f t="shared" si="12"/>
        <v>1</v>
      </c>
      <c r="Q250" s="64"/>
      <c r="R250" s="64"/>
      <c r="S250" s="64"/>
      <c r="T250" s="64"/>
      <c r="U250" s="64"/>
      <c r="V250" s="64"/>
      <c r="W250" s="64"/>
      <c r="X250" s="63"/>
      <c r="Y250" s="189">
        <f t="shared" si="13"/>
        <v>0</v>
      </c>
      <c r="Z250" s="61"/>
      <c r="AA250" s="61"/>
      <c r="AB250" s="61"/>
      <c r="AC250" s="61"/>
      <c r="AD250" s="61"/>
      <c r="AE250" s="61"/>
      <c r="AF250" s="61"/>
      <c r="AG250" s="63"/>
      <c r="AH250" s="186">
        <f t="shared" si="14"/>
        <v>0</v>
      </c>
      <c r="AI250" s="64"/>
      <c r="AJ250" s="64" t="s">
        <v>2135</v>
      </c>
      <c r="AK250" s="61" t="s">
        <v>2127</v>
      </c>
      <c r="AL250" s="61"/>
      <c r="AM250" s="61"/>
      <c r="AN250" s="61"/>
      <c r="AO250" s="61"/>
      <c r="AP250" s="61"/>
      <c r="AQ250" s="61"/>
      <c r="AR250" s="61"/>
      <c r="AS250" s="489" t="s">
        <v>2412</v>
      </c>
    </row>
    <row r="251" spans="1:45" s="161" customFormat="1" ht="15" x14ac:dyDescent="0.25">
      <c r="A251" s="198"/>
      <c r="B251" s="61" t="s">
        <v>1136</v>
      </c>
      <c r="C251" s="61" t="s">
        <v>1137</v>
      </c>
      <c r="D251" s="61"/>
      <c r="E251" s="196" t="s">
        <v>1138</v>
      </c>
      <c r="F251" s="61" t="s">
        <v>510</v>
      </c>
      <c r="G251" s="158" t="s">
        <v>394</v>
      </c>
      <c r="H251" s="61"/>
      <c r="I251" s="61"/>
      <c r="J251" s="61"/>
      <c r="K251" s="61"/>
      <c r="L251" s="61"/>
      <c r="M251" s="61"/>
      <c r="N251" s="61">
        <v>1</v>
      </c>
      <c r="O251" s="63">
        <v>43985</v>
      </c>
      <c r="P251" s="184">
        <f t="shared" si="12"/>
        <v>1</v>
      </c>
      <c r="Q251" s="64"/>
      <c r="R251" s="64"/>
      <c r="S251" s="64"/>
      <c r="T251" s="64"/>
      <c r="U251" s="64"/>
      <c r="V251" s="64"/>
      <c r="W251" s="64"/>
      <c r="X251" s="63"/>
      <c r="Y251" s="189">
        <f t="shared" si="13"/>
        <v>0</v>
      </c>
      <c r="Z251" s="61"/>
      <c r="AA251" s="61"/>
      <c r="AB251" s="61"/>
      <c r="AC251" s="61"/>
      <c r="AD251" s="61"/>
      <c r="AE251" s="61"/>
      <c r="AF251" s="61"/>
      <c r="AG251" s="63"/>
      <c r="AH251" s="186">
        <f t="shared" si="14"/>
        <v>0</v>
      </c>
      <c r="AI251" s="64"/>
      <c r="AJ251" s="64" t="s">
        <v>2135</v>
      </c>
      <c r="AK251" s="61" t="s">
        <v>2127</v>
      </c>
      <c r="AL251" s="61"/>
      <c r="AM251" s="61"/>
      <c r="AN251" s="61"/>
      <c r="AO251" s="61"/>
      <c r="AP251" s="61"/>
      <c r="AQ251" s="61"/>
      <c r="AR251" s="61"/>
      <c r="AS251" s="489" t="s">
        <v>2413</v>
      </c>
    </row>
    <row r="252" spans="1:45" s="161" customFormat="1" ht="14.25" customHeight="1" x14ac:dyDescent="0.25">
      <c r="A252" s="198"/>
      <c r="B252" s="61" t="s">
        <v>1523</v>
      </c>
      <c r="C252" s="61" t="s">
        <v>1524</v>
      </c>
      <c r="D252" s="61"/>
      <c r="E252" s="196" t="s">
        <v>1525</v>
      </c>
      <c r="F252" s="61" t="s">
        <v>510</v>
      </c>
      <c r="G252" s="158" t="s">
        <v>394</v>
      </c>
      <c r="H252" s="61"/>
      <c r="I252" s="61"/>
      <c r="J252" s="61"/>
      <c r="K252" s="61"/>
      <c r="L252" s="61"/>
      <c r="M252" s="61"/>
      <c r="N252" s="61">
        <v>1</v>
      </c>
      <c r="O252" s="63">
        <v>44063</v>
      </c>
      <c r="P252" s="184">
        <f t="shared" si="12"/>
        <v>1</v>
      </c>
      <c r="Q252" s="64"/>
      <c r="R252" s="64"/>
      <c r="S252" s="64"/>
      <c r="T252" s="64"/>
      <c r="U252" s="64"/>
      <c r="V252" s="64"/>
      <c r="W252" s="64"/>
      <c r="X252" s="63"/>
      <c r="Y252" s="189">
        <f t="shared" si="13"/>
        <v>0</v>
      </c>
      <c r="Z252" s="61"/>
      <c r="AA252" s="61"/>
      <c r="AB252" s="61"/>
      <c r="AC252" s="61"/>
      <c r="AD252" s="61"/>
      <c r="AE252" s="61"/>
      <c r="AF252" s="61"/>
      <c r="AG252" s="63"/>
      <c r="AH252" s="186">
        <f t="shared" si="14"/>
        <v>0</v>
      </c>
      <c r="AI252" s="64"/>
      <c r="AJ252" s="64" t="s">
        <v>2135</v>
      </c>
      <c r="AK252" s="61" t="s">
        <v>2127</v>
      </c>
      <c r="AL252" s="61"/>
      <c r="AM252" s="61"/>
      <c r="AN252" s="61"/>
      <c r="AO252" s="61"/>
      <c r="AP252" s="61"/>
      <c r="AQ252" s="61"/>
      <c r="AR252" s="61"/>
      <c r="AS252" s="489" t="s">
        <v>1526</v>
      </c>
    </row>
    <row r="253" spans="1:45" s="161" customFormat="1" ht="15" x14ac:dyDescent="0.25">
      <c r="A253" s="198"/>
      <c r="B253" s="61" t="s">
        <v>1527</v>
      </c>
      <c r="C253" s="61" t="s">
        <v>1528</v>
      </c>
      <c r="D253" s="61"/>
      <c r="E253" s="196" t="s">
        <v>1529</v>
      </c>
      <c r="F253" s="61" t="s">
        <v>510</v>
      </c>
      <c r="G253" s="158" t="s">
        <v>394</v>
      </c>
      <c r="H253" s="61"/>
      <c r="I253" s="61"/>
      <c r="J253" s="61"/>
      <c r="K253" s="61"/>
      <c r="L253" s="61"/>
      <c r="M253" s="61"/>
      <c r="N253" s="61">
        <v>1</v>
      </c>
      <c r="O253" s="63">
        <v>44033</v>
      </c>
      <c r="P253" s="184">
        <f t="shared" si="12"/>
        <v>1</v>
      </c>
      <c r="Q253" s="64"/>
      <c r="R253" s="64"/>
      <c r="S253" s="64"/>
      <c r="T253" s="64"/>
      <c r="U253" s="64"/>
      <c r="V253" s="64"/>
      <c r="W253" s="64"/>
      <c r="X253" s="63"/>
      <c r="Y253" s="189">
        <f t="shared" si="13"/>
        <v>0</v>
      </c>
      <c r="Z253" s="61"/>
      <c r="AA253" s="61"/>
      <c r="AB253" s="61"/>
      <c r="AC253" s="61"/>
      <c r="AD253" s="61"/>
      <c r="AE253" s="61"/>
      <c r="AF253" s="61"/>
      <c r="AG253" s="63"/>
      <c r="AH253" s="186">
        <f t="shared" si="14"/>
        <v>0</v>
      </c>
      <c r="AI253" s="64"/>
      <c r="AJ253" s="64" t="s">
        <v>2135</v>
      </c>
      <c r="AK253" s="61" t="s">
        <v>2127</v>
      </c>
      <c r="AL253" s="61"/>
      <c r="AM253" s="61"/>
      <c r="AN253" s="61"/>
      <c r="AO253" s="61"/>
      <c r="AP253" s="61"/>
      <c r="AQ253" s="61"/>
      <c r="AR253" s="61"/>
      <c r="AS253" s="489" t="s">
        <v>1530</v>
      </c>
    </row>
    <row r="254" spans="1:45" s="161" customFormat="1" ht="15" x14ac:dyDescent="0.25">
      <c r="A254" s="198"/>
      <c r="B254" s="61" t="s">
        <v>1531</v>
      </c>
      <c r="C254" s="61" t="s">
        <v>1532</v>
      </c>
      <c r="D254" s="61"/>
      <c r="E254" s="196" t="s">
        <v>1533</v>
      </c>
      <c r="F254" s="61" t="s">
        <v>510</v>
      </c>
      <c r="G254" s="158" t="s">
        <v>394</v>
      </c>
      <c r="H254" s="61"/>
      <c r="I254" s="61"/>
      <c r="J254" s="61"/>
      <c r="K254" s="61"/>
      <c r="L254" s="61"/>
      <c r="M254" s="61"/>
      <c r="N254" s="61">
        <v>1</v>
      </c>
      <c r="O254" s="63">
        <v>44158</v>
      </c>
      <c r="P254" s="184">
        <f t="shared" si="12"/>
        <v>1</v>
      </c>
      <c r="Q254" s="64"/>
      <c r="R254" s="64"/>
      <c r="S254" s="64"/>
      <c r="T254" s="64"/>
      <c r="U254" s="64"/>
      <c r="V254" s="64"/>
      <c r="W254" s="64"/>
      <c r="X254" s="63"/>
      <c r="Y254" s="189">
        <f t="shared" si="13"/>
        <v>0</v>
      </c>
      <c r="Z254" s="61"/>
      <c r="AA254" s="61"/>
      <c r="AB254" s="61"/>
      <c r="AC254" s="61"/>
      <c r="AD254" s="61"/>
      <c r="AE254" s="61"/>
      <c r="AF254" s="61"/>
      <c r="AG254" s="63"/>
      <c r="AH254" s="186">
        <f t="shared" si="14"/>
        <v>0</v>
      </c>
      <c r="AI254" s="64"/>
      <c r="AJ254" s="64" t="s">
        <v>2135</v>
      </c>
      <c r="AK254" s="61" t="s">
        <v>2127</v>
      </c>
      <c r="AL254" s="61"/>
      <c r="AM254" s="61"/>
      <c r="AN254" s="61"/>
      <c r="AO254" s="61"/>
      <c r="AP254" s="61"/>
      <c r="AQ254" s="61"/>
      <c r="AR254" s="61"/>
      <c r="AS254" s="489" t="s">
        <v>1534</v>
      </c>
    </row>
    <row r="255" spans="1:45" s="161" customFormat="1" ht="15" x14ac:dyDescent="0.25">
      <c r="A255" s="198"/>
      <c r="B255" s="61" t="s">
        <v>1140</v>
      </c>
      <c r="C255" s="61" t="s">
        <v>1141</v>
      </c>
      <c r="D255" s="61"/>
      <c r="E255" s="196" t="s">
        <v>1142</v>
      </c>
      <c r="F255" s="61" t="s">
        <v>510</v>
      </c>
      <c r="G255" s="158" t="s">
        <v>394</v>
      </c>
      <c r="H255" s="61"/>
      <c r="I255" s="61"/>
      <c r="J255" s="61"/>
      <c r="K255" s="61"/>
      <c r="L255" s="61"/>
      <c r="M255" s="61"/>
      <c r="N255" s="61">
        <v>1</v>
      </c>
      <c r="O255" s="63">
        <v>44182</v>
      </c>
      <c r="P255" s="184">
        <f t="shared" si="12"/>
        <v>1</v>
      </c>
      <c r="Q255" s="64"/>
      <c r="R255" s="64"/>
      <c r="S255" s="64"/>
      <c r="T255" s="64"/>
      <c r="U255" s="64"/>
      <c r="V255" s="64"/>
      <c r="W255" s="64"/>
      <c r="X255" s="63"/>
      <c r="Y255" s="189">
        <f t="shared" si="13"/>
        <v>0</v>
      </c>
      <c r="Z255" s="61"/>
      <c r="AA255" s="61"/>
      <c r="AB255" s="61"/>
      <c r="AC255" s="61"/>
      <c r="AD255" s="61"/>
      <c r="AE255" s="61"/>
      <c r="AF255" s="61"/>
      <c r="AG255" s="63"/>
      <c r="AH255" s="186">
        <f t="shared" si="14"/>
        <v>0</v>
      </c>
      <c r="AI255" s="64"/>
      <c r="AJ255" s="64" t="s">
        <v>2135</v>
      </c>
      <c r="AK255" s="61" t="s">
        <v>2127</v>
      </c>
      <c r="AL255" s="61"/>
      <c r="AM255" s="61"/>
      <c r="AN255" s="61"/>
      <c r="AO255" s="61"/>
      <c r="AP255" s="61"/>
      <c r="AQ255" s="61"/>
      <c r="AR255" s="61"/>
      <c r="AS255" s="489" t="s">
        <v>2414</v>
      </c>
    </row>
    <row r="256" spans="1:45" s="161" customFormat="1" ht="15" x14ac:dyDescent="0.25">
      <c r="A256" s="198"/>
      <c r="B256" s="61" t="s">
        <v>1535</v>
      </c>
      <c r="C256" s="61" t="s">
        <v>1536</v>
      </c>
      <c r="D256" s="61"/>
      <c r="E256" s="196" t="s">
        <v>1537</v>
      </c>
      <c r="F256" s="61" t="s">
        <v>510</v>
      </c>
      <c r="G256" s="158" t="s">
        <v>394</v>
      </c>
      <c r="H256" s="61"/>
      <c r="I256" s="61"/>
      <c r="J256" s="61"/>
      <c r="K256" s="61"/>
      <c r="L256" s="61"/>
      <c r="M256" s="61"/>
      <c r="N256" s="61">
        <v>1</v>
      </c>
      <c r="O256" s="63">
        <v>44022</v>
      </c>
      <c r="P256" s="184">
        <f t="shared" si="12"/>
        <v>1</v>
      </c>
      <c r="Q256" s="64"/>
      <c r="R256" s="64"/>
      <c r="S256" s="64"/>
      <c r="T256" s="64"/>
      <c r="U256" s="64"/>
      <c r="V256" s="64"/>
      <c r="W256" s="64"/>
      <c r="X256" s="63"/>
      <c r="Y256" s="189">
        <f t="shared" si="13"/>
        <v>0</v>
      </c>
      <c r="Z256" s="61"/>
      <c r="AA256" s="61"/>
      <c r="AB256" s="61"/>
      <c r="AC256" s="61"/>
      <c r="AD256" s="61"/>
      <c r="AE256" s="61"/>
      <c r="AF256" s="61"/>
      <c r="AG256" s="63"/>
      <c r="AH256" s="186">
        <f t="shared" si="14"/>
        <v>0</v>
      </c>
      <c r="AI256" s="64"/>
      <c r="AJ256" s="64" t="s">
        <v>2135</v>
      </c>
      <c r="AK256" s="61" t="s">
        <v>2127</v>
      </c>
      <c r="AL256" s="61"/>
      <c r="AM256" s="61"/>
      <c r="AN256" s="61"/>
      <c r="AO256" s="61"/>
      <c r="AP256" s="61"/>
      <c r="AQ256" s="61"/>
      <c r="AR256" s="61"/>
      <c r="AS256" s="489" t="s">
        <v>2415</v>
      </c>
    </row>
    <row r="257" spans="1:45" s="161" customFormat="1" ht="14.25" customHeight="1" x14ac:dyDescent="0.25">
      <c r="A257" s="198"/>
      <c r="B257" s="61" t="s">
        <v>1144</v>
      </c>
      <c r="C257" s="61" t="s">
        <v>1145</v>
      </c>
      <c r="D257" s="61"/>
      <c r="E257" s="196" t="s">
        <v>1146</v>
      </c>
      <c r="F257" s="61" t="s">
        <v>510</v>
      </c>
      <c r="G257" s="158" t="s">
        <v>394</v>
      </c>
      <c r="H257" s="61"/>
      <c r="I257" s="61"/>
      <c r="J257" s="61"/>
      <c r="K257" s="61"/>
      <c r="L257" s="61"/>
      <c r="M257" s="61"/>
      <c r="N257" s="61">
        <v>1</v>
      </c>
      <c r="O257" s="63">
        <v>44158</v>
      </c>
      <c r="P257" s="184">
        <f t="shared" si="12"/>
        <v>1</v>
      </c>
      <c r="Q257" s="64"/>
      <c r="R257" s="64"/>
      <c r="S257" s="64"/>
      <c r="T257" s="64"/>
      <c r="U257" s="64"/>
      <c r="V257" s="64"/>
      <c r="W257" s="64"/>
      <c r="X257" s="63"/>
      <c r="Y257" s="189">
        <f t="shared" si="13"/>
        <v>0</v>
      </c>
      <c r="Z257" s="61"/>
      <c r="AA257" s="61"/>
      <c r="AB257" s="61"/>
      <c r="AC257" s="61"/>
      <c r="AD257" s="61"/>
      <c r="AE257" s="61"/>
      <c r="AF257" s="61"/>
      <c r="AG257" s="63"/>
      <c r="AH257" s="186">
        <f t="shared" si="14"/>
        <v>0</v>
      </c>
      <c r="AI257" s="64"/>
      <c r="AJ257" s="64" t="s">
        <v>2135</v>
      </c>
      <c r="AK257" s="61" t="s">
        <v>2127</v>
      </c>
      <c r="AL257" s="61"/>
      <c r="AM257" s="61"/>
      <c r="AN257" s="61"/>
      <c r="AO257" s="61"/>
      <c r="AP257" s="61"/>
      <c r="AQ257" s="61"/>
      <c r="AR257" s="61"/>
      <c r="AS257" s="489" t="s">
        <v>2416</v>
      </c>
    </row>
    <row r="258" spans="1:45" s="161" customFormat="1" ht="14.25" customHeight="1" x14ac:dyDescent="0.25">
      <c r="A258" s="198"/>
      <c r="B258" s="61" t="s">
        <v>1539</v>
      </c>
      <c r="C258" s="61" t="s">
        <v>1540</v>
      </c>
      <c r="D258" s="61"/>
      <c r="E258" s="196" t="s">
        <v>1541</v>
      </c>
      <c r="F258" s="61" t="s">
        <v>510</v>
      </c>
      <c r="G258" s="158" t="s">
        <v>394</v>
      </c>
      <c r="H258" s="61"/>
      <c r="I258" s="61"/>
      <c r="J258" s="61"/>
      <c r="K258" s="61"/>
      <c r="L258" s="61"/>
      <c r="M258" s="61"/>
      <c r="N258" s="61">
        <v>1</v>
      </c>
      <c r="O258" s="63">
        <v>44134</v>
      </c>
      <c r="P258" s="184">
        <f t="shared" si="12"/>
        <v>1</v>
      </c>
      <c r="Q258" s="64"/>
      <c r="R258" s="64"/>
      <c r="S258" s="64"/>
      <c r="T258" s="64"/>
      <c r="U258" s="64"/>
      <c r="V258" s="64"/>
      <c r="W258" s="64"/>
      <c r="X258" s="63"/>
      <c r="Y258" s="189">
        <f t="shared" si="13"/>
        <v>0</v>
      </c>
      <c r="Z258" s="61"/>
      <c r="AA258" s="61"/>
      <c r="AB258" s="61"/>
      <c r="AC258" s="61"/>
      <c r="AD258" s="61"/>
      <c r="AE258" s="61"/>
      <c r="AF258" s="61"/>
      <c r="AG258" s="63"/>
      <c r="AH258" s="186">
        <f t="shared" si="14"/>
        <v>0</v>
      </c>
      <c r="AI258" s="64"/>
      <c r="AJ258" s="64" t="s">
        <v>2135</v>
      </c>
      <c r="AK258" s="61" t="s">
        <v>2127</v>
      </c>
      <c r="AL258" s="61"/>
      <c r="AM258" s="61"/>
      <c r="AN258" s="61"/>
      <c r="AO258" s="61"/>
      <c r="AP258" s="61"/>
      <c r="AQ258" s="61"/>
      <c r="AR258" s="61"/>
      <c r="AS258" s="489" t="s">
        <v>2417</v>
      </c>
    </row>
    <row r="259" spans="1:45" s="161" customFormat="1" ht="15" x14ac:dyDescent="0.25">
      <c r="A259" s="198"/>
      <c r="B259" s="61" t="s">
        <v>1148</v>
      </c>
      <c r="C259" s="61" t="s">
        <v>1149</v>
      </c>
      <c r="D259" s="61"/>
      <c r="E259" s="196" t="s">
        <v>1150</v>
      </c>
      <c r="F259" s="61" t="s">
        <v>510</v>
      </c>
      <c r="G259" s="158" t="s">
        <v>394</v>
      </c>
      <c r="H259" s="61"/>
      <c r="I259" s="61"/>
      <c r="J259" s="61"/>
      <c r="K259" s="61"/>
      <c r="L259" s="61"/>
      <c r="M259" s="61"/>
      <c r="N259" s="61">
        <v>1</v>
      </c>
      <c r="O259" s="63">
        <v>44176</v>
      </c>
      <c r="P259" s="184">
        <f t="shared" si="12"/>
        <v>1</v>
      </c>
      <c r="Q259" s="64"/>
      <c r="R259" s="64"/>
      <c r="S259" s="64"/>
      <c r="T259" s="64"/>
      <c r="U259" s="64"/>
      <c r="V259" s="64"/>
      <c r="W259" s="64"/>
      <c r="X259" s="63"/>
      <c r="Y259" s="189">
        <f t="shared" si="13"/>
        <v>0</v>
      </c>
      <c r="Z259" s="61"/>
      <c r="AA259" s="61"/>
      <c r="AB259" s="61"/>
      <c r="AC259" s="61"/>
      <c r="AD259" s="61"/>
      <c r="AE259" s="61"/>
      <c r="AF259" s="61"/>
      <c r="AG259" s="63"/>
      <c r="AH259" s="186">
        <f t="shared" si="14"/>
        <v>0</v>
      </c>
      <c r="AI259" s="64"/>
      <c r="AJ259" s="64" t="s">
        <v>2135</v>
      </c>
      <c r="AK259" s="61" t="s">
        <v>2127</v>
      </c>
      <c r="AL259" s="61"/>
      <c r="AM259" s="61"/>
      <c r="AN259" s="61"/>
      <c r="AO259" s="61"/>
      <c r="AP259" s="61"/>
      <c r="AQ259" s="61"/>
      <c r="AR259" s="61"/>
      <c r="AS259" s="489" t="s">
        <v>2418</v>
      </c>
    </row>
    <row r="260" spans="1:45" s="161" customFormat="1" ht="15" x14ac:dyDescent="0.25">
      <c r="A260" s="198"/>
      <c r="B260" s="61" t="s">
        <v>1152</v>
      </c>
      <c r="C260" s="61" t="s">
        <v>1153</v>
      </c>
      <c r="D260" s="61"/>
      <c r="E260" s="196" t="s">
        <v>1154</v>
      </c>
      <c r="F260" s="61" t="s">
        <v>510</v>
      </c>
      <c r="G260" s="158" t="s">
        <v>394</v>
      </c>
      <c r="H260" s="61"/>
      <c r="I260" s="61"/>
      <c r="J260" s="61"/>
      <c r="K260" s="61"/>
      <c r="L260" s="61"/>
      <c r="M260" s="61"/>
      <c r="N260" s="61">
        <v>1</v>
      </c>
      <c r="O260" s="63">
        <v>43997</v>
      </c>
      <c r="P260" s="184">
        <f t="shared" si="12"/>
        <v>1</v>
      </c>
      <c r="Q260" s="64"/>
      <c r="R260" s="64"/>
      <c r="S260" s="64"/>
      <c r="T260" s="64"/>
      <c r="U260" s="64"/>
      <c r="V260" s="64"/>
      <c r="W260" s="64"/>
      <c r="X260" s="63"/>
      <c r="Y260" s="189">
        <f t="shared" si="13"/>
        <v>0</v>
      </c>
      <c r="Z260" s="61"/>
      <c r="AA260" s="61"/>
      <c r="AB260" s="61"/>
      <c r="AC260" s="61"/>
      <c r="AD260" s="61"/>
      <c r="AE260" s="61"/>
      <c r="AF260" s="61"/>
      <c r="AG260" s="63"/>
      <c r="AH260" s="186">
        <f t="shared" si="14"/>
        <v>0</v>
      </c>
      <c r="AI260" s="64"/>
      <c r="AJ260" s="64" t="s">
        <v>2135</v>
      </c>
      <c r="AK260" s="61" t="s">
        <v>2127</v>
      </c>
      <c r="AL260" s="61"/>
      <c r="AM260" s="61"/>
      <c r="AN260" s="61"/>
      <c r="AO260" s="61"/>
      <c r="AP260" s="61"/>
      <c r="AQ260" s="61"/>
      <c r="AR260" s="61"/>
      <c r="AS260" s="489" t="s">
        <v>2419</v>
      </c>
    </row>
    <row r="261" spans="1:45" s="161" customFormat="1" ht="15" x14ac:dyDescent="0.25">
      <c r="A261" s="198"/>
      <c r="B261" s="61" t="s">
        <v>1543</v>
      </c>
      <c r="C261" s="61" t="s">
        <v>1544</v>
      </c>
      <c r="D261" s="61"/>
      <c r="E261" s="196" t="s">
        <v>1545</v>
      </c>
      <c r="F261" s="61" t="s">
        <v>510</v>
      </c>
      <c r="G261" s="158" t="s">
        <v>394</v>
      </c>
      <c r="H261" s="61"/>
      <c r="I261" s="61"/>
      <c r="J261" s="61"/>
      <c r="K261" s="61"/>
      <c r="L261" s="61"/>
      <c r="M261" s="61"/>
      <c r="N261" s="61">
        <v>1</v>
      </c>
      <c r="O261" s="63">
        <v>44082</v>
      </c>
      <c r="P261" s="184">
        <f t="shared" si="12"/>
        <v>1</v>
      </c>
      <c r="Q261" s="64"/>
      <c r="R261" s="64"/>
      <c r="S261" s="64"/>
      <c r="T261" s="64"/>
      <c r="U261" s="64"/>
      <c r="V261" s="64"/>
      <c r="W261" s="64"/>
      <c r="X261" s="63"/>
      <c r="Y261" s="189">
        <f t="shared" si="13"/>
        <v>0</v>
      </c>
      <c r="Z261" s="61"/>
      <c r="AA261" s="61"/>
      <c r="AB261" s="61"/>
      <c r="AC261" s="61"/>
      <c r="AD261" s="61"/>
      <c r="AE261" s="61"/>
      <c r="AF261" s="61"/>
      <c r="AG261" s="63"/>
      <c r="AH261" s="186">
        <f t="shared" si="14"/>
        <v>0</v>
      </c>
      <c r="AI261" s="64"/>
      <c r="AJ261" s="64" t="s">
        <v>2135</v>
      </c>
      <c r="AK261" s="61" t="s">
        <v>2127</v>
      </c>
      <c r="AL261" s="61"/>
      <c r="AM261" s="61"/>
      <c r="AN261" s="61"/>
      <c r="AO261" s="61"/>
      <c r="AP261" s="61"/>
      <c r="AQ261" s="61"/>
      <c r="AR261" s="61"/>
      <c r="AS261" s="489" t="s">
        <v>2420</v>
      </c>
    </row>
    <row r="262" spans="1:45" s="161" customFormat="1" ht="15" x14ac:dyDescent="0.25">
      <c r="A262" s="198"/>
      <c r="B262" s="61" t="s">
        <v>1547</v>
      </c>
      <c r="C262" s="61" t="s">
        <v>1548</v>
      </c>
      <c r="D262" s="61"/>
      <c r="E262" s="196" t="s">
        <v>1549</v>
      </c>
      <c r="F262" s="61" t="s">
        <v>510</v>
      </c>
      <c r="G262" s="158" t="s">
        <v>394</v>
      </c>
      <c r="H262" s="61"/>
      <c r="I262" s="61"/>
      <c r="J262" s="61"/>
      <c r="K262" s="61"/>
      <c r="L262" s="61"/>
      <c r="M262" s="61"/>
      <c r="N262" s="61">
        <v>1</v>
      </c>
      <c r="O262" s="63">
        <v>43998</v>
      </c>
      <c r="P262" s="184">
        <f t="shared" si="12"/>
        <v>1</v>
      </c>
      <c r="Q262" s="64"/>
      <c r="R262" s="64"/>
      <c r="S262" s="64"/>
      <c r="T262" s="64"/>
      <c r="U262" s="64"/>
      <c r="V262" s="64"/>
      <c r="W262" s="64"/>
      <c r="X262" s="63"/>
      <c r="Y262" s="189">
        <f t="shared" si="13"/>
        <v>0</v>
      </c>
      <c r="Z262" s="61"/>
      <c r="AA262" s="61"/>
      <c r="AB262" s="61"/>
      <c r="AC262" s="61"/>
      <c r="AD262" s="61"/>
      <c r="AE262" s="61"/>
      <c r="AF262" s="61"/>
      <c r="AG262" s="63"/>
      <c r="AH262" s="186">
        <f t="shared" si="14"/>
        <v>0</v>
      </c>
      <c r="AI262" s="64"/>
      <c r="AJ262" s="64" t="s">
        <v>2135</v>
      </c>
      <c r="AK262" s="61" t="s">
        <v>2127</v>
      </c>
      <c r="AL262" s="61"/>
      <c r="AM262" s="61"/>
      <c r="AN262" s="61"/>
      <c r="AO262" s="61"/>
      <c r="AP262" s="61"/>
      <c r="AQ262" s="61"/>
      <c r="AR262" s="61"/>
      <c r="AS262" s="489" t="s">
        <v>2421</v>
      </c>
    </row>
    <row r="263" spans="1:45" s="161" customFormat="1" ht="15" x14ac:dyDescent="0.25">
      <c r="A263" s="198"/>
      <c r="B263" s="61" t="s">
        <v>1551</v>
      </c>
      <c r="C263" s="61" t="s">
        <v>1552</v>
      </c>
      <c r="D263" s="61"/>
      <c r="E263" s="196" t="s">
        <v>1553</v>
      </c>
      <c r="F263" s="61" t="s">
        <v>510</v>
      </c>
      <c r="G263" s="158" t="s">
        <v>394</v>
      </c>
      <c r="H263" s="61"/>
      <c r="I263" s="61"/>
      <c r="J263" s="61"/>
      <c r="K263" s="61"/>
      <c r="L263" s="61"/>
      <c r="M263" s="61"/>
      <c r="N263" s="61">
        <v>1</v>
      </c>
      <c r="O263" s="63">
        <v>44193</v>
      </c>
      <c r="P263" s="184">
        <f t="shared" si="12"/>
        <v>1</v>
      </c>
      <c r="Q263" s="64"/>
      <c r="R263" s="64"/>
      <c r="S263" s="64"/>
      <c r="T263" s="64"/>
      <c r="U263" s="64"/>
      <c r="V263" s="64"/>
      <c r="W263" s="64"/>
      <c r="X263" s="63"/>
      <c r="Y263" s="189">
        <f t="shared" si="13"/>
        <v>0</v>
      </c>
      <c r="Z263" s="61"/>
      <c r="AA263" s="61"/>
      <c r="AB263" s="61"/>
      <c r="AC263" s="61"/>
      <c r="AD263" s="61"/>
      <c r="AE263" s="61"/>
      <c r="AF263" s="61"/>
      <c r="AG263" s="63"/>
      <c r="AH263" s="186">
        <f t="shared" si="14"/>
        <v>0</v>
      </c>
      <c r="AI263" s="64"/>
      <c r="AJ263" s="64" t="s">
        <v>2135</v>
      </c>
      <c r="AK263" s="61" t="s">
        <v>2127</v>
      </c>
      <c r="AL263" s="61"/>
      <c r="AM263" s="61"/>
      <c r="AN263" s="61"/>
      <c r="AO263" s="61"/>
      <c r="AP263" s="61"/>
      <c r="AQ263" s="61"/>
      <c r="AR263" s="61"/>
      <c r="AS263" s="489" t="s">
        <v>2422</v>
      </c>
    </row>
    <row r="264" spans="1:45" s="161" customFormat="1" ht="15" x14ac:dyDescent="0.25">
      <c r="A264" s="198"/>
      <c r="B264" s="61" t="s">
        <v>1555</v>
      </c>
      <c r="C264" s="61" t="s">
        <v>1556</v>
      </c>
      <c r="D264" s="61"/>
      <c r="E264" s="196" t="s">
        <v>1557</v>
      </c>
      <c r="F264" s="61" t="s">
        <v>510</v>
      </c>
      <c r="G264" s="158" t="s">
        <v>394</v>
      </c>
      <c r="H264" s="61"/>
      <c r="I264" s="61"/>
      <c r="J264" s="61"/>
      <c r="K264" s="61"/>
      <c r="L264" s="61"/>
      <c r="M264" s="61"/>
      <c r="N264" s="61">
        <v>1</v>
      </c>
      <c r="O264" s="63">
        <v>44027</v>
      </c>
      <c r="P264" s="184">
        <f t="shared" si="12"/>
        <v>1</v>
      </c>
      <c r="Q264" s="64"/>
      <c r="R264" s="64"/>
      <c r="S264" s="64"/>
      <c r="T264" s="64"/>
      <c r="U264" s="64"/>
      <c r="V264" s="64"/>
      <c r="W264" s="64"/>
      <c r="X264" s="63"/>
      <c r="Y264" s="189">
        <f t="shared" si="13"/>
        <v>0</v>
      </c>
      <c r="Z264" s="61"/>
      <c r="AA264" s="61"/>
      <c r="AB264" s="61"/>
      <c r="AC264" s="61"/>
      <c r="AD264" s="61"/>
      <c r="AE264" s="61"/>
      <c r="AF264" s="61"/>
      <c r="AG264" s="63"/>
      <c r="AH264" s="186">
        <f t="shared" si="14"/>
        <v>0</v>
      </c>
      <c r="AI264" s="64"/>
      <c r="AJ264" s="64" t="s">
        <v>2135</v>
      </c>
      <c r="AK264" s="61" t="s">
        <v>2127</v>
      </c>
      <c r="AL264" s="61"/>
      <c r="AM264" s="61"/>
      <c r="AN264" s="61"/>
      <c r="AO264" s="61"/>
      <c r="AP264" s="61"/>
      <c r="AQ264" s="61"/>
      <c r="AR264" s="61"/>
      <c r="AS264" s="489" t="s">
        <v>2423</v>
      </c>
    </row>
    <row r="265" spans="1:45" s="161" customFormat="1" ht="15" customHeight="1" x14ac:dyDescent="0.25">
      <c r="A265" s="198"/>
      <c r="B265" s="61" t="s">
        <v>1559</v>
      </c>
      <c r="C265" s="61" t="s">
        <v>1560</v>
      </c>
      <c r="D265" s="61"/>
      <c r="E265" s="196" t="s">
        <v>1561</v>
      </c>
      <c r="F265" s="61" t="s">
        <v>510</v>
      </c>
      <c r="G265" s="158" t="s">
        <v>394</v>
      </c>
      <c r="H265" s="61"/>
      <c r="I265" s="61"/>
      <c r="J265" s="61"/>
      <c r="K265" s="61"/>
      <c r="L265" s="61"/>
      <c r="M265" s="61"/>
      <c r="N265" s="61">
        <v>1</v>
      </c>
      <c r="O265" s="63">
        <v>44127</v>
      </c>
      <c r="P265" s="184">
        <f t="shared" si="12"/>
        <v>1</v>
      </c>
      <c r="Q265" s="64"/>
      <c r="R265" s="64"/>
      <c r="S265" s="64"/>
      <c r="T265" s="64"/>
      <c r="U265" s="64"/>
      <c r="V265" s="64"/>
      <c r="W265" s="64"/>
      <c r="X265" s="63"/>
      <c r="Y265" s="189">
        <f t="shared" si="13"/>
        <v>0</v>
      </c>
      <c r="Z265" s="61"/>
      <c r="AA265" s="61"/>
      <c r="AB265" s="61"/>
      <c r="AC265" s="61"/>
      <c r="AD265" s="61"/>
      <c r="AE265" s="61"/>
      <c r="AF265" s="61"/>
      <c r="AG265" s="63"/>
      <c r="AH265" s="186">
        <f t="shared" si="14"/>
        <v>0</v>
      </c>
      <c r="AI265" s="64"/>
      <c r="AJ265" s="64" t="s">
        <v>2135</v>
      </c>
      <c r="AK265" s="61" t="s">
        <v>2127</v>
      </c>
      <c r="AL265" s="61"/>
      <c r="AM265" s="61"/>
      <c r="AN265" s="61"/>
      <c r="AO265" s="61"/>
      <c r="AP265" s="61"/>
      <c r="AQ265" s="61"/>
      <c r="AR265" s="61"/>
      <c r="AS265" s="489" t="s">
        <v>2424</v>
      </c>
    </row>
    <row r="266" spans="1:45" s="161" customFormat="1" ht="15" customHeight="1" x14ac:dyDescent="0.25">
      <c r="A266" s="198"/>
      <c r="B266" s="61" t="s">
        <v>1164</v>
      </c>
      <c r="C266" s="61" t="s">
        <v>1165</v>
      </c>
      <c r="D266" s="61"/>
      <c r="E266" s="196" t="s">
        <v>1166</v>
      </c>
      <c r="F266" s="61" t="s">
        <v>510</v>
      </c>
      <c r="G266" s="158" t="s">
        <v>394</v>
      </c>
      <c r="H266" s="61"/>
      <c r="I266" s="61"/>
      <c r="J266" s="61"/>
      <c r="K266" s="61"/>
      <c r="L266" s="61"/>
      <c r="M266" s="61"/>
      <c r="N266" s="61">
        <v>1</v>
      </c>
      <c r="O266" s="63">
        <v>44195</v>
      </c>
      <c r="P266" s="184">
        <f t="shared" si="12"/>
        <v>1</v>
      </c>
      <c r="Q266" s="64"/>
      <c r="R266" s="64"/>
      <c r="S266" s="64"/>
      <c r="T266" s="64"/>
      <c r="U266" s="64"/>
      <c r="V266" s="64"/>
      <c r="W266" s="64"/>
      <c r="X266" s="63"/>
      <c r="Y266" s="189">
        <f t="shared" si="13"/>
        <v>0</v>
      </c>
      <c r="Z266" s="61"/>
      <c r="AA266" s="61"/>
      <c r="AB266" s="61"/>
      <c r="AC266" s="61"/>
      <c r="AD266" s="61"/>
      <c r="AE266" s="61"/>
      <c r="AF266" s="61"/>
      <c r="AG266" s="63"/>
      <c r="AH266" s="186">
        <f t="shared" si="14"/>
        <v>0</v>
      </c>
      <c r="AI266" s="64"/>
      <c r="AJ266" s="64" t="s">
        <v>2135</v>
      </c>
      <c r="AK266" s="61" t="s">
        <v>2127</v>
      </c>
      <c r="AL266" s="61"/>
      <c r="AM266" s="61"/>
      <c r="AN266" s="61"/>
      <c r="AO266" s="61"/>
      <c r="AP266" s="61"/>
      <c r="AQ266" s="61"/>
      <c r="AR266" s="61"/>
      <c r="AS266" s="489" t="s">
        <v>2425</v>
      </c>
    </row>
    <row r="267" spans="1:45" s="161" customFormat="1" ht="15" customHeight="1" x14ac:dyDescent="0.25">
      <c r="A267" s="198"/>
      <c r="B267" s="61" t="s">
        <v>1563</v>
      </c>
      <c r="C267" s="61" t="s">
        <v>1564</v>
      </c>
      <c r="D267" s="61"/>
      <c r="E267" s="196" t="s">
        <v>1565</v>
      </c>
      <c r="F267" s="61" t="s">
        <v>510</v>
      </c>
      <c r="G267" s="158" t="s">
        <v>394</v>
      </c>
      <c r="H267" s="61"/>
      <c r="I267" s="61"/>
      <c r="J267" s="61"/>
      <c r="K267" s="61"/>
      <c r="L267" s="61"/>
      <c r="M267" s="61"/>
      <c r="N267" s="61">
        <v>1</v>
      </c>
      <c r="O267" s="63">
        <v>44020</v>
      </c>
      <c r="P267" s="184">
        <f t="shared" si="12"/>
        <v>1</v>
      </c>
      <c r="Q267" s="64"/>
      <c r="R267" s="64"/>
      <c r="S267" s="64"/>
      <c r="T267" s="64"/>
      <c r="U267" s="64"/>
      <c r="V267" s="64"/>
      <c r="W267" s="64"/>
      <c r="X267" s="63"/>
      <c r="Y267" s="189">
        <f t="shared" si="13"/>
        <v>0</v>
      </c>
      <c r="Z267" s="61"/>
      <c r="AA267" s="61"/>
      <c r="AB267" s="61"/>
      <c r="AC267" s="61"/>
      <c r="AD267" s="61"/>
      <c r="AE267" s="61"/>
      <c r="AF267" s="61"/>
      <c r="AG267" s="63"/>
      <c r="AH267" s="186">
        <f t="shared" si="14"/>
        <v>0</v>
      </c>
      <c r="AI267" s="64"/>
      <c r="AJ267" s="64" t="s">
        <v>2135</v>
      </c>
      <c r="AK267" s="61" t="s">
        <v>2127</v>
      </c>
      <c r="AL267" s="61"/>
      <c r="AM267" s="61"/>
      <c r="AN267" s="61"/>
      <c r="AO267" s="61"/>
      <c r="AP267" s="61"/>
      <c r="AQ267" s="61"/>
      <c r="AR267" s="61"/>
      <c r="AS267" s="489" t="s">
        <v>2426</v>
      </c>
    </row>
    <row r="268" spans="1:45" s="161" customFormat="1" ht="14.25" customHeight="1" x14ac:dyDescent="0.25">
      <c r="A268" s="198"/>
      <c r="B268" s="61" t="s">
        <v>1567</v>
      </c>
      <c r="C268" s="61" t="s">
        <v>1568</v>
      </c>
      <c r="D268" s="61"/>
      <c r="E268" s="196" t="s">
        <v>1569</v>
      </c>
      <c r="F268" s="61" t="s">
        <v>510</v>
      </c>
      <c r="G268" s="158" t="s">
        <v>394</v>
      </c>
      <c r="H268" s="61"/>
      <c r="I268" s="61"/>
      <c r="J268" s="61"/>
      <c r="K268" s="61"/>
      <c r="L268" s="61"/>
      <c r="M268" s="61"/>
      <c r="N268" s="61">
        <v>1</v>
      </c>
      <c r="O268" s="63">
        <v>44113</v>
      </c>
      <c r="P268" s="184">
        <f t="shared" si="12"/>
        <v>1</v>
      </c>
      <c r="Q268" s="64"/>
      <c r="R268" s="64"/>
      <c r="S268" s="64"/>
      <c r="T268" s="64"/>
      <c r="U268" s="64"/>
      <c r="V268" s="64"/>
      <c r="W268" s="64"/>
      <c r="X268" s="63"/>
      <c r="Y268" s="189">
        <f t="shared" si="13"/>
        <v>0</v>
      </c>
      <c r="Z268" s="61"/>
      <c r="AA268" s="61"/>
      <c r="AB268" s="61"/>
      <c r="AC268" s="61"/>
      <c r="AD268" s="61"/>
      <c r="AE268" s="61"/>
      <c r="AF268" s="61"/>
      <c r="AG268" s="63"/>
      <c r="AH268" s="186">
        <f t="shared" si="14"/>
        <v>0</v>
      </c>
      <c r="AI268" s="64"/>
      <c r="AJ268" s="64" t="s">
        <v>2135</v>
      </c>
      <c r="AK268" s="61" t="s">
        <v>2127</v>
      </c>
      <c r="AL268" s="61"/>
      <c r="AM268" s="61"/>
      <c r="AN268" s="61"/>
      <c r="AO268" s="61"/>
      <c r="AP268" s="61"/>
      <c r="AQ268" s="61"/>
      <c r="AR268" s="61"/>
      <c r="AS268" s="489" t="s">
        <v>1570</v>
      </c>
    </row>
    <row r="269" spans="1:45" s="161" customFormat="1" ht="15" customHeight="1" x14ac:dyDescent="0.25">
      <c r="A269" s="198"/>
      <c r="B269" s="61" t="s">
        <v>1180</v>
      </c>
      <c r="C269" s="61" t="s">
        <v>1181</v>
      </c>
      <c r="D269" s="61"/>
      <c r="E269" s="196" t="s">
        <v>1182</v>
      </c>
      <c r="F269" s="61" t="s">
        <v>510</v>
      </c>
      <c r="G269" s="158" t="s">
        <v>394</v>
      </c>
      <c r="H269" s="61"/>
      <c r="I269" s="61"/>
      <c r="J269" s="61"/>
      <c r="K269" s="61"/>
      <c r="L269" s="61"/>
      <c r="M269" s="61"/>
      <c r="N269" s="61">
        <v>1</v>
      </c>
      <c r="O269" s="63">
        <v>44179</v>
      </c>
      <c r="P269" s="184">
        <f t="shared" ref="P269:P332" si="15">SUM($H269:$N269)</f>
        <v>1</v>
      </c>
      <c r="Q269" s="64"/>
      <c r="R269" s="64"/>
      <c r="S269" s="64"/>
      <c r="T269" s="64"/>
      <c r="U269" s="64"/>
      <c r="V269" s="64"/>
      <c r="W269" s="64"/>
      <c r="X269" s="63"/>
      <c r="Y269" s="189">
        <f t="shared" ref="Y269:Y332" si="16">SUM(Q269:W269)</f>
        <v>0</v>
      </c>
      <c r="Z269" s="61"/>
      <c r="AA269" s="61"/>
      <c r="AB269" s="61"/>
      <c r="AC269" s="61"/>
      <c r="AD269" s="61"/>
      <c r="AE269" s="61"/>
      <c r="AF269" s="61"/>
      <c r="AG269" s="63"/>
      <c r="AH269" s="186">
        <f t="shared" ref="AH269:AH332" si="17">SUM($Z269:$AF269)</f>
        <v>0</v>
      </c>
      <c r="AI269" s="64"/>
      <c r="AJ269" s="64" t="s">
        <v>2135</v>
      </c>
      <c r="AK269" s="61" t="s">
        <v>2127</v>
      </c>
      <c r="AL269" s="61"/>
      <c r="AM269" s="61"/>
      <c r="AN269" s="61"/>
      <c r="AO269" s="61"/>
      <c r="AP269" s="61"/>
      <c r="AQ269" s="61"/>
      <c r="AR269" s="61"/>
      <c r="AS269" s="489" t="s">
        <v>2427</v>
      </c>
    </row>
    <row r="270" spans="1:45" s="161" customFormat="1" ht="15" customHeight="1" x14ac:dyDescent="0.25">
      <c r="A270" s="198"/>
      <c r="B270" s="61" t="s">
        <v>1184</v>
      </c>
      <c r="C270" s="61" t="s">
        <v>1185</v>
      </c>
      <c r="D270" s="61"/>
      <c r="E270" s="196" t="s">
        <v>1186</v>
      </c>
      <c r="F270" s="61" t="s">
        <v>510</v>
      </c>
      <c r="G270" s="158" t="s">
        <v>394</v>
      </c>
      <c r="H270" s="61"/>
      <c r="I270" s="61"/>
      <c r="J270" s="61"/>
      <c r="K270" s="61"/>
      <c r="L270" s="61"/>
      <c r="M270" s="61"/>
      <c r="N270" s="61">
        <v>1</v>
      </c>
      <c r="O270" s="63">
        <v>44022</v>
      </c>
      <c r="P270" s="184">
        <f t="shared" si="15"/>
        <v>1</v>
      </c>
      <c r="Q270" s="64"/>
      <c r="R270" s="64"/>
      <c r="S270" s="64"/>
      <c r="T270" s="64"/>
      <c r="U270" s="64"/>
      <c r="V270" s="64"/>
      <c r="W270" s="64"/>
      <c r="X270" s="63"/>
      <c r="Y270" s="189">
        <f t="shared" si="16"/>
        <v>0</v>
      </c>
      <c r="Z270" s="61"/>
      <c r="AA270" s="61"/>
      <c r="AB270" s="61"/>
      <c r="AC270" s="61"/>
      <c r="AD270" s="61"/>
      <c r="AE270" s="61"/>
      <c r="AF270" s="61"/>
      <c r="AG270" s="63"/>
      <c r="AH270" s="186">
        <f t="shared" si="17"/>
        <v>0</v>
      </c>
      <c r="AI270" s="64"/>
      <c r="AJ270" s="64" t="s">
        <v>2135</v>
      </c>
      <c r="AK270" s="61" t="s">
        <v>2127</v>
      </c>
      <c r="AL270" s="61"/>
      <c r="AM270" s="61"/>
      <c r="AN270" s="61"/>
      <c r="AO270" s="61"/>
      <c r="AP270" s="61"/>
      <c r="AQ270" s="61"/>
      <c r="AR270" s="61"/>
      <c r="AS270" s="489" t="s">
        <v>2428</v>
      </c>
    </row>
    <row r="271" spans="1:45" s="161" customFormat="1" ht="15" customHeight="1" x14ac:dyDescent="0.25">
      <c r="A271" s="198"/>
      <c r="B271" s="61" t="s">
        <v>1188</v>
      </c>
      <c r="C271" s="61" t="s">
        <v>1189</v>
      </c>
      <c r="D271" s="61"/>
      <c r="E271" s="196" t="s">
        <v>1190</v>
      </c>
      <c r="F271" s="61" t="s">
        <v>510</v>
      </c>
      <c r="G271" s="158" t="s">
        <v>394</v>
      </c>
      <c r="H271" s="61"/>
      <c r="I271" s="61"/>
      <c r="J271" s="61"/>
      <c r="K271" s="61"/>
      <c r="L271" s="61"/>
      <c r="M271" s="61"/>
      <c r="N271" s="61">
        <v>1</v>
      </c>
      <c r="O271" s="63">
        <v>44125</v>
      </c>
      <c r="P271" s="184">
        <f t="shared" si="15"/>
        <v>1</v>
      </c>
      <c r="Q271" s="64"/>
      <c r="R271" s="64"/>
      <c r="S271" s="64"/>
      <c r="T271" s="64"/>
      <c r="U271" s="64"/>
      <c r="V271" s="64"/>
      <c r="W271" s="64"/>
      <c r="X271" s="63"/>
      <c r="Y271" s="189">
        <f t="shared" si="16"/>
        <v>0</v>
      </c>
      <c r="Z271" s="61"/>
      <c r="AA271" s="61"/>
      <c r="AB271" s="61"/>
      <c r="AC271" s="61"/>
      <c r="AD271" s="61"/>
      <c r="AE271" s="61"/>
      <c r="AF271" s="61"/>
      <c r="AG271" s="63"/>
      <c r="AH271" s="186">
        <f t="shared" si="17"/>
        <v>0</v>
      </c>
      <c r="AI271" s="64"/>
      <c r="AJ271" s="64" t="s">
        <v>2135</v>
      </c>
      <c r="AK271" s="61" t="s">
        <v>2127</v>
      </c>
      <c r="AL271" s="61"/>
      <c r="AM271" s="61"/>
      <c r="AN271" s="61"/>
      <c r="AO271" s="61"/>
      <c r="AP271" s="61"/>
      <c r="AQ271" s="61"/>
      <c r="AR271" s="61"/>
      <c r="AS271" s="489" t="s">
        <v>2429</v>
      </c>
    </row>
    <row r="272" spans="1:45" s="161" customFormat="1" ht="15" customHeight="1" x14ac:dyDescent="0.25">
      <c r="A272" s="198"/>
      <c r="B272" s="61" t="s">
        <v>1192</v>
      </c>
      <c r="C272" s="61" t="s">
        <v>1193</v>
      </c>
      <c r="D272" s="61"/>
      <c r="E272" s="196" t="s">
        <v>1194</v>
      </c>
      <c r="F272" s="61" t="s">
        <v>510</v>
      </c>
      <c r="G272" s="158" t="s">
        <v>394</v>
      </c>
      <c r="H272" s="61"/>
      <c r="I272" s="61"/>
      <c r="J272" s="61"/>
      <c r="K272" s="61"/>
      <c r="L272" s="61"/>
      <c r="M272" s="61"/>
      <c r="N272" s="61">
        <v>1</v>
      </c>
      <c r="O272" s="63">
        <v>44060</v>
      </c>
      <c r="P272" s="184">
        <f t="shared" si="15"/>
        <v>1</v>
      </c>
      <c r="Q272" s="64"/>
      <c r="R272" s="64"/>
      <c r="S272" s="64"/>
      <c r="T272" s="64"/>
      <c r="U272" s="64"/>
      <c r="V272" s="64"/>
      <c r="W272" s="64"/>
      <c r="X272" s="63"/>
      <c r="Y272" s="189">
        <f t="shared" si="16"/>
        <v>0</v>
      </c>
      <c r="Z272" s="61"/>
      <c r="AA272" s="61"/>
      <c r="AB272" s="61"/>
      <c r="AC272" s="61"/>
      <c r="AD272" s="61"/>
      <c r="AE272" s="61"/>
      <c r="AF272" s="61"/>
      <c r="AG272" s="63"/>
      <c r="AH272" s="186">
        <f t="shared" si="17"/>
        <v>0</v>
      </c>
      <c r="AI272" s="64"/>
      <c r="AJ272" s="64" t="s">
        <v>2135</v>
      </c>
      <c r="AK272" s="61" t="s">
        <v>2127</v>
      </c>
      <c r="AL272" s="61"/>
      <c r="AM272" s="61"/>
      <c r="AN272" s="61"/>
      <c r="AO272" s="61"/>
      <c r="AP272" s="61"/>
      <c r="AQ272" s="61"/>
      <c r="AR272" s="61"/>
      <c r="AS272" s="489" t="s">
        <v>2430</v>
      </c>
    </row>
    <row r="273" spans="1:45" s="161" customFormat="1" ht="15" x14ac:dyDescent="0.25">
      <c r="A273" s="198"/>
      <c r="B273" s="61" t="s">
        <v>1196</v>
      </c>
      <c r="C273" s="61" t="s">
        <v>1197</v>
      </c>
      <c r="D273" s="61"/>
      <c r="E273" s="196" t="s">
        <v>1198</v>
      </c>
      <c r="F273" s="61" t="s">
        <v>510</v>
      </c>
      <c r="G273" s="158" t="s">
        <v>394</v>
      </c>
      <c r="H273" s="61"/>
      <c r="I273" s="61"/>
      <c r="J273" s="61"/>
      <c r="K273" s="61"/>
      <c r="L273" s="61"/>
      <c r="M273" s="61"/>
      <c r="N273" s="61">
        <v>1</v>
      </c>
      <c r="O273" s="63">
        <v>44183</v>
      </c>
      <c r="P273" s="184">
        <f t="shared" si="15"/>
        <v>1</v>
      </c>
      <c r="Q273" s="64"/>
      <c r="R273" s="64"/>
      <c r="S273" s="64"/>
      <c r="T273" s="64"/>
      <c r="U273" s="64"/>
      <c r="V273" s="64"/>
      <c r="W273" s="64"/>
      <c r="X273" s="63"/>
      <c r="Y273" s="189">
        <f t="shared" si="16"/>
        <v>0</v>
      </c>
      <c r="Z273" s="61"/>
      <c r="AA273" s="61"/>
      <c r="AB273" s="61"/>
      <c r="AC273" s="61"/>
      <c r="AD273" s="61"/>
      <c r="AE273" s="61"/>
      <c r="AF273" s="61"/>
      <c r="AG273" s="63"/>
      <c r="AH273" s="186">
        <f t="shared" si="17"/>
        <v>0</v>
      </c>
      <c r="AI273" s="64"/>
      <c r="AJ273" s="64" t="s">
        <v>2135</v>
      </c>
      <c r="AK273" s="61" t="s">
        <v>2127</v>
      </c>
      <c r="AL273" s="61"/>
      <c r="AM273" s="61"/>
      <c r="AN273" s="61"/>
      <c r="AO273" s="61"/>
      <c r="AP273" s="61"/>
      <c r="AQ273" s="61"/>
      <c r="AR273" s="61"/>
      <c r="AS273" s="489" t="s">
        <v>2431</v>
      </c>
    </row>
    <row r="274" spans="1:45" s="161" customFormat="1" ht="15" customHeight="1" x14ac:dyDescent="0.25">
      <c r="A274" s="198"/>
      <c r="B274" s="61" t="s">
        <v>1571</v>
      </c>
      <c r="C274" s="61" t="s">
        <v>1572</v>
      </c>
      <c r="D274" s="61"/>
      <c r="E274" s="196" t="s">
        <v>1573</v>
      </c>
      <c r="F274" s="61" t="s">
        <v>510</v>
      </c>
      <c r="G274" s="158" t="s">
        <v>394</v>
      </c>
      <c r="H274" s="61"/>
      <c r="I274" s="61"/>
      <c r="J274" s="61"/>
      <c r="K274" s="61"/>
      <c r="L274" s="61"/>
      <c r="M274" s="61"/>
      <c r="N274" s="61">
        <v>1</v>
      </c>
      <c r="O274" s="63">
        <v>44090</v>
      </c>
      <c r="P274" s="184">
        <f t="shared" si="15"/>
        <v>1</v>
      </c>
      <c r="Q274" s="64"/>
      <c r="R274" s="64"/>
      <c r="S274" s="64"/>
      <c r="T274" s="64"/>
      <c r="U274" s="64"/>
      <c r="V274" s="64"/>
      <c r="W274" s="64"/>
      <c r="X274" s="63"/>
      <c r="Y274" s="189">
        <f t="shared" si="16"/>
        <v>0</v>
      </c>
      <c r="Z274" s="61"/>
      <c r="AA274" s="61"/>
      <c r="AB274" s="61"/>
      <c r="AC274" s="61"/>
      <c r="AD274" s="61"/>
      <c r="AE274" s="61"/>
      <c r="AF274" s="61"/>
      <c r="AG274" s="63"/>
      <c r="AH274" s="186">
        <f t="shared" si="17"/>
        <v>0</v>
      </c>
      <c r="AI274" s="64"/>
      <c r="AJ274" s="64" t="s">
        <v>2135</v>
      </c>
      <c r="AK274" s="61" t="s">
        <v>2127</v>
      </c>
      <c r="AL274" s="61"/>
      <c r="AM274" s="61"/>
      <c r="AN274" s="61"/>
      <c r="AO274" s="61"/>
      <c r="AP274" s="61"/>
      <c r="AQ274" s="61"/>
      <c r="AR274" s="61"/>
      <c r="AS274" s="489" t="s">
        <v>2432</v>
      </c>
    </row>
    <row r="275" spans="1:45" s="161" customFormat="1" ht="15" customHeight="1" x14ac:dyDescent="0.25">
      <c r="A275" s="198"/>
      <c r="B275" s="61" t="s">
        <v>1200</v>
      </c>
      <c r="C275" s="61" t="s">
        <v>1201</v>
      </c>
      <c r="D275" s="61"/>
      <c r="E275" s="196" t="s">
        <v>1202</v>
      </c>
      <c r="F275" s="61" t="s">
        <v>510</v>
      </c>
      <c r="G275" s="158" t="s">
        <v>394</v>
      </c>
      <c r="H275" s="61"/>
      <c r="I275" s="61"/>
      <c r="J275" s="61"/>
      <c r="K275" s="61"/>
      <c r="L275" s="61"/>
      <c r="M275" s="61"/>
      <c r="N275" s="61">
        <v>1</v>
      </c>
      <c r="O275" s="63">
        <v>43943</v>
      </c>
      <c r="P275" s="184">
        <f t="shared" si="15"/>
        <v>1</v>
      </c>
      <c r="Q275" s="64"/>
      <c r="R275" s="64"/>
      <c r="S275" s="64"/>
      <c r="T275" s="64"/>
      <c r="U275" s="64"/>
      <c r="V275" s="64"/>
      <c r="W275" s="64"/>
      <c r="X275" s="63"/>
      <c r="Y275" s="189">
        <f t="shared" si="16"/>
        <v>0</v>
      </c>
      <c r="Z275" s="61"/>
      <c r="AA275" s="61"/>
      <c r="AB275" s="61"/>
      <c r="AC275" s="61"/>
      <c r="AD275" s="61"/>
      <c r="AE275" s="61"/>
      <c r="AF275" s="61"/>
      <c r="AG275" s="63"/>
      <c r="AH275" s="186">
        <f t="shared" si="17"/>
        <v>0</v>
      </c>
      <c r="AI275" s="64"/>
      <c r="AJ275" s="64" t="s">
        <v>2135</v>
      </c>
      <c r="AK275" s="61" t="s">
        <v>2127</v>
      </c>
      <c r="AL275" s="61"/>
      <c r="AM275" s="61"/>
      <c r="AN275" s="61"/>
      <c r="AO275" s="61"/>
      <c r="AP275" s="61"/>
      <c r="AQ275" s="61"/>
      <c r="AR275" s="61"/>
      <c r="AS275" s="489" t="s">
        <v>2433</v>
      </c>
    </row>
    <row r="276" spans="1:45" s="161" customFormat="1" ht="15" customHeight="1" x14ac:dyDescent="0.25">
      <c r="A276" s="198"/>
      <c r="B276" s="61" t="s">
        <v>1575</v>
      </c>
      <c r="C276" s="61" t="s">
        <v>1576</v>
      </c>
      <c r="D276" s="61"/>
      <c r="E276" s="196" t="s">
        <v>1577</v>
      </c>
      <c r="F276" s="61" t="s">
        <v>510</v>
      </c>
      <c r="G276" s="158" t="s">
        <v>394</v>
      </c>
      <c r="H276" s="61"/>
      <c r="I276" s="61"/>
      <c r="J276" s="61"/>
      <c r="K276" s="61"/>
      <c r="L276" s="61"/>
      <c r="M276" s="61"/>
      <c r="N276" s="61">
        <v>1</v>
      </c>
      <c r="O276" s="63">
        <v>44018</v>
      </c>
      <c r="P276" s="184">
        <f t="shared" si="15"/>
        <v>1</v>
      </c>
      <c r="Q276" s="64"/>
      <c r="R276" s="64"/>
      <c r="S276" s="64"/>
      <c r="T276" s="64"/>
      <c r="U276" s="64"/>
      <c r="V276" s="64"/>
      <c r="W276" s="64"/>
      <c r="X276" s="63"/>
      <c r="Y276" s="189">
        <f t="shared" si="16"/>
        <v>0</v>
      </c>
      <c r="Z276" s="61"/>
      <c r="AA276" s="61"/>
      <c r="AB276" s="61"/>
      <c r="AC276" s="61"/>
      <c r="AD276" s="61"/>
      <c r="AE276" s="61"/>
      <c r="AF276" s="61"/>
      <c r="AG276" s="63"/>
      <c r="AH276" s="186">
        <f t="shared" si="17"/>
        <v>0</v>
      </c>
      <c r="AI276" s="64"/>
      <c r="AJ276" s="64" t="s">
        <v>2135</v>
      </c>
      <c r="AK276" s="61" t="s">
        <v>2127</v>
      </c>
      <c r="AL276" s="61"/>
      <c r="AM276" s="61"/>
      <c r="AN276" s="61"/>
      <c r="AO276" s="61"/>
      <c r="AP276" s="61"/>
      <c r="AQ276" s="61"/>
      <c r="AR276" s="61"/>
      <c r="AS276" s="489" t="s">
        <v>2434</v>
      </c>
    </row>
    <row r="277" spans="1:45" s="161" customFormat="1" ht="15" x14ac:dyDescent="0.25">
      <c r="A277" s="198"/>
      <c r="B277" s="61" t="s">
        <v>1208</v>
      </c>
      <c r="C277" s="61" t="s">
        <v>1209</v>
      </c>
      <c r="D277" s="61"/>
      <c r="E277" s="196" t="s">
        <v>1210</v>
      </c>
      <c r="F277" s="61" t="s">
        <v>510</v>
      </c>
      <c r="G277" s="158" t="s">
        <v>394</v>
      </c>
      <c r="H277" s="61"/>
      <c r="I277" s="61"/>
      <c r="J277" s="61"/>
      <c r="K277" s="61"/>
      <c r="L277" s="61"/>
      <c r="M277" s="61"/>
      <c r="N277" s="61">
        <v>1</v>
      </c>
      <c r="O277" s="63">
        <v>44027</v>
      </c>
      <c r="P277" s="184">
        <f t="shared" si="15"/>
        <v>1</v>
      </c>
      <c r="Q277" s="64"/>
      <c r="R277" s="64"/>
      <c r="S277" s="64"/>
      <c r="T277" s="64"/>
      <c r="U277" s="64"/>
      <c r="V277" s="64"/>
      <c r="W277" s="64"/>
      <c r="X277" s="63"/>
      <c r="Y277" s="189">
        <f t="shared" si="16"/>
        <v>0</v>
      </c>
      <c r="Z277" s="61"/>
      <c r="AA277" s="61"/>
      <c r="AB277" s="61"/>
      <c r="AC277" s="61"/>
      <c r="AD277" s="61"/>
      <c r="AE277" s="61"/>
      <c r="AF277" s="61"/>
      <c r="AG277" s="63"/>
      <c r="AH277" s="186">
        <f t="shared" si="17"/>
        <v>0</v>
      </c>
      <c r="AI277" s="64"/>
      <c r="AJ277" s="64" t="s">
        <v>2135</v>
      </c>
      <c r="AK277" s="61" t="s">
        <v>2127</v>
      </c>
      <c r="AL277" s="61"/>
      <c r="AM277" s="61"/>
      <c r="AN277" s="61"/>
      <c r="AO277" s="61"/>
      <c r="AP277" s="61"/>
      <c r="AQ277" s="61"/>
      <c r="AR277" s="61"/>
      <c r="AS277" s="489" t="s">
        <v>2435</v>
      </c>
    </row>
    <row r="278" spans="1:45" s="161" customFormat="1" ht="15" x14ac:dyDescent="0.25">
      <c r="A278" s="198"/>
      <c r="B278" s="61" t="s">
        <v>1212</v>
      </c>
      <c r="C278" s="61" t="s">
        <v>1213</v>
      </c>
      <c r="D278" s="61"/>
      <c r="E278" s="196" t="s">
        <v>1214</v>
      </c>
      <c r="F278" s="61" t="s">
        <v>510</v>
      </c>
      <c r="G278" s="158" t="s">
        <v>394</v>
      </c>
      <c r="H278" s="61"/>
      <c r="I278" s="61"/>
      <c r="J278" s="61"/>
      <c r="K278" s="61"/>
      <c r="L278" s="61"/>
      <c r="M278" s="61"/>
      <c r="N278" s="61">
        <v>1</v>
      </c>
      <c r="O278" s="63">
        <v>44068</v>
      </c>
      <c r="P278" s="184">
        <f t="shared" si="15"/>
        <v>1</v>
      </c>
      <c r="Q278" s="64"/>
      <c r="R278" s="64"/>
      <c r="S278" s="64"/>
      <c r="T278" s="64"/>
      <c r="U278" s="64"/>
      <c r="V278" s="64"/>
      <c r="W278" s="64"/>
      <c r="X278" s="63"/>
      <c r="Y278" s="189">
        <f t="shared" si="16"/>
        <v>0</v>
      </c>
      <c r="Z278" s="61"/>
      <c r="AA278" s="61"/>
      <c r="AB278" s="61"/>
      <c r="AC278" s="61"/>
      <c r="AD278" s="61"/>
      <c r="AE278" s="61"/>
      <c r="AF278" s="61"/>
      <c r="AG278" s="63"/>
      <c r="AH278" s="186">
        <f t="shared" si="17"/>
        <v>0</v>
      </c>
      <c r="AI278" s="64"/>
      <c r="AJ278" s="64" t="s">
        <v>2135</v>
      </c>
      <c r="AK278" s="61" t="s">
        <v>2127</v>
      </c>
      <c r="AL278" s="61"/>
      <c r="AM278" s="61"/>
      <c r="AN278" s="61"/>
      <c r="AO278" s="61"/>
      <c r="AP278" s="61"/>
      <c r="AQ278" s="61"/>
      <c r="AR278" s="61"/>
      <c r="AS278" s="489" t="s">
        <v>2436</v>
      </c>
    </row>
    <row r="279" spans="1:45" s="161" customFormat="1" ht="15" x14ac:dyDescent="0.25">
      <c r="A279" s="198"/>
      <c r="B279" s="61" t="s">
        <v>1220</v>
      </c>
      <c r="C279" s="61" t="s">
        <v>1221</v>
      </c>
      <c r="D279" s="61"/>
      <c r="E279" s="196" t="s">
        <v>1222</v>
      </c>
      <c r="F279" s="61" t="s">
        <v>510</v>
      </c>
      <c r="G279" s="158" t="s">
        <v>394</v>
      </c>
      <c r="H279" s="61"/>
      <c r="I279" s="61"/>
      <c r="J279" s="61"/>
      <c r="K279" s="61"/>
      <c r="L279" s="61"/>
      <c r="M279" s="61"/>
      <c r="N279" s="61">
        <v>1</v>
      </c>
      <c r="O279" s="63">
        <v>44159</v>
      </c>
      <c r="P279" s="184">
        <f t="shared" si="15"/>
        <v>1</v>
      </c>
      <c r="Q279" s="64"/>
      <c r="R279" s="64"/>
      <c r="S279" s="64"/>
      <c r="T279" s="64"/>
      <c r="U279" s="64"/>
      <c r="V279" s="64"/>
      <c r="W279" s="64"/>
      <c r="X279" s="63"/>
      <c r="Y279" s="189">
        <f t="shared" si="16"/>
        <v>0</v>
      </c>
      <c r="Z279" s="61"/>
      <c r="AA279" s="61"/>
      <c r="AB279" s="61"/>
      <c r="AC279" s="61"/>
      <c r="AD279" s="61"/>
      <c r="AE279" s="61"/>
      <c r="AF279" s="61"/>
      <c r="AG279" s="63"/>
      <c r="AH279" s="186">
        <f t="shared" si="17"/>
        <v>0</v>
      </c>
      <c r="AI279" s="64"/>
      <c r="AJ279" s="64" t="s">
        <v>2135</v>
      </c>
      <c r="AK279" s="61" t="s">
        <v>2127</v>
      </c>
      <c r="AL279" s="61"/>
      <c r="AM279" s="61"/>
      <c r="AN279" s="61"/>
      <c r="AO279" s="61"/>
      <c r="AP279" s="61"/>
      <c r="AQ279" s="61"/>
      <c r="AR279" s="61"/>
      <c r="AS279" s="489" t="s">
        <v>2437</v>
      </c>
    </row>
    <row r="280" spans="1:45" s="161" customFormat="1" ht="15" x14ac:dyDescent="0.25">
      <c r="A280" s="198"/>
      <c r="B280" s="61" t="s">
        <v>1224</v>
      </c>
      <c r="C280" s="61" t="s">
        <v>1225</v>
      </c>
      <c r="D280" s="61"/>
      <c r="E280" s="196" t="s">
        <v>1226</v>
      </c>
      <c r="F280" s="61" t="s">
        <v>510</v>
      </c>
      <c r="G280" s="158" t="s">
        <v>394</v>
      </c>
      <c r="H280" s="61"/>
      <c r="I280" s="61"/>
      <c r="J280" s="61"/>
      <c r="K280" s="61"/>
      <c r="L280" s="61"/>
      <c r="M280" s="61"/>
      <c r="N280" s="61">
        <v>1</v>
      </c>
      <c r="O280" s="63">
        <v>44111</v>
      </c>
      <c r="P280" s="184">
        <f t="shared" si="15"/>
        <v>1</v>
      </c>
      <c r="Q280" s="64"/>
      <c r="R280" s="64"/>
      <c r="S280" s="64"/>
      <c r="T280" s="64"/>
      <c r="U280" s="64"/>
      <c r="V280" s="64"/>
      <c r="W280" s="64"/>
      <c r="X280" s="63"/>
      <c r="Y280" s="189">
        <f t="shared" si="16"/>
        <v>0</v>
      </c>
      <c r="Z280" s="61"/>
      <c r="AA280" s="61"/>
      <c r="AB280" s="61"/>
      <c r="AC280" s="61"/>
      <c r="AD280" s="61"/>
      <c r="AE280" s="61"/>
      <c r="AF280" s="61"/>
      <c r="AG280" s="63"/>
      <c r="AH280" s="186">
        <f t="shared" si="17"/>
        <v>0</v>
      </c>
      <c r="AI280" s="64"/>
      <c r="AJ280" s="64" t="s">
        <v>2135</v>
      </c>
      <c r="AK280" s="61" t="s">
        <v>2127</v>
      </c>
      <c r="AL280" s="61"/>
      <c r="AM280" s="61"/>
      <c r="AN280" s="61"/>
      <c r="AO280" s="61"/>
      <c r="AP280" s="61"/>
      <c r="AQ280" s="61"/>
      <c r="AR280" s="61"/>
      <c r="AS280" s="489" t="s">
        <v>2438</v>
      </c>
    </row>
    <row r="281" spans="1:45" s="161" customFormat="1" ht="15" customHeight="1" x14ac:dyDescent="0.25">
      <c r="A281" s="198"/>
      <c r="B281" s="61" t="s">
        <v>1228</v>
      </c>
      <c r="C281" s="61" t="s">
        <v>1229</v>
      </c>
      <c r="D281" s="61"/>
      <c r="E281" s="196" t="s">
        <v>1230</v>
      </c>
      <c r="F281" s="61" t="s">
        <v>510</v>
      </c>
      <c r="G281" s="158" t="s">
        <v>394</v>
      </c>
      <c r="H281" s="61"/>
      <c r="I281" s="61"/>
      <c r="J281" s="61"/>
      <c r="K281" s="61"/>
      <c r="L281" s="61"/>
      <c r="M281" s="61"/>
      <c r="N281" s="61">
        <v>1</v>
      </c>
      <c r="O281" s="63">
        <v>43963</v>
      </c>
      <c r="P281" s="184">
        <f t="shared" si="15"/>
        <v>1</v>
      </c>
      <c r="Q281" s="64"/>
      <c r="R281" s="64"/>
      <c r="S281" s="64"/>
      <c r="T281" s="64"/>
      <c r="U281" s="64"/>
      <c r="V281" s="64"/>
      <c r="W281" s="64"/>
      <c r="X281" s="63"/>
      <c r="Y281" s="189">
        <f t="shared" si="16"/>
        <v>0</v>
      </c>
      <c r="Z281" s="61"/>
      <c r="AA281" s="61"/>
      <c r="AB281" s="61"/>
      <c r="AC281" s="61"/>
      <c r="AD281" s="61"/>
      <c r="AE281" s="61"/>
      <c r="AF281" s="61"/>
      <c r="AG281" s="63"/>
      <c r="AH281" s="186">
        <f t="shared" si="17"/>
        <v>0</v>
      </c>
      <c r="AI281" s="64"/>
      <c r="AJ281" s="64" t="s">
        <v>2135</v>
      </c>
      <c r="AK281" s="61" t="s">
        <v>2127</v>
      </c>
      <c r="AL281" s="61"/>
      <c r="AM281" s="61"/>
      <c r="AN281" s="61"/>
      <c r="AO281" s="61"/>
      <c r="AP281" s="61"/>
      <c r="AQ281" s="61"/>
      <c r="AR281" s="61"/>
      <c r="AS281" s="489" t="s">
        <v>2439</v>
      </c>
    </row>
    <row r="282" spans="1:45" s="161" customFormat="1" ht="15" x14ac:dyDescent="0.25">
      <c r="A282" s="198"/>
      <c r="B282" s="61" t="s">
        <v>1579</v>
      </c>
      <c r="C282" s="61" t="s">
        <v>1580</v>
      </c>
      <c r="D282" s="61"/>
      <c r="E282" s="196" t="s">
        <v>1581</v>
      </c>
      <c r="F282" s="61" t="s">
        <v>510</v>
      </c>
      <c r="G282" s="158" t="s">
        <v>394</v>
      </c>
      <c r="H282" s="61"/>
      <c r="I282" s="61"/>
      <c r="J282" s="61"/>
      <c r="K282" s="61"/>
      <c r="L282" s="61"/>
      <c r="M282" s="61"/>
      <c r="N282" s="61">
        <v>1</v>
      </c>
      <c r="O282" s="63">
        <v>44165</v>
      </c>
      <c r="P282" s="184">
        <f t="shared" si="15"/>
        <v>1</v>
      </c>
      <c r="Q282" s="64"/>
      <c r="R282" s="64"/>
      <c r="S282" s="64"/>
      <c r="T282" s="64"/>
      <c r="U282" s="64"/>
      <c r="V282" s="64"/>
      <c r="W282" s="64"/>
      <c r="X282" s="63"/>
      <c r="Y282" s="189">
        <f t="shared" si="16"/>
        <v>0</v>
      </c>
      <c r="Z282" s="61"/>
      <c r="AA282" s="61"/>
      <c r="AB282" s="61"/>
      <c r="AC282" s="61"/>
      <c r="AD282" s="61"/>
      <c r="AE282" s="61"/>
      <c r="AF282" s="61"/>
      <c r="AG282" s="63"/>
      <c r="AH282" s="186">
        <f t="shared" si="17"/>
        <v>0</v>
      </c>
      <c r="AI282" s="64"/>
      <c r="AJ282" s="64" t="s">
        <v>2135</v>
      </c>
      <c r="AK282" s="61" t="s">
        <v>2127</v>
      </c>
      <c r="AL282" s="61"/>
      <c r="AM282" s="61"/>
      <c r="AN282" s="61"/>
      <c r="AO282" s="61"/>
      <c r="AP282" s="61"/>
      <c r="AQ282" s="61"/>
      <c r="AR282" s="61"/>
      <c r="AS282" s="489" t="s">
        <v>2440</v>
      </c>
    </row>
    <row r="283" spans="1:45" s="161" customFormat="1" ht="15" x14ac:dyDescent="0.25">
      <c r="A283" s="198"/>
      <c r="B283" s="61" t="s">
        <v>1236</v>
      </c>
      <c r="C283" s="61" t="s">
        <v>1237</v>
      </c>
      <c r="D283" s="61"/>
      <c r="E283" s="196" t="s">
        <v>1238</v>
      </c>
      <c r="F283" s="61" t="s">
        <v>510</v>
      </c>
      <c r="G283" s="158" t="s">
        <v>394</v>
      </c>
      <c r="H283" s="61"/>
      <c r="I283" s="61"/>
      <c r="J283" s="61"/>
      <c r="K283" s="61"/>
      <c r="L283" s="61"/>
      <c r="M283" s="61"/>
      <c r="N283" s="61">
        <v>1</v>
      </c>
      <c r="O283" s="63">
        <v>44069</v>
      </c>
      <c r="P283" s="184">
        <f t="shared" si="15"/>
        <v>1</v>
      </c>
      <c r="Q283" s="64"/>
      <c r="R283" s="64"/>
      <c r="S283" s="64"/>
      <c r="T283" s="64"/>
      <c r="U283" s="64"/>
      <c r="V283" s="64"/>
      <c r="W283" s="64"/>
      <c r="X283" s="63"/>
      <c r="Y283" s="189">
        <f t="shared" si="16"/>
        <v>0</v>
      </c>
      <c r="Z283" s="61"/>
      <c r="AA283" s="61"/>
      <c r="AB283" s="61"/>
      <c r="AC283" s="61"/>
      <c r="AD283" s="61"/>
      <c r="AE283" s="61"/>
      <c r="AF283" s="61"/>
      <c r="AG283" s="63"/>
      <c r="AH283" s="186">
        <f t="shared" si="17"/>
        <v>0</v>
      </c>
      <c r="AI283" s="64"/>
      <c r="AJ283" s="64" t="s">
        <v>2135</v>
      </c>
      <c r="AK283" s="61" t="s">
        <v>2127</v>
      </c>
      <c r="AL283" s="61"/>
      <c r="AM283" s="61"/>
      <c r="AN283" s="61"/>
      <c r="AO283" s="61"/>
      <c r="AP283" s="61"/>
      <c r="AQ283" s="61"/>
      <c r="AR283" s="61"/>
      <c r="AS283" s="489" t="s">
        <v>2441</v>
      </c>
    </row>
    <row r="284" spans="1:45" s="161" customFormat="1" ht="15" x14ac:dyDescent="0.25">
      <c r="A284" s="198"/>
      <c r="B284" s="61" t="s">
        <v>1583</v>
      </c>
      <c r="C284" s="61" t="s">
        <v>1584</v>
      </c>
      <c r="D284" s="61"/>
      <c r="E284" s="196" t="s">
        <v>1585</v>
      </c>
      <c r="F284" s="61" t="s">
        <v>510</v>
      </c>
      <c r="G284" s="158" t="s">
        <v>394</v>
      </c>
      <c r="H284" s="61"/>
      <c r="I284" s="61"/>
      <c r="J284" s="61"/>
      <c r="K284" s="61"/>
      <c r="L284" s="61"/>
      <c r="M284" s="61"/>
      <c r="N284" s="61">
        <v>1</v>
      </c>
      <c r="O284" s="63">
        <v>43980</v>
      </c>
      <c r="P284" s="184">
        <f t="shared" si="15"/>
        <v>1</v>
      </c>
      <c r="Q284" s="64"/>
      <c r="R284" s="64"/>
      <c r="S284" s="64"/>
      <c r="T284" s="64"/>
      <c r="U284" s="64"/>
      <c r="V284" s="64"/>
      <c r="W284" s="64"/>
      <c r="X284" s="63"/>
      <c r="Y284" s="189">
        <f t="shared" si="16"/>
        <v>0</v>
      </c>
      <c r="Z284" s="61"/>
      <c r="AA284" s="61"/>
      <c r="AB284" s="61"/>
      <c r="AC284" s="61"/>
      <c r="AD284" s="61"/>
      <c r="AE284" s="61"/>
      <c r="AF284" s="61"/>
      <c r="AG284" s="63"/>
      <c r="AH284" s="186">
        <f t="shared" si="17"/>
        <v>0</v>
      </c>
      <c r="AI284" s="64"/>
      <c r="AJ284" s="64" t="s">
        <v>2135</v>
      </c>
      <c r="AK284" s="61" t="s">
        <v>2127</v>
      </c>
      <c r="AL284" s="61"/>
      <c r="AM284" s="61"/>
      <c r="AN284" s="61"/>
      <c r="AO284" s="61"/>
      <c r="AP284" s="61"/>
      <c r="AQ284" s="61"/>
      <c r="AR284" s="61"/>
      <c r="AS284" s="489" t="s">
        <v>2442</v>
      </c>
    </row>
    <row r="285" spans="1:45" s="161" customFormat="1" ht="14.25" customHeight="1" x14ac:dyDescent="0.25">
      <c r="A285" s="198"/>
      <c r="B285" s="61" t="s">
        <v>1587</v>
      </c>
      <c r="C285" s="61" t="s">
        <v>1588</v>
      </c>
      <c r="D285" s="61"/>
      <c r="E285" s="196" t="s">
        <v>1589</v>
      </c>
      <c r="F285" s="61" t="s">
        <v>510</v>
      </c>
      <c r="G285" s="158" t="s">
        <v>394</v>
      </c>
      <c r="H285" s="61"/>
      <c r="I285" s="61"/>
      <c r="J285" s="61"/>
      <c r="K285" s="61"/>
      <c r="L285" s="61"/>
      <c r="M285" s="61"/>
      <c r="N285" s="61">
        <v>1</v>
      </c>
      <c r="O285" s="63">
        <v>44172</v>
      </c>
      <c r="P285" s="184">
        <f t="shared" si="15"/>
        <v>1</v>
      </c>
      <c r="Q285" s="64"/>
      <c r="R285" s="64"/>
      <c r="S285" s="64"/>
      <c r="T285" s="64"/>
      <c r="U285" s="64"/>
      <c r="V285" s="64"/>
      <c r="W285" s="64"/>
      <c r="X285" s="63"/>
      <c r="Y285" s="189">
        <f t="shared" si="16"/>
        <v>0</v>
      </c>
      <c r="Z285" s="61"/>
      <c r="AA285" s="61"/>
      <c r="AB285" s="61"/>
      <c r="AC285" s="61"/>
      <c r="AD285" s="61"/>
      <c r="AE285" s="61"/>
      <c r="AF285" s="61"/>
      <c r="AG285" s="63"/>
      <c r="AH285" s="186">
        <f t="shared" si="17"/>
        <v>0</v>
      </c>
      <c r="AI285" s="64"/>
      <c r="AJ285" s="64" t="s">
        <v>2135</v>
      </c>
      <c r="AK285" s="61" t="s">
        <v>2127</v>
      </c>
      <c r="AL285" s="61"/>
      <c r="AM285" s="61"/>
      <c r="AN285" s="61"/>
      <c r="AO285" s="61"/>
      <c r="AP285" s="61"/>
      <c r="AQ285" s="61"/>
      <c r="AR285" s="61"/>
      <c r="AS285" s="489" t="s">
        <v>2443</v>
      </c>
    </row>
    <row r="286" spans="1:45" s="161" customFormat="1" ht="15" x14ac:dyDescent="0.25">
      <c r="A286" s="198"/>
      <c r="B286" s="61" t="s">
        <v>1591</v>
      </c>
      <c r="C286" s="61" t="s">
        <v>1592</v>
      </c>
      <c r="D286" s="61"/>
      <c r="E286" s="196" t="s">
        <v>1593</v>
      </c>
      <c r="F286" s="61" t="s">
        <v>510</v>
      </c>
      <c r="G286" s="158" t="s">
        <v>394</v>
      </c>
      <c r="H286" s="61"/>
      <c r="I286" s="61"/>
      <c r="J286" s="61"/>
      <c r="K286" s="61"/>
      <c r="L286" s="61"/>
      <c r="M286" s="61"/>
      <c r="N286" s="61">
        <v>1</v>
      </c>
      <c r="O286" s="63">
        <v>43943</v>
      </c>
      <c r="P286" s="184">
        <f t="shared" si="15"/>
        <v>1</v>
      </c>
      <c r="Q286" s="64"/>
      <c r="R286" s="64"/>
      <c r="S286" s="64"/>
      <c r="T286" s="64"/>
      <c r="U286" s="64"/>
      <c r="V286" s="64"/>
      <c r="W286" s="64"/>
      <c r="X286" s="63"/>
      <c r="Y286" s="189">
        <f t="shared" si="16"/>
        <v>0</v>
      </c>
      <c r="Z286" s="61"/>
      <c r="AA286" s="61"/>
      <c r="AB286" s="61"/>
      <c r="AC286" s="61"/>
      <c r="AD286" s="61"/>
      <c r="AE286" s="61"/>
      <c r="AF286" s="61"/>
      <c r="AG286" s="63"/>
      <c r="AH286" s="186">
        <f t="shared" si="17"/>
        <v>0</v>
      </c>
      <c r="AI286" s="64"/>
      <c r="AJ286" s="64" t="s">
        <v>2135</v>
      </c>
      <c r="AK286" s="61" t="s">
        <v>2127</v>
      </c>
      <c r="AL286" s="61"/>
      <c r="AM286" s="61"/>
      <c r="AN286" s="61"/>
      <c r="AO286" s="61"/>
      <c r="AP286" s="61"/>
      <c r="AQ286" s="61"/>
      <c r="AR286" s="61"/>
      <c r="AS286" s="489" t="s">
        <v>2444</v>
      </c>
    </row>
    <row r="287" spans="1:45" s="161" customFormat="1" ht="15" x14ac:dyDescent="0.25">
      <c r="A287" s="198"/>
      <c r="B287" s="61" t="s">
        <v>1595</v>
      </c>
      <c r="C287" s="61" t="s">
        <v>1596</v>
      </c>
      <c r="D287" s="61"/>
      <c r="E287" s="196" t="s">
        <v>1597</v>
      </c>
      <c r="F287" s="61" t="s">
        <v>510</v>
      </c>
      <c r="G287" s="158" t="s">
        <v>394</v>
      </c>
      <c r="H287" s="61"/>
      <c r="I287" s="61"/>
      <c r="J287" s="61"/>
      <c r="K287" s="61"/>
      <c r="L287" s="61"/>
      <c r="M287" s="61"/>
      <c r="N287" s="61">
        <v>1</v>
      </c>
      <c r="O287" s="63">
        <v>44155</v>
      </c>
      <c r="P287" s="184">
        <f t="shared" si="15"/>
        <v>1</v>
      </c>
      <c r="Q287" s="64"/>
      <c r="R287" s="64"/>
      <c r="S287" s="64"/>
      <c r="T287" s="64"/>
      <c r="U287" s="64"/>
      <c r="V287" s="64"/>
      <c r="W287" s="64"/>
      <c r="X287" s="63"/>
      <c r="Y287" s="189">
        <f t="shared" si="16"/>
        <v>0</v>
      </c>
      <c r="Z287" s="61"/>
      <c r="AA287" s="61"/>
      <c r="AB287" s="61"/>
      <c r="AC287" s="61"/>
      <c r="AD287" s="61"/>
      <c r="AE287" s="61"/>
      <c r="AF287" s="61"/>
      <c r="AG287" s="63"/>
      <c r="AH287" s="186">
        <f t="shared" si="17"/>
        <v>0</v>
      </c>
      <c r="AI287" s="64"/>
      <c r="AJ287" s="64" t="s">
        <v>2135</v>
      </c>
      <c r="AK287" s="61" t="s">
        <v>2127</v>
      </c>
      <c r="AL287" s="61"/>
      <c r="AM287" s="61"/>
      <c r="AN287" s="61"/>
      <c r="AO287" s="61"/>
      <c r="AP287" s="61"/>
      <c r="AQ287" s="61"/>
      <c r="AR287" s="61"/>
      <c r="AS287" s="489" t="s">
        <v>2445</v>
      </c>
    </row>
    <row r="288" spans="1:45" s="161" customFormat="1" ht="15" x14ac:dyDescent="0.25">
      <c r="A288" s="198"/>
      <c r="B288" s="61" t="s">
        <v>1599</v>
      </c>
      <c r="C288" s="61" t="s">
        <v>1600</v>
      </c>
      <c r="D288" s="61"/>
      <c r="E288" s="196" t="s">
        <v>1601</v>
      </c>
      <c r="F288" s="61" t="s">
        <v>510</v>
      </c>
      <c r="G288" s="158" t="s">
        <v>394</v>
      </c>
      <c r="H288" s="61"/>
      <c r="I288" s="61"/>
      <c r="J288" s="61"/>
      <c r="K288" s="61"/>
      <c r="L288" s="61"/>
      <c r="M288" s="61"/>
      <c r="N288" s="61">
        <v>1</v>
      </c>
      <c r="O288" s="63">
        <v>44064</v>
      </c>
      <c r="P288" s="184">
        <f t="shared" si="15"/>
        <v>1</v>
      </c>
      <c r="Q288" s="64"/>
      <c r="R288" s="64"/>
      <c r="S288" s="64"/>
      <c r="T288" s="64"/>
      <c r="U288" s="64"/>
      <c r="V288" s="64"/>
      <c r="W288" s="64"/>
      <c r="X288" s="63"/>
      <c r="Y288" s="189">
        <f t="shared" si="16"/>
        <v>0</v>
      </c>
      <c r="Z288" s="61"/>
      <c r="AA288" s="61"/>
      <c r="AB288" s="61"/>
      <c r="AC288" s="61"/>
      <c r="AD288" s="61"/>
      <c r="AE288" s="61"/>
      <c r="AF288" s="61"/>
      <c r="AG288" s="63"/>
      <c r="AH288" s="186">
        <f t="shared" si="17"/>
        <v>0</v>
      </c>
      <c r="AI288" s="64"/>
      <c r="AJ288" s="64" t="s">
        <v>2135</v>
      </c>
      <c r="AK288" s="61" t="s">
        <v>2127</v>
      </c>
      <c r="AL288" s="61"/>
      <c r="AM288" s="61"/>
      <c r="AN288" s="61"/>
      <c r="AO288" s="61"/>
      <c r="AP288" s="61"/>
      <c r="AQ288" s="61"/>
      <c r="AR288" s="61"/>
      <c r="AS288" s="489" t="s">
        <v>2446</v>
      </c>
    </row>
    <row r="289" spans="1:45" s="161" customFormat="1" ht="15" x14ac:dyDescent="0.25">
      <c r="A289" s="198"/>
      <c r="B289" s="61" t="s">
        <v>1244</v>
      </c>
      <c r="C289" s="61" t="s">
        <v>1245</v>
      </c>
      <c r="D289" s="61"/>
      <c r="E289" s="196" t="s">
        <v>1246</v>
      </c>
      <c r="F289" s="61" t="s">
        <v>510</v>
      </c>
      <c r="G289" s="158" t="s">
        <v>394</v>
      </c>
      <c r="H289" s="61"/>
      <c r="I289" s="61"/>
      <c r="J289" s="61"/>
      <c r="K289" s="61"/>
      <c r="L289" s="61"/>
      <c r="M289" s="61"/>
      <c r="N289" s="61">
        <v>1</v>
      </c>
      <c r="O289" s="63">
        <v>44141</v>
      </c>
      <c r="P289" s="184">
        <f t="shared" si="15"/>
        <v>1</v>
      </c>
      <c r="Q289" s="64"/>
      <c r="R289" s="64"/>
      <c r="S289" s="64"/>
      <c r="T289" s="64"/>
      <c r="U289" s="64"/>
      <c r="V289" s="64"/>
      <c r="W289" s="64"/>
      <c r="X289" s="63"/>
      <c r="Y289" s="189">
        <f t="shared" si="16"/>
        <v>0</v>
      </c>
      <c r="Z289" s="61"/>
      <c r="AA289" s="61"/>
      <c r="AB289" s="61"/>
      <c r="AC289" s="61"/>
      <c r="AD289" s="61"/>
      <c r="AE289" s="61"/>
      <c r="AF289" s="61"/>
      <c r="AG289" s="63"/>
      <c r="AH289" s="186">
        <f t="shared" si="17"/>
        <v>0</v>
      </c>
      <c r="AI289" s="64"/>
      <c r="AJ289" s="64" t="s">
        <v>2135</v>
      </c>
      <c r="AK289" s="61" t="s">
        <v>2127</v>
      </c>
      <c r="AL289" s="61"/>
      <c r="AM289" s="61"/>
      <c r="AN289" s="61"/>
      <c r="AO289" s="61"/>
      <c r="AP289" s="61"/>
      <c r="AQ289" s="61"/>
      <c r="AR289" s="61"/>
      <c r="AS289" s="489" t="s">
        <v>2447</v>
      </c>
    </row>
    <row r="290" spans="1:45" s="161" customFormat="1" ht="15" x14ac:dyDescent="0.25">
      <c r="A290" s="198"/>
      <c r="B290" s="61" t="s">
        <v>1603</v>
      </c>
      <c r="C290" s="61" t="s">
        <v>1604</v>
      </c>
      <c r="D290" s="61"/>
      <c r="E290" s="196" t="s">
        <v>1605</v>
      </c>
      <c r="F290" s="61" t="s">
        <v>510</v>
      </c>
      <c r="G290" s="158" t="s">
        <v>394</v>
      </c>
      <c r="H290" s="61"/>
      <c r="I290" s="61"/>
      <c r="J290" s="61"/>
      <c r="K290" s="61"/>
      <c r="L290" s="61"/>
      <c r="M290" s="61"/>
      <c r="N290" s="61">
        <v>1</v>
      </c>
      <c r="O290" s="63">
        <v>44110</v>
      </c>
      <c r="P290" s="184">
        <f t="shared" si="15"/>
        <v>1</v>
      </c>
      <c r="Q290" s="64"/>
      <c r="R290" s="64"/>
      <c r="S290" s="64"/>
      <c r="T290" s="64"/>
      <c r="U290" s="64"/>
      <c r="V290" s="64"/>
      <c r="W290" s="64"/>
      <c r="X290" s="63"/>
      <c r="Y290" s="189">
        <f t="shared" si="16"/>
        <v>0</v>
      </c>
      <c r="Z290" s="61"/>
      <c r="AA290" s="61"/>
      <c r="AB290" s="61"/>
      <c r="AC290" s="61"/>
      <c r="AD290" s="61"/>
      <c r="AE290" s="61"/>
      <c r="AF290" s="61"/>
      <c r="AG290" s="63"/>
      <c r="AH290" s="186">
        <f t="shared" si="17"/>
        <v>0</v>
      </c>
      <c r="AI290" s="64"/>
      <c r="AJ290" s="64" t="s">
        <v>2135</v>
      </c>
      <c r="AK290" s="61" t="s">
        <v>2127</v>
      </c>
      <c r="AL290" s="61"/>
      <c r="AM290" s="61"/>
      <c r="AN290" s="61"/>
      <c r="AO290" s="61"/>
      <c r="AP290" s="61"/>
      <c r="AQ290" s="61"/>
      <c r="AR290" s="61"/>
      <c r="AS290" s="489" t="s">
        <v>2448</v>
      </c>
    </row>
    <row r="291" spans="1:45" s="161" customFormat="1" ht="14.25" customHeight="1" x14ac:dyDescent="0.25">
      <c r="A291" s="198"/>
      <c r="B291" s="61" t="s">
        <v>1607</v>
      </c>
      <c r="C291" s="61" t="s">
        <v>1608</v>
      </c>
      <c r="D291" s="61"/>
      <c r="E291" s="196" t="s">
        <v>1609</v>
      </c>
      <c r="F291" s="61" t="s">
        <v>510</v>
      </c>
      <c r="G291" s="158" t="s">
        <v>394</v>
      </c>
      <c r="H291" s="61"/>
      <c r="I291" s="61"/>
      <c r="J291" s="61"/>
      <c r="K291" s="61"/>
      <c r="L291" s="61"/>
      <c r="M291" s="61"/>
      <c r="N291" s="61">
        <v>1</v>
      </c>
      <c r="O291" s="63">
        <v>44144</v>
      </c>
      <c r="P291" s="184">
        <f t="shared" si="15"/>
        <v>1</v>
      </c>
      <c r="Q291" s="64"/>
      <c r="R291" s="64"/>
      <c r="S291" s="64"/>
      <c r="T291" s="64"/>
      <c r="U291" s="64"/>
      <c r="V291" s="64"/>
      <c r="W291" s="64"/>
      <c r="X291" s="63"/>
      <c r="Y291" s="189">
        <f t="shared" si="16"/>
        <v>0</v>
      </c>
      <c r="Z291" s="61"/>
      <c r="AA291" s="61"/>
      <c r="AB291" s="61"/>
      <c r="AC291" s="61"/>
      <c r="AD291" s="61"/>
      <c r="AE291" s="61"/>
      <c r="AF291" s="61"/>
      <c r="AG291" s="63"/>
      <c r="AH291" s="186">
        <f t="shared" si="17"/>
        <v>0</v>
      </c>
      <c r="AI291" s="64"/>
      <c r="AJ291" s="64" t="s">
        <v>2135</v>
      </c>
      <c r="AK291" s="61" t="s">
        <v>2127</v>
      </c>
      <c r="AL291" s="61"/>
      <c r="AM291" s="61"/>
      <c r="AN291" s="61"/>
      <c r="AO291" s="61"/>
      <c r="AP291" s="61"/>
      <c r="AQ291" s="61"/>
      <c r="AR291" s="61"/>
      <c r="AS291" s="489" t="s">
        <v>2449</v>
      </c>
    </row>
    <row r="292" spans="1:45" s="161" customFormat="1" ht="15" x14ac:dyDescent="0.25">
      <c r="A292" s="198"/>
      <c r="B292" s="61" t="s">
        <v>1611</v>
      </c>
      <c r="C292" s="61" t="s">
        <v>1612</v>
      </c>
      <c r="D292" s="61"/>
      <c r="E292" s="196" t="s">
        <v>1613</v>
      </c>
      <c r="F292" s="61" t="s">
        <v>510</v>
      </c>
      <c r="G292" s="158" t="s">
        <v>394</v>
      </c>
      <c r="H292" s="61"/>
      <c r="I292" s="61"/>
      <c r="J292" s="61"/>
      <c r="K292" s="61"/>
      <c r="L292" s="61"/>
      <c r="M292" s="61"/>
      <c r="N292" s="61">
        <v>1</v>
      </c>
      <c r="O292" s="63">
        <v>44173</v>
      </c>
      <c r="P292" s="184">
        <f t="shared" si="15"/>
        <v>1</v>
      </c>
      <c r="Q292" s="64"/>
      <c r="R292" s="64"/>
      <c r="S292" s="64"/>
      <c r="T292" s="64"/>
      <c r="U292" s="64"/>
      <c r="V292" s="64"/>
      <c r="W292" s="64"/>
      <c r="X292" s="63"/>
      <c r="Y292" s="189">
        <f t="shared" si="16"/>
        <v>0</v>
      </c>
      <c r="Z292" s="61"/>
      <c r="AA292" s="61"/>
      <c r="AB292" s="61"/>
      <c r="AC292" s="61"/>
      <c r="AD292" s="61"/>
      <c r="AE292" s="61"/>
      <c r="AF292" s="61"/>
      <c r="AG292" s="63"/>
      <c r="AH292" s="186">
        <f t="shared" si="17"/>
        <v>0</v>
      </c>
      <c r="AI292" s="64"/>
      <c r="AJ292" s="64" t="s">
        <v>2135</v>
      </c>
      <c r="AK292" s="61" t="s">
        <v>2127</v>
      </c>
      <c r="AL292" s="61"/>
      <c r="AM292" s="61"/>
      <c r="AN292" s="61"/>
      <c r="AO292" s="61"/>
      <c r="AP292" s="61"/>
      <c r="AQ292" s="61"/>
      <c r="AR292" s="61"/>
      <c r="AS292" s="489" t="s">
        <v>2450</v>
      </c>
    </row>
    <row r="293" spans="1:45" s="161" customFormat="1" ht="15" x14ac:dyDescent="0.25">
      <c r="A293" s="198"/>
      <c r="B293" s="61" t="s">
        <v>1256</v>
      </c>
      <c r="C293" s="61" t="s">
        <v>1257</v>
      </c>
      <c r="D293" s="61"/>
      <c r="E293" s="196" t="s">
        <v>1258</v>
      </c>
      <c r="F293" s="61" t="s">
        <v>510</v>
      </c>
      <c r="G293" s="158" t="s">
        <v>394</v>
      </c>
      <c r="H293" s="61"/>
      <c r="I293" s="61"/>
      <c r="J293" s="61"/>
      <c r="K293" s="61"/>
      <c r="L293" s="61"/>
      <c r="M293" s="61"/>
      <c r="N293" s="61">
        <v>1</v>
      </c>
      <c r="O293" s="63">
        <v>44151</v>
      </c>
      <c r="P293" s="184">
        <f t="shared" si="15"/>
        <v>1</v>
      </c>
      <c r="Q293" s="64"/>
      <c r="R293" s="64"/>
      <c r="S293" s="64"/>
      <c r="T293" s="64"/>
      <c r="U293" s="64"/>
      <c r="V293" s="64"/>
      <c r="W293" s="64"/>
      <c r="X293" s="63"/>
      <c r="Y293" s="189">
        <f t="shared" si="16"/>
        <v>0</v>
      </c>
      <c r="Z293" s="61"/>
      <c r="AA293" s="61"/>
      <c r="AB293" s="61"/>
      <c r="AC293" s="61"/>
      <c r="AD293" s="61"/>
      <c r="AE293" s="61"/>
      <c r="AF293" s="61"/>
      <c r="AG293" s="63"/>
      <c r="AH293" s="186">
        <f t="shared" si="17"/>
        <v>0</v>
      </c>
      <c r="AI293" s="64"/>
      <c r="AJ293" s="64" t="s">
        <v>2135</v>
      </c>
      <c r="AK293" s="61" t="s">
        <v>2127</v>
      </c>
      <c r="AL293" s="61"/>
      <c r="AM293" s="61"/>
      <c r="AN293" s="61"/>
      <c r="AO293" s="61"/>
      <c r="AP293" s="61"/>
      <c r="AQ293" s="61"/>
      <c r="AR293" s="61"/>
      <c r="AS293" s="489" t="s">
        <v>2451</v>
      </c>
    </row>
    <row r="294" spans="1:45" s="161" customFormat="1" ht="15" customHeight="1" x14ac:dyDescent="0.25">
      <c r="A294" s="198"/>
      <c r="B294" s="61" t="s">
        <v>1615</v>
      </c>
      <c r="C294" s="61" t="s">
        <v>1616</v>
      </c>
      <c r="D294" s="61"/>
      <c r="E294" s="196" t="s">
        <v>1617</v>
      </c>
      <c r="F294" s="61" t="s">
        <v>510</v>
      </c>
      <c r="G294" s="158" t="s">
        <v>394</v>
      </c>
      <c r="H294" s="61"/>
      <c r="I294" s="61"/>
      <c r="J294" s="61"/>
      <c r="K294" s="61"/>
      <c r="L294" s="61"/>
      <c r="M294" s="61"/>
      <c r="N294" s="61">
        <v>1</v>
      </c>
      <c r="O294" s="63">
        <v>44144</v>
      </c>
      <c r="P294" s="184">
        <f t="shared" si="15"/>
        <v>1</v>
      </c>
      <c r="Q294" s="64"/>
      <c r="R294" s="64"/>
      <c r="S294" s="64"/>
      <c r="T294" s="64"/>
      <c r="U294" s="64"/>
      <c r="V294" s="64"/>
      <c r="W294" s="64"/>
      <c r="X294" s="63"/>
      <c r="Y294" s="189">
        <f t="shared" si="16"/>
        <v>0</v>
      </c>
      <c r="Z294" s="61"/>
      <c r="AA294" s="61"/>
      <c r="AB294" s="61"/>
      <c r="AC294" s="61"/>
      <c r="AD294" s="61"/>
      <c r="AE294" s="61"/>
      <c r="AF294" s="61"/>
      <c r="AG294" s="63"/>
      <c r="AH294" s="186">
        <f t="shared" si="17"/>
        <v>0</v>
      </c>
      <c r="AI294" s="64"/>
      <c r="AJ294" s="64" t="s">
        <v>2135</v>
      </c>
      <c r="AK294" s="61" t="s">
        <v>2127</v>
      </c>
      <c r="AL294" s="61"/>
      <c r="AM294" s="61"/>
      <c r="AN294" s="61"/>
      <c r="AO294" s="61"/>
      <c r="AP294" s="61"/>
      <c r="AQ294" s="61"/>
      <c r="AR294" s="61"/>
      <c r="AS294" s="489" t="s">
        <v>2452</v>
      </c>
    </row>
    <row r="295" spans="1:45" s="161" customFormat="1" ht="14.25" customHeight="1" x14ac:dyDescent="0.25">
      <c r="A295" s="198"/>
      <c r="B295" s="61" t="s">
        <v>1619</v>
      </c>
      <c r="C295" s="61" t="s">
        <v>1620</v>
      </c>
      <c r="D295" s="61"/>
      <c r="E295" s="196" t="s">
        <v>1621</v>
      </c>
      <c r="F295" s="61" t="s">
        <v>510</v>
      </c>
      <c r="G295" s="158" t="s">
        <v>394</v>
      </c>
      <c r="H295" s="61"/>
      <c r="I295" s="61"/>
      <c r="J295" s="61"/>
      <c r="K295" s="61"/>
      <c r="L295" s="61"/>
      <c r="M295" s="61"/>
      <c r="N295" s="61">
        <v>1</v>
      </c>
      <c r="O295" s="63">
        <v>43979</v>
      </c>
      <c r="P295" s="184">
        <f t="shared" si="15"/>
        <v>1</v>
      </c>
      <c r="Q295" s="64"/>
      <c r="R295" s="64"/>
      <c r="S295" s="64"/>
      <c r="T295" s="64"/>
      <c r="U295" s="64"/>
      <c r="V295" s="64"/>
      <c r="W295" s="64"/>
      <c r="X295" s="63"/>
      <c r="Y295" s="189">
        <f t="shared" si="16"/>
        <v>0</v>
      </c>
      <c r="Z295" s="61"/>
      <c r="AA295" s="61"/>
      <c r="AB295" s="61"/>
      <c r="AC295" s="61"/>
      <c r="AD295" s="61"/>
      <c r="AE295" s="61"/>
      <c r="AF295" s="61"/>
      <c r="AG295" s="63"/>
      <c r="AH295" s="186">
        <f t="shared" si="17"/>
        <v>0</v>
      </c>
      <c r="AI295" s="64"/>
      <c r="AJ295" s="64" t="s">
        <v>2135</v>
      </c>
      <c r="AK295" s="61" t="s">
        <v>2127</v>
      </c>
      <c r="AL295" s="61"/>
      <c r="AM295" s="61"/>
      <c r="AN295" s="61"/>
      <c r="AO295" s="61"/>
      <c r="AP295" s="61"/>
      <c r="AQ295" s="61"/>
      <c r="AR295" s="61"/>
      <c r="AS295" s="489" t="s">
        <v>2453</v>
      </c>
    </row>
    <row r="296" spans="1:45" s="161" customFormat="1" ht="15" customHeight="1" x14ac:dyDescent="0.25">
      <c r="A296" s="198"/>
      <c r="B296" s="61" t="s">
        <v>1623</v>
      </c>
      <c r="C296" s="61" t="s">
        <v>1624</v>
      </c>
      <c r="D296" s="61"/>
      <c r="E296" s="196" t="s">
        <v>1625</v>
      </c>
      <c r="F296" s="61" t="s">
        <v>510</v>
      </c>
      <c r="G296" s="158" t="s">
        <v>394</v>
      </c>
      <c r="H296" s="61"/>
      <c r="I296" s="61"/>
      <c r="J296" s="61"/>
      <c r="K296" s="61"/>
      <c r="L296" s="61"/>
      <c r="M296" s="61"/>
      <c r="N296" s="61">
        <v>1</v>
      </c>
      <c r="O296" s="63">
        <v>44117</v>
      </c>
      <c r="P296" s="184">
        <f t="shared" si="15"/>
        <v>1</v>
      </c>
      <c r="Q296" s="64"/>
      <c r="R296" s="64"/>
      <c r="S296" s="64"/>
      <c r="T296" s="64"/>
      <c r="U296" s="64"/>
      <c r="V296" s="64"/>
      <c r="W296" s="64"/>
      <c r="X296" s="63"/>
      <c r="Y296" s="189">
        <f t="shared" si="16"/>
        <v>0</v>
      </c>
      <c r="Z296" s="61"/>
      <c r="AA296" s="61"/>
      <c r="AB296" s="61"/>
      <c r="AC296" s="61"/>
      <c r="AD296" s="61"/>
      <c r="AE296" s="61"/>
      <c r="AF296" s="61"/>
      <c r="AG296" s="63"/>
      <c r="AH296" s="186">
        <f t="shared" si="17"/>
        <v>0</v>
      </c>
      <c r="AI296" s="64"/>
      <c r="AJ296" s="64" t="s">
        <v>2135</v>
      </c>
      <c r="AK296" s="61" t="s">
        <v>2127</v>
      </c>
      <c r="AL296" s="61"/>
      <c r="AM296" s="61"/>
      <c r="AN296" s="61"/>
      <c r="AO296" s="61"/>
      <c r="AP296" s="61"/>
      <c r="AQ296" s="61"/>
      <c r="AR296" s="61"/>
      <c r="AS296" s="489" t="s">
        <v>2454</v>
      </c>
    </row>
    <row r="297" spans="1:45" s="161" customFormat="1" ht="15" customHeight="1" x14ac:dyDescent="0.25">
      <c r="A297" s="198"/>
      <c r="B297" s="61" t="s">
        <v>1627</v>
      </c>
      <c r="C297" s="61" t="s">
        <v>1628</v>
      </c>
      <c r="D297" s="61"/>
      <c r="E297" s="196" t="s">
        <v>1629</v>
      </c>
      <c r="F297" s="61" t="s">
        <v>510</v>
      </c>
      <c r="G297" s="158" t="s">
        <v>394</v>
      </c>
      <c r="H297" s="61"/>
      <c r="I297" s="61"/>
      <c r="J297" s="61"/>
      <c r="K297" s="61"/>
      <c r="L297" s="61"/>
      <c r="M297" s="61"/>
      <c r="N297" s="61">
        <v>1</v>
      </c>
      <c r="O297" s="63">
        <v>44012</v>
      </c>
      <c r="P297" s="184">
        <f t="shared" si="15"/>
        <v>1</v>
      </c>
      <c r="Q297" s="64"/>
      <c r="R297" s="64"/>
      <c r="S297" s="64"/>
      <c r="T297" s="64"/>
      <c r="U297" s="64"/>
      <c r="V297" s="64"/>
      <c r="W297" s="64"/>
      <c r="X297" s="63"/>
      <c r="Y297" s="189">
        <f t="shared" si="16"/>
        <v>0</v>
      </c>
      <c r="Z297" s="61"/>
      <c r="AA297" s="61"/>
      <c r="AB297" s="61"/>
      <c r="AC297" s="61"/>
      <c r="AD297" s="61"/>
      <c r="AE297" s="61"/>
      <c r="AF297" s="61"/>
      <c r="AG297" s="63"/>
      <c r="AH297" s="186">
        <f t="shared" si="17"/>
        <v>0</v>
      </c>
      <c r="AI297" s="64"/>
      <c r="AJ297" s="64" t="s">
        <v>2135</v>
      </c>
      <c r="AK297" s="61" t="s">
        <v>2127</v>
      </c>
      <c r="AL297" s="61"/>
      <c r="AM297" s="61"/>
      <c r="AN297" s="61"/>
      <c r="AO297" s="61"/>
      <c r="AP297" s="61"/>
      <c r="AQ297" s="61"/>
      <c r="AR297" s="61"/>
      <c r="AS297" s="489" t="s">
        <v>2455</v>
      </c>
    </row>
    <row r="298" spans="1:45" s="161" customFormat="1" ht="15" customHeight="1" x14ac:dyDescent="0.25">
      <c r="A298" s="198"/>
      <c r="B298" s="61" t="s">
        <v>1631</v>
      </c>
      <c r="C298" s="61" t="s">
        <v>1632</v>
      </c>
      <c r="D298" s="61"/>
      <c r="E298" s="196" t="s">
        <v>1633</v>
      </c>
      <c r="F298" s="61" t="s">
        <v>510</v>
      </c>
      <c r="G298" s="158" t="s">
        <v>394</v>
      </c>
      <c r="H298" s="61"/>
      <c r="I298" s="61"/>
      <c r="J298" s="61"/>
      <c r="K298" s="61"/>
      <c r="L298" s="61"/>
      <c r="M298" s="61"/>
      <c r="N298" s="61">
        <v>1</v>
      </c>
      <c r="O298" s="63">
        <v>43962</v>
      </c>
      <c r="P298" s="184">
        <f t="shared" si="15"/>
        <v>1</v>
      </c>
      <c r="Q298" s="64"/>
      <c r="R298" s="64"/>
      <c r="S298" s="64"/>
      <c r="T298" s="64"/>
      <c r="U298" s="64"/>
      <c r="V298" s="64"/>
      <c r="W298" s="64"/>
      <c r="X298" s="63"/>
      <c r="Y298" s="189">
        <f t="shared" si="16"/>
        <v>0</v>
      </c>
      <c r="Z298" s="61"/>
      <c r="AA298" s="61"/>
      <c r="AB298" s="61"/>
      <c r="AC298" s="61"/>
      <c r="AD298" s="61"/>
      <c r="AE298" s="61"/>
      <c r="AF298" s="61"/>
      <c r="AG298" s="63"/>
      <c r="AH298" s="186">
        <f t="shared" si="17"/>
        <v>0</v>
      </c>
      <c r="AI298" s="64"/>
      <c r="AJ298" s="64" t="s">
        <v>2135</v>
      </c>
      <c r="AK298" s="61" t="s">
        <v>2127</v>
      </c>
      <c r="AL298" s="61"/>
      <c r="AM298" s="61"/>
      <c r="AN298" s="61"/>
      <c r="AO298" s="61"/>
      <c r="AP298" s="61"/>
      <c r="AQ298" s="61"/>
      <c r="AR298" s="61"/>
      <c r="AS298" s="489" t="s">
        <v>2456</v>
      </c>
    </row>
    <row r="299" spans="1:45" s="161" customFormat="1" ht="15" customHeight="1" x14ac:dyDescent="0.25">
      <c r="A299" s="198"/>
      <c r="B299" s="61" t="s">
        <v>1635</v>
      </c>
      <c r="C299" s="61" t="s">
        <v>1636</v>
      </c>
      <c r="D299" s="61"/>
      <c r="E299" s="196" t="s">
        <v>1637</v>
      </c>
      <c r="F299" s="61" t="s">
        <v>510</v>
      </c>
      <c r="G299" s="158" t="s">
        <v>394</v>
      </c>
      <c r="H299" s="61"/>
      <c r="I299" s="61"/>
      <c r="J299" s="61"/>
      <c r="K299" s="61"/>
      <c r="L299" s="61"/>
      <c r="M299" s="61"/>
      <c r="N299" s="61">
        <v>1</v>
      </c>
      <c r="O299" s="63">
        <v>44027</v>
      </c>
      <c r="P299" s="184">
        <f t="shared" si="15"/>
        <v>1</v>
      </c>
      <c r="Q299" s="64"/>
      <c r="R299" s="64"/>
      <c r="S299" s="64"/>
      <c r="T299" s="64"/>
      <c r="U299" s="64"/>
      <c r="V299" s="64"/>
      <c r="W299" s="64"/>
      <c r="X299" s="63"/>
      <c r="Y299" s="189">
        <f t="shared" si="16"/>
        <v>0</v>
      </c>
      <c r="Z299" s="61"/>
      <c r="AA299" s="61"/>
      <c r="AB299" s="61"/>
      <c r="AC299" s="61"/>
      <c r="AD299" s="61"/>
      <c r="AE299" s="61"/>
      <c r="AF299" s="61"/>
      <c r="AG299" s="63"/>
      <c r="AH299" s="186">
        <f t="shared" si="17"/>
        <v>0</v>
      </c>
      <c r="AI299" s="64"/>
      <c r="AJ299" s="64" t="s">
        <v>2135</v>
      </c>
      <c r="AK299" s="61" t="s">
        <v>2127</v>
      </c>
      <c r="AL299" s="61"/>
      <c r="AM299" s="61"/>
      <c r="AN299" s="61"/>
      <c r="AO299" s="61"/>
      <c r="AP299" s="61"/>
      <c r="AQ299" s="61"/>
      <c r="AR299" s="61"/>
      <c r="AS299" s="489" t="s">
        <v>2457</v>
      </c>
    </row>
    <row r="300" spans="1:45" s="161" customFormat="1" ht="15" customHeight="1" x14ac:dyDescent="0.25">
      <c r="A300" s="198"/>
      <c r="B300" s="61" t="s">
        <v>1639</v>
      </c>
      <c r="C300" s="61" t="s">
        <v>1640</v>
      </c>
      <c r="D300" s="61"/>
      <c r="E300" s="196" t="s">
        <v>1641</v>
      </c>
      <c r="F300" s="61" t="s">
        <v>510</v>
      </c>
      <c r="G300" s="158" t="s">
        <v>394</v>
      </c>
      <c r="H300" s="61"/>
      <c r="I300" s="61"/>
      <c r="J300" s="61"/>
      <c r="K300" s="61"/>
      <c r="L300" s="61"/>
      <c r="M300" s="61"/>
      <c r="N300" s="61">
        <v>1</v>
      </c>
      <c r="O300" s="63">
        <v>44117</v>
      </c>
      <c r="P300" s="184">
        <f t="shared" si="15"/>
        <v>1</v>
      </c>
      <c r="Q300" s="64"/>
      <c r="R300" s="64"/>
      <c r="S300" s="64"/>
      <c r="T300" s="64"/>
      <c r="U300" s="64"/>
      <c r="V300" s="64"/>
      <c r="W300" s="64"/>
      <c r="X300" s="63"/>
      <c r="Y300" s="189">
        <f t="shared" si="16"/>
        <v>0</v>
      </c>
      <c r="Z300" s="61"/>
      <c r="AA300" s="61"/>
      <c r="AB300" s="61"/>
      <c r="AC300" s="61"/>
      <c r="AD300" s="61"/>
      <c r="AE300" s="61"/>
      <c r="AF300" s="61"/>
      <c r="AG300" s="63"/>
      <c r="AH300" s="186">
        <f t="shared" si="17"/>
        <v>0</v>
      </c>
      <c r="AI300" s="64"/>
      <c r="AJ300" s="64" t="s">
        <v>2135</v>
      </c>
      <c r="AK300" s="61" t="s">
        <v>2127</v>
      </c>
      <c r="AL300" s="61"/>
      <c r="AM300" s="61"/>
      <c r="AN300" s="61"/>
      <c r="AO300" s="61"/>
      <c r="AP300" s="61"/>
      <c r="AQ300" s="61"/>
      <c r="AR300" s="61"/>
      <c r="AS300" s="489" t="s">
        <v>2458</v>
      </c>
    </row>
    <row r="301" spans="1:45" s="161" customFormat="1" ht="15" x14ac:dyDescent="0.25">
      <c r="A301" s="198"/>
      <c r="B301" s="61" t="s">
        <v>1272</v>
      </c>
      <c r="C301" s="61" t="s">
        <v>1273</v>
      </c>
      <c r="D301" s="61"/>
      <c r="E301" s="196" t="s">
        <v>1274</v>
      </c>
      <c r="F301" s="61" t="s">
        <v>510</v>
      </c>
      <c r="G301" s="158" t="s">
        <v>394</v>
      </c>
      <c r="H301" s="61"/>
      <c r="I301" s="61"/>
      <c r="J301" s="61"/>
      <c r="K301" s="61"/>
      <c r="L301" s="61"/>
      <c r="M301" s="61"/>
      <c r="N301" s="61">
        <v>1</v>
      </c>
      <c r="O301" s="63">
        <v>44026</v>
      </c>
      <c r="P301" s="184">
        <f t="shared" si="15"/>
        <v>1</v>
      </c>
      <c r="Q301" s="64"/>
      <c r="R301" s="64"/>
      <c r="S301" s="64"/>
      <c r="T301" s="64"/>
      <c r="U301" s="64"/>
      <c r="V301" s="64"/>
      <c r="W301" s="64"/>
      <c r="X301" s="63"/>
      <c r="Y301" s="189">
        <f t="shared" si="16"/>
        <v>0</v>
      </c>
      <c r="Z301" s="61"/>
      <c r="AA301" s="61"/>
      <c r="AB301" s="61"/>
      <c r="AC301" s="61"/>
      <c r="AD301" s="61"/>
      <c r="AE301" s="61"/>
      <c r="AF301" s="61"/>
      <c r="AG301" s="63"/>
      <c r="AH301" s="186">
        <f t="shared" si="17"/>
        <v>0</v>
      </c>
      <c r="AI301" s="64"/>
      <c r="AJ301" s="64" t="s">
        <v>2135</v>
      </c>
      <c r="AK301" s="61" t="s">
        <v>2127</v>
      </c>
      <c r="AL301" s="61"/>
      <c r="AM301" s="61"/>
      <c r="AN301" s="61"/>
      <c r="AO301" s="61"/>
      <c r="AP301" s="61"/>
      <c r="AQ301" s="61"/>
      <c r="AR301" s="61"/>
      <c r="AS301" s="489" t="s">
        <v>2459</v>
      </c>
    </row>
    <row r="302" spans="1:45" s="161" customFormat="1" ht="15" x14ac:dyDescent="0.25">
      <c r="A302" s="198"/>
      <c r="B302" s="61" t="s">
        <v>1643</v>
      </c>
      <c r="C302" s="61" t="s">
        <v>1644</v>
      </c>
      <c r="D302" s="61"/>
      <c r="E302" s="196" t="s">
        <v>1645</v>
      </c>
      <c r="F302" s="61" t="s">
        <v>510</v>
      </c>
      <c r="G302" s="158" t="s">
        <v>394</v>
      </c>
      <c r="H302" s="61"/>
      <c r="I302" s="61"/>
      <c r="J302" s="61"/>
      <c r="K302" s="61"/>
      <c r="L302" s="61"/>
      <c r="M302" s="61"/>
      <c r="N302" s="61">
        <v>1</v>
      </c>
      <c r="O302" s="63">
        <v>44063</v>
      </c>
      <c r="P302" s="184">
        <f t="shared" si="15"/>
        <v>1</v>
      </c>
      <c r="Q302" s="64"/>
      <c r="R302" s="64"/>
      <c r="S302" s="64"/>
      <c r="T302" s="64"/>
      <c r="U302" s="64"/>
      <c r="V302" s="64"/>
      <c r="W302" s="64"/>
      <c r="X302" s="63"/>
      <c r="Y302" s="189">
        <f t="shared" si="16"/>
        <v>0</v>
      </c>
      <c r="Z302" s="61"/>
      <c r="AA302" s="61"/>
      <c r="AB302" s="61"/>
      <c r="AC302" s="61"/>
      <c r="AD302" s="61"/>
      <c r="AE302" s="61"/>
      <c r="AF302" s="61"/>
      <c r="AG302" s="63"/>
      <c r="AH302" s="186">
        <f t="shared" si="17"/>
        <v>0</v>
      </c>
      <c r="AI302" s="64"/>
      <c r="AJ302" s="64" t="s">
        <v>2135</v>
      </c>
      <c r="AK302" s="61" t="s">
        <v>2127</v>
      </c>
      <c r="AL302" s="61"/>
      <c r="AM302" s="61"/>
      <c r="AN302" s="61"/>
      <c r="AO302" s="61"/>
      <c r="AP302" s="61"/>
      <c r="AQ302" s="61"/>
      <c r="AR302" s="61"/>
      <c r="AS302" s="489" t="s">
        <v>2460</v>
      </c>
    </row>
    <row r="303" spans="1:45" s="161" customFormat="1" ht="14.25" customHeight="1" x14ac:dyDescent="0.25">
      <c r="A303" s="198"/>
      <c r="B303" s="61" t="s">
        <v>1647</v>
      </c>
      <c r="C303" s="61" t="s">
        <v>1648</v>
      </c>
      <c r="D303" s="61"/>
      <c r="E303" s="196" t="s">
        <v>1649</v>
      </c>
      <c r="F303" s="61" t="s">
        <v>510</v>
      </c>
      <c r="G303" s="158" t="s">
        <v>394</v>
      </c>
      <c r="H303" s="61"/>
      <c r="I303" s="61"/>
      <c r="J303" s="61"/>
      <c r="K303" s="61"/>
      <c r="L303" s="61"/>
      <c r="M303" s="61"/>
      <c r="N303" s="61">
        <v>1</v>
      </c>
      <c r="O303" s="63">
        <v>44176</v>
      </c>
      <c r="P303" s="184">
        <f t="shared" si="15"/>
        <v>1</v>
      </c>
      <c r="Q303" s="64"/>
      <c r="R303" s="64"/>
      <c r="S303" s="64"/>
      <c r="T303" s="64"/>
      <c r="U303" s="64"/>
      <c r="V303" s="64"/>
      <c r="W303" s="64"/>
      <c r="X303" s="63"/>
      <c r="Y303" s="189">
        <f t="shared" si="16"/>
        <v>0</v>
      </c>
      <c r="Z303" s="61"/>
      <c r="AA303" s="61"/>
      <c r="AB303" s="61"/>
      <c r="AC303" s="61"/>
      <c r="AD303" s="61"/>
      <c r="AE303" s="61"/>
      <c r="AF303" s="61"/>
      <c r="AG303" s="63"/>
      <c r="AH303" s="186">
        <f t="shared" si="17"/>
        <v>0</v>
      </c>
      <c r="AI303" s="64"/>
      <c r="AJ303" s="64" t="s">
        <v>2135</v>
      </c>
      <c r="AK303" s="61" t="s">
        <v>2127</v>
      </c>
      <c r="AL303" s="61"/>
      <c r="AM303" s="61"/>
      <c r="AN303" s="61"/>
      <c r="AO303" s="61"/>
      <c r="AP303" s="61"/>
      <c r="AQ303" s="61"/>
      <c r="AR303" s="61"/>
      <c r="AS303" s="489" t="s">
        <v>2461</v>
      </c>
    </row>
    <row r="304" spans="1:45" s="161" customFormat="1" ht="15" customHeight="1" x14ac:dyDescent="0.25">
      <c r="A304" s="198"/>
      <c r="B304" s="61" t="s">
        <v>1651</v>
      </c>
      <c r="C304" s="61" t="s">
        <v>1652</v>
      </c>
      <c r="D304" s="61"/>
      <c r="E304" s="196" t="s">
        <v>1653</v>
      </c>
      <c r="F304" s="61" t="s">
        <v>510</v>
      </c>
      <c r="G304" s="158" t="s">
        <v>394</v>
      </c>
      <c r="H304" s="61"/>
      <c r="I304" s="61"/>
      <c r="J304" s="61"/>
      <c r="K304" s="61"/>
      <c r="L304" s="61"/>
      <c r="M304" s="61"/>
      <c r="N304" s="61">
        <v>1</v>
      </c>
      <c r="O304" s="63">
        <v>44132</v>
      </c>
      <c r="P304" s="184">
        <f t="shared" si="15"/>
        <v>1</v>
      </c>
      <c r="Q304" s="64"/>
      <c r="R304" s="64"/>
      <c r="S304" s="64"/>
      <c r="T304" s="64"/>
      <c r="U304" s="64"/>
      <c r="V304" s="64"/>
      <c r="W304" s="64"/>
      <c r="X304" s="63"/>
      <c r="Y304" s="189">
        <f t="shared" si="16"/>
        <v>0</v>
      </c>
      <c r="Z304" s="61"/>
      <c r="AA304" s="61"/>
      <c r="AB304" s="61"/>
      <c r="AC304" s="61"/>
      <c r="AD304" s="61"/>
      <c r="AE304" s="61"/>
      <c r="AF304" s="61"/>
      <c r="AG304" s="63"/>
      <c r="AH304" s="186">
        <f t="shared" si="17"/>
        <v>0</v>
      </c>
      <c r="AI304" s="64"/>
      <c r="AJ304" s="64" t="s">
        <v>2135</v>
      </c>
      <c r="AK304" s="61" t="s">
        <v>2127</v>
      </c>
      <c r="AL304" s="61"/>
      <c r="AM304" s="61"/>
      <c r="AN304" s="61"/>
      <c r="AO304" s="61"/>
      <c r="AP304" s="61"/>
      <c r="AQ304" s="61"/>
      <c r="AR304" s="61"/>
      <c r="AS304" s="489" t="s">
        <v>2462</v>
      </c>
    </row>
    <row r="305" spans="1:45" s="161" customFormat="1" ht="15" x14ac:dyDescent="0.25">
      <c r="A305" s="198"/>
      <c r="B305" s="61" t="s">
        <v>1276</v>
      </c>
      <c r="C305" s="61" t="s">
        <v>1277</v>
      </c>
      <c r="D305" s="61"/>
      <c r="E305" s="196" t="s">
        <v>1278</v>
      </c>
      <c r="F305" s="61" t="s">
        <v>510</v>
      </c>
      <c r="G305" s="158" t="s">
        <v>394</v>
      </c>
      <c r="H305" s="61"/>
      <c r="I305" s="61"/>
      <c r="J305" s="61"/>
      <c r="K305" s="61"/>
      <c r="L305" s="61"/>
      <c r="M305" s="61"/>
      <c r="N305" s="61">
        <v>1</v>
      </c>
      <c r="O305" s="63">
        <v>44068</v>
      </c>
      <c r="P305" s="184">
        <f t="shared" si="15"/>
        <v>1</v>
      </c>
      <c r="Q305" s="64"/>
      <c r="R305" s="64"/>
      <c r="S305" s="64"/>
      <c r="T305" s="64"/>
      <c r="U305" s="64"/>
      <c r="V305" s="64"/>
      <c r="W305" s="64"/>
      <c r="X305" s="63"/>
      <c r="Y305" s="189">
        <f t="shared" si="16"/>
        <v>0</v>
      </c>
      <c r="Z305" s="61"/>
      <c r="AA305" s="61"/>
      <c r="AB305" s="61"/>
      <c r="AC305" s="61"/>
      <c r="AD305" s="61"/>
      <c r="AE305" s="61"/>
      <c r="AF305" s="61"/>
      <c r="AG305" s="63"/>
      <c r="AH305" s="186">
        <f t="shared" si="17"/>
        <v>0</v>
      </c>
      <c r="AI305" s="64"/>
      <c r="AJ305" s="64" t="s">
        <v>2135</v>
      </c>
      <c r="AK305" s="61" t="s">
        <v>2127</v>
      </c>
      <c r="AL305" s="61"/>
      <c r="AM305" s="61"/>
      <c r="AN305" s="61"/>
      <c r="AO305" s="61"/>
      <c r="AP305" s="61"/>
      <c r="AQ305" s="61"/>
      <c r="AR305" s="61"/>
      <c r="AS305" s="489" t="s">
        <v>2463</v>
      </c>
    </row>
    <row r="306" spans="1:45" s="161" customFormat="1" ht="15" x14ac:dyDescent="0.25">
      <c r="A306" s="198"/>
      <c r="B306" s="61" t="s">
        <v>1280</v>
      </c>
      <c r="C306" s="61" t="s">
        <v>1281</v>
      </c>
      <c r="D306" s="61"/>
      <c r="E306" s="196" t="s">
        <v>1282</v>
      </c>
      <c r="F306" s="61" t="s">
        <v>510</v>
      </c>
      <c r="G306" s="158" t="s">
        <v>394</v>
      </c>
      <c r="H306" s="61"/>
      <c r="I306" s="61"/>
      <c r="J306" s="61"/>
      <c r="K306" s="61"/>
      <c r="L306" s="61"/>
      <c r="M306" s="61"/>
      <c r="N306" s="61">
        <v>1</v>
      </c>
      <c r="O306" s="63">
        <v>44088</v>
      </c>
      <c r="P306" s="184">
        <f t="shared" si="15"/>
        <v>1</v>
      </c>
      <c r="Q306" s="64"/>
      <c r="R306" s="64"/>
      <c r="S306" s="64"/>
      <c r="T306" s="64"/>
      <c r="U306" s="64"/>
      <c r="V306" s="64"/>
      <c r="W306" s="64"/>
      <c r="X306" s="63"/>
      <c r="Y306" s="189">
        <f t="shared" si="16"/>
        <v>0</v>
      </c>
      <c r="Z306" s="61"/>
      <c r="AA306" s="61"/>
      <c r="AB306" s="61"/>
      <c r="AC306" s="61"/>
      <c r="AD306" s="61"/>
      <c r="AE306" s="61"/>
      <c r="AF306" s="61"/>
      <c r="AG306" s="63"/>
      <c r="AH306" s="186">
        <f t="shared" si="17"/>
        <v>0</v>
      </c>
      <c r="AI306" s="64"/>
      <c r="AJ306" s="64" t="s">
        <v>2135</v>
      </c>
      <c r="AK306" s="61" t="s">
        <v>2127</v>
      </c>
      <c r="AL306" s="61"/>
      <c r="AM306" s="61"/>
      <c r="AN306" s="61"/>
      <c r="AO306" s="61"/>
      <c r="AP306" s="61"/>
      <c r="AQ306" s="61"/>
      <c r="AR306" s="61"/>
      <c r="AS306" s="489" t="s">
        <v>2464</v>
      </c>
    </row>
    <row r="307" spans="1:45" s="161" customFormat="1" ht="15" x14ac:dyDescent="0.25">
      <c r="A307" s="198"/>
      <c r="B307" s="61" t="s">
        <v>1655</v>
      </c>
      <c r="C307" s="61" t="s">
        <v>1656</v>
      </c>
      <c r="D307" s="61"/>
      <c r="E307" s="196" t="s">
        <v>1657</v>
      </c>
      <c r="F307" s="61" t="s">
        <v>510</v>
      </c>
      <c r="G307" s="158" t="s">
        <v>394</v>
      </c>
      <c r="H307" s="61"/>
      <c r="I307" s="61"/>
      <c r="J307" s="61"/>
      <c r="K307" s="61"/>
      <c r="L307" s="61"/>
      <c r="M307" s="61"/>
      <c r="N307" s="61">
        <v>1</v>
      </c>
      <c r="O307" s="63">
        <v>44025</v>
      </c>
      <c r="P307" s="184">
        <f t="shared" si="15"/>
        <v>1</v>
      </c>
      <c r="Q307" s="64"/>
      <c r="R307" s="64"/>
      <c r="S307" s="64"/>
      <c r="T307" s="64"/>
      <c r="U307" s="64"/>
      <c r="V307" s="64"/>
      <c r="W307" s="64"/>
      <c r="X307" s="63"/>
      <c r="Y307" s="189">
        <f t="shared" si="16"/>
        <v>0</v>
      </c>
      <c r="Z307" s="61"/>
      <c r="AA307" s="61"/>
      <c r="AB307" s="61"/>
      <c r="AC307" s="61"/>
      <c r="AD307" s="61"/>
      <c r="AE307" s="61"/>
      <c r="AF307" s="61"/>
      <c r="AG307" s="63"/>
      <c r="AH307" s="186">
        <f t="shared" si="17"/>
        <v>0</v>
      </c>
      <c r="AI307" s="64"/>
      <c r="AJ307" s="64" t="s">
        <v>2135</v>
      </c>
      <c r="AK307" s="61" t="s">
        <v>2127</v>
      </c>
      <c r="AL307" s="61"/>
      <c r="AM307" s="61"/>
      <c r="AN307" s="61"/>
      <c r="AO307" s="61"/>
      <c r="AP307" s="61"/>
      <c r="AQ307" s="61"/>
      <c r="AR307" s="61"/>
      <c r="AS307" s="489" t="s">
        <v>2465</v>
      </c>
    </row>
    <row r="308" spans="1:45" s="161" customFormat="1" ht="15" x14ac:dyDescent="0.25">
      <c r="A308" s="198"/>
      <c r="B308" s="61" t="s">
        <v>1288</v>
      </c>
      <c r="C308" s="61" t="s">
        <v>1289</v>
      </c>
      <c r="D308" s="61"/>
      <c r="E308" s="196" t="s">
        <v>1290</v>
      </c>
      <c r="F308" s="61" t="s">
        <v>510</v>
      </c>
      <c r="G308" s="158" t="s">
        <v>394</v>
      </c>
      <c r="H308" s="61"/>
      <c r="I308" s="61"/>
      <c r="J308" s="61"/>
      <c r="K308" s="61"/>
      <c r="L308" s="61"/>
      <c r="M308" s="61"/>
      <c r="N308" s="61">
        <v>1</v>
      </c>
      <c r="O308" s="63">
        <v>43972</v>
      </c>
      <c r="P308" s="184">
        <f t="shared" si="15"/>
        <v>1</v>
      </c>
      <c r="Q308" s="64"/>
      <c r="R308" s="64"/>
      <c r="S308" s="64"/>
      <c r="T308" s="64"/>
      <c r="U308" s="64"/>
      <c r="V308" s="64"/>
      <c r="W308" s="64"/>
      <c r="X308" s="63"/>
      <c r="Y308" s="189">
        <f t="shared" si="16"/>
        <v>0</v>
      </c>
      <c r="Z308" s="61"/>
      <c r="AA308" s="61"/>
      <c r="AB308" s="61"/>
      <c r="AC308" s="61"/>
      <c r="AD308" s="61"/>
      <c r="AE308" s="61"/>
      <c r="AF308" s="61"/>
      <c r="AG308" s="63"/>
      <c r="AH308" s="186">
        <f t="shared" si="17"/>
        <v>0</v>
      </c>
      <c r="AI308" s="64"/>
      <c r="AJ308" s="64" t="s">
        <v>2135</v>
      </c>
      <c r="AK308" s="61" t="s">
        <v>2127</v>
      </c>
      <c r="AL308" s="61"/>
      <c r="AM308" s="61"/>
      <c r="AN308" s="61"/>
      <c r="AO308" s="61"/>
      <c r="AP308" s="61"/>
      <c r="AQ308" s="61"/>
      <c r="AR308" s="61"/>
      <c r="AS308" s="489" t="s">
        <v>2466</v>
      </c>
    </row>
    <row r="309" spans="1:45" s="161" customFormat="1" ht="15" customHeight="1" x14ac:dyDescent="0.25">
      <c r="A309" s="198"/>
      <c r="B309" s="61" t="s">
        <v>1659</v>
      </c>
      <c r="C309" s="61" t="s">
        <v>1660</v>
      </c>
      <c r="D309" s="61"/>
      <c r="E309" s="196" t="s">
        <v>1661</v>
      </c>
      <c r="F309" s="61" t="s">
        <v>510</v>
      </c>
      <c r="G309" s="158" t="s">
        <v>394</v>
      </c>
      <c r="H309" s="61"/>
      <c r="I309" s="61"/>
      <c r="J309" s="61"/>
      <c r="K309" s="61"/>
      <c r="L309" s="61"/>
      <c r="M309" s="61"/>
      <c r="N309" s="61">
        <v>1</v>
      </c>
      <c r="O309" s="63">
        <v>44035</v>
      </c>
      <c r="P309" s="184">
        <f t="shared" si="15"/>
        <v>1</v>
      </c>
      <c r="Q309" s="64"/>
      <c r="R309" s="64"/>
      <c r="S309" s="64"/>
      <c r="T309" s="64"/>
      <c r="U309" s="64"/>
      <c r="V309" s="64"/>
      <c r="W309" s="64"/>
      <c r="X309" s="63"/>
      <c r="Y309" s="189">
        <f t="shared" si="16"/>
        <v>0</v>
      </c>
      <c r="Z309" s="61"/>
      <c r="AA309" s="61"/>
      <c r="AB309" s="61"/>
      <c r="AC309" s="61"/>
      <c r="AD309" s="61"/>
      <c r="AE309" s="61"/>
      <c r="AF309" s="61"/>
      <c r="AG309" s="63"/>
      <c r="AH309" s="186">
        <f t="shared" si="17"/>
        <v>0</v>
      </c>
      <c r="AI309" s="64"/>
      <c r="AJ309" s="64" t="s">
        <v>2135</v>
      </c>
      <c r="AK309" s="61" t="s">
        <v>2127</v>
      </c>
      <c r="AL309" s="61"/>
      <c r="AM309" s="61"/>
      <c r="AN309" s="61"/>
      <c r="AO309" s="61"/>
      <c r="AP309" s="61"/>
      <c r="AQ309" s="61"/>
      <c r="AR309" s="61"/>
      <c r="AS309" s="489" t="s">
        <v>2467</v>
      </c>
    </row>
    <row r="310" spans="1:45" s="292" customFormat="1" ht="15" x14ac:dyDescent="0.25">
      <c r="A310" s="198"/>
      <c r="B310" s="61" t="s">
        <v>1663</v>
      </c>
      <c r="C310" s="61" t="s">
        <v>1664</v>
      </c>
      <c r="D310" s="61"/>
      <c r="E310" s="196" t="s">
        <v>1665</v>
      </c>
      <c r="F310" s="61" t="s">
        <v>510</v>
      </c>
      <c r="G310" s="158" t="s">
        <v>394</v>
      </c>
      <c r="H310" s="61"/>
      <c r="I310" s="61"/>
      <c r="J310" s="61"/>
      <c r="K310" s="61"/>
      <c r="L310" s="61"/>
      <c r="M310" s="61"/>
      <c r="N310" s="61">
        <v>1</v>
      </c>
      <c r="O310" s="63">
        <v>44015</v>
      </c>
      <c r="P310" s="184">
        <f t="shared" si="15"/>
        <v>1</v>
      </c>
      <c r="Q310" s="64"/>
      <c r="R310" s="64"/>
      <c r="S310" s="64"/>
      <c r="T310" s="64"/>
      <c r="U310" s="64"/>
      <c r="V310" s="64"/>
      <c r="W310" s="64"/>
      <c r="X310" s="63"/>
      <c r="Y310" s="189">
        <f t="shared" si="16"/>
        <v>0</v>
      </c>
      <c r="Z310" s="61"/>
      <c r="AA310" s="61"/>
      <c r="AB310" s="61"/>
      <c r="AC310" s="61"/>
      <c r="AD310" s="61"/>
      <c r="AE310" s="61"/>
      <c r="AF310" s="61"/>
      <c r="AG310" s="63"/>
      <c r="AH310" s="186">
        <f t="shared" si="17"/>
        <v>0</v>
      </c>
      <c r="AI310" s="64"/>
      <c r="AJ310" s="64" t="s">
        <v>2135</v>
      </c>
      <c r="AK310" s="61" t="s">
        <v>2127</v>
      </c>
      <c r="AL310" s="61"/>
      <c r="AM310" s="61"/>
      <c r="AN310" s="61"/>
      <c r="AO310" s="61"/>
      <c r="AP310" s="61"/>
      <c r="AQ310" s="61"/>
      <c r="AR310" s="61"/>
      <c r="AS310" s="489" t="s">
        <v>2468</v>
      </c>
    </row>
    <row r="311" spans="1:45" s="161" customFormat="1" ht="15" x14ac:dyDescent="0.25">
      <c r="A311" s="198"/>
      <c r="B311" s="61" t="s">
        <v>1667</v>
      </c>
      <c r="C311" s="61" t="s">
        <v>1668</v>
      </c>
      <c r="D311" s="61"/>
      <c r="E311" s="196" t="s">
        <v>1669</v>
      </c>
      <c r="F311" s="61" t="s">
        <v>510</v>
      </c>
      <c r="G311" s="158" t="s">
        <v>394</v>
      </c>
      <c r="H311" s="61"/>
      <c r="I311" s="61"/>
      <c r="J311" s="61"/>
      <c r="K311" s="61"/>
      <c r="L311" s="61"/>
      <c r="M311" s="61"/>
      <c r="N311" s="61">
        <v>1</v>
      </c>
      <c r="O311" s="63">
        <v>44008</v>
      </c>
      <c r="P311" s="184">
        <f t="shared" si="15"/>
        <v>1</v>
      </c>
      <c r="Q311" s="64"/>
      <c r="R311" s="64"/>
      <c r="S311" s="64"/>
      <c r="T311" s="64"/>
      <c r="U311" s="64"/>
      <c r="V311" s="64"/>
      <c r="W311" s="64"/>
      <c r="X311" s="63"/>
      <c r="Y311" s="189">
        <f t="shared" si="16"/>
        <v>0</v>
      </c>
      <c r="Z311" s="61"/>
      <c r="AA311" s="61"/>
      <c r="AB311" s="61"/>
      <c r="AC311" s="61"/>
      <c r="AD311" s="61"/>
      <c r="AE311" s="61"/>
      <c r="AF311" s="61"/>
      <c r="AG311" s="63"/>
      <c r="AH311" s="186">
        <f t="shared" si="17"/>
        <v>0</v>
      </c>
      <c r="AI311" s="64"/>
      <c r="AJ311" s="64" t="s">
        <v>2135</v>
      </c>
      <c r="AK311" s="61" t="s">
        <v>2127</v>
      </c>
      <c r="AL311" s="61"/>
      <c r="AM311" s="61"/>
      <c r="AN311" s="61"/>
      <c r="AO311" s="61"/>
      <c r="AP311" s="61"/>
      <c r="AQ311" s="61"/>
      <c r="AR311" s="61"/>
      <c r="AS311" s="489" t="s">
        <v>2469</v>
      </c>
    </row>
    <row r="312" spans="1:45" s="161" customFormat="1" ht="15" x14ac:dyDescent="0.25">
      <c r="A312" s="198"/>
      <c r="B312" s="61" t="s">
        <v>1296</v>
      </c>
      <c r="C312" s="61" t="s">
        <v>1297</v>
      </c>
      <c r="D312" s="61"/>
      <c r="E312" s="196" t="s">
        <v>1298</v>
      </c>
      <c r="F312" s="61" t="s">
        <v>510</v>
      </c>
      <c r="G312" s="158" t="s">
        <v>394</v>
      </c>
      <c r="H312" s="61"/>
      <c r="I312" s="61"/>
      <c r="J312" s="61"/>
      <c r="K312" s="61"/>
      <c r="L312" s="61"/>
      <c r="M312" s="61"/>
      <c r="N312" s="61">
        <v>1</v>
      </c>
      <c r="O312" s="63">
        <v>43963</v>
      </c>
      <c r="P312" s="184">
        <f t="shared" si="15"/>
        <v>1</v>
      </c>
      <c r="Q312" s="64"/>
      <c r="R312" s="64"/>
      <c r="S312" s="64"/>
      <c r="T312" s="64"/>
      <c r="U312" s="64"/>
      <c r="V312" s="64"/>
      <c r="W312" s="64"/>
      <c r="X312" s="63"/>
      <c r="Y312" s="189">
        <f t="shared" si="16"/>
        <v>0</v>
      </c>
      <c r="Z312" s="61"/>
      <c r="AA312" s="61"/>
      <c r="AB312" s="61"/>
      <c r="AC312" s="61"/>
      <c r="AD312" s="61"/>
      <c r="AE312" s="61"/>
      <c r="AF312" s="61"/>
      <c r="AG312" s="63"/>
      <c r="AH312" s="186">
        <f t="shared" si="17"/>
        <v>0</v>
      </c>
      <c r="AI312" s="64"/>
      <c r="AJ312" s="64" t="s">
        <v>2135</v>
      </c>
      <c r="AK312" s="61" t="s">
        <v>2127</v>
      </c>
      <c r="AL312" s="61"/>
      <c r="AM312" s="61"/>
      <c r="AN312" s="61"/>
      <c r="AO312" s="61"/>
      <c r="AP312" s="61"/>
      <c r="AQ312" s="61"/>
      <c r="AR312" s="61"/>
      <c r="AS312" s="489" t="s">
        <v>2470</v>
      </c>
    </row>
    <row r="313" spans="1:45" s="161" customFormat="1" ht="15" customHeight="1" x14ac:dyDescent="0.25">
      <c r="A313" s="198"/>
      <c r="B313" s="61" t="s">
        <v>1671</v>
      </c>
      <c r="C313" s="61" t="s">
        <v>1672</v>
      </c>
      <c r="D313" s="61"/>
      <c r="E313" s="196" t="s">
        <v>1673</v>
      </c>
      <c r="F313" s="61" t="s">
        <v>510</v>
      </c>
      <c r="G313" s="158" t="s">
        <v>394</v>
      </c>
      <c r="H313" s="61"/>
      <c r="I313" s="61"/>
      <c r="J313" s="61"/>
      <c r="K313" s="61"/>
      <c r="L313" s="61"/>
      <c r="M313" s="61"/>
      <c r="N313" s="61">
        <v>1</v>
      </c>
      <c r="O313" s="63">
        <v>44113</v>
      </c>
      <c r="P313" s="184">
        <f t="shared" si="15"/>
        <v>1</v>
      </c>
      <c r="Q313" s="64"/>
      <c r="R313" s="64"/>
      <c r="S313" s="64"/>
      <c r="T313" s="64"/>
      <c r="U313" s="64"/>
      <c r="V313" s="64"/>
      <c r="W313" s="64"/>
      <c r="X313" s="63"/>
      <c r="Y313" s="189">
        <f t="shared" si="16"/>
        <v>0</v>
      </c>
      <c r="Z313" s="61"/>
      <c r="AA313" s="61"/>
      <c r="AB313" s="61"/>
      <c r="AC313" s="61"/>
      <c r="AD313" s="61"/>
      <c r="AE313" s="61"/>
      <c r="AF313" s="61"/>
      <c r="AG313" s="63"/>
      <c r="AH313" s="186">
        <f t="shared" si="17"/>
        <v>0</v>
      </c>
      <c r="AI313" s="64"/>
      <c r="AJ313" s="64" t="s">
        <v>2135</v>
      </c>
      <c r="AK313" s="61" t="s">
        <v>2127</v>
      </c>
      <c r="AL313" s="61"/>
      <c r="AM313" s="61"/>
      <c r="AN313" s="61"/>
      <c r="AO313" s="61"/>
      <c r="AP313" s="61"/>
      <c r="AQ313" s="61"/>
      <c r="AR313" s="61"/>
      <c r="AS313" s="489" t="s">
        <v>2471</v>
      </c>
    </row>
    <row r="314" spans="1:45" s="161" customFormat="1" ht="15" x14ac:dyDescent="0.25">
      <c r="A314" s="198"/>
      <c r="B314" s="61" t="s">
        <v>1300</v>
      </c>
      <c r="C314" s="61" t="s">
        <v>1301</v>
      </c>
      <c r="D314" s="61"/>
      <c r="E314" s="196" t="s">
        <v>1302</v>
      </c>
      <c r="F314" s="61" t="s">
        <v>510</v>
      </c>
      <c r="G314" s="158" t="s">
        <v>394</v>
      </c>
      <c r="H314" s="61"/>
      <c r="I314" s="61"/>
      <c r="J314" s="61"/>
      <c r="K314" s="61"/>
      <c r="L314" s="61"/>
      <c r="M314" s="61"/>
      <c r="N314" s="61">
        <v>1</v>
      </c>
      <c r="O314" s="63">
        <v>43963</v>
      </c>
      <c r="P314" s="184">
        <f t="shared" si="15"/>
        <v>1</v>
      </c>
      <c r="Q314" s="64"/>
      <c r="R314" s="64"/>
      <c r="S314" s="64"/>
      <c r="T314" s="64"/>
      <c r="U314" s="64"/>
      <c r="V314" s="64"/>
      <c r="W314" s="64"/>
      <c r="X314" s="63"/>
      <c r="Y314" s="189">
        <f t="shared" si="16"/>
        <v>0</v>
      </c>
      <c r="Z314" s="61"/>
      <c r="AA314" s="61"/>
      <c r="AB314" s="61"/>
      <c r="AC314" s="61"/>
      <c r="AD314" s="61"/>
      <c r="AE314" s="61"/>
      <c r="AF314" s="61"/>
      <c r="AG314" s="63"/>
      <c r="AH314" s="186">
        <f t="shared" si="17"/>
        <v>0</v>
      </c>
      <c r="AI314" s="64"/>
      <c r="AJ314" s="64" t="s">
        <v>2135</v>
      </c>
      <c r="AK314" s="61" t="s">
        <v>2127</v>
      </c>
      <c r="AL314" s="61"/>
      <c r="AM314" s="61"/>
      <c r="AN314" s="61"/>
      <c r="AO314" s="61"/>
      <c r="AP314" s="61"/>
      <c r="AQ314" s="61"/>
      <c r="AR314" s="61"/>
      <c r="AS314" s="489" t="s">
        <v>2472</v>
      </c>
    </row>
    <row r="315" spans="1:45" s="161" customFormat="1" ht="14.25" customHeight="1" x14ac:dyDescent="0.25">
      <c r="A315" s="198"/>
      <c r="B315" s="61" t="s">
        <v>1675</v>
      </c>
      <c r="C315" s="61" t="s">
        <v>1676</v>
      </c>
      <c r="D315" s="61"/>
      <c r="E315" s="196" t="s">
        <v>1677</v>
      </c>
      <c r="F315" s="61" t="s">
        <v>510</v>
      </c>
      <c r="G315" s="158" t="s">
        <v>394</v>
      </c>
      <c r="H315" s="61"/>
      <c r="I315" s="61"/>
      <c r="J315" s="61"/>
      <c r="K315" s="61"/>
      <c r="L315" s="61"/>
      <c r="M315" s="61"/>
      <c r="N315" s="61">
        <v>1</v>
      </c>
      <c r="O315" s="63">
        <v>44033</v>
      </c>
      <c r="P315" s="184">
        <f t="shared" si="15"/>
        <v>1</v>
      </c>
      <c r="Q315" s="64"/>
      <c r="R315" s="64"/>
      <c r="S315" s="64"/>
      <c r="T315" s="64"/>
      <c r="U315" s="64"/>
      <c r="V315" s="64"/>
      <c r="W315" s="64"/>
      <c r="X315" s="63"/>
      <c r="Y315" s="189">
        <f t="shared" si="16"/>
        <v>0</v>
      </c>
      <c r="Z315" s="61"/>
      <c r="AA315" s="61"/>
      <c r="AB315" s="61"/>
      <c r="AC315" s="61"/>
      <c r="AD315" s="61"/>
      <c r="AE315" s="61"/>
      <c r="AF315" s="61"/>
      <c r="AG315" s="63"/>
      <c r="AH315" s="186">
        <f t="shared" si="17"/>
        <v>0</v>
      </c>
      <c r="AI315" s="64"/>
      <c r="AJ315" s="64" t="s">
        <v>2135</v>
      </c>
      <c r="AK315" s="61" t="s">
        <v>2127</v>
      </c>
      <c r="AL315" s="61"/>
      <c r="AM315" s="61"/>
      <c r="AN315" s="61"/>
      <c r="AO315" s="61"/>
      <c r="AP315" s="61"/>
      <c r="AQ315" s="61"/>
      <c r="AR315" s="61"/>
      <c r="AS315" s="489" t="s">
        <v>2473</v>
      </c>
    </row>
    <row r="316" spans="1:45" s="161" customFormat="1" ht="14.25" customHeight="1" x14ac:dyDescent="0.25">
      <c r="A316" s="198"/>
      <c r="B316" s="61" t="s">
        <v>1679</v>
      </c>
      <c r="C316" s="61" t="s">
        <v>1680</v>
      </c>
      <c r="D316" s="61"/>
      <c r="E316" s="196" t="s">
        <v>1681</v>
      </c>
      <c r="F316" s="61" t="s">
        <v>510</v>
      </c>
      <c r="G316" s="158" t="s">
        <v>394</v>
      </c>
      <c r="H316" s="61"/>
      <c r="I316" s="61"/>
      <c r="J316" s="61"/>
      <c r="K316" s="61"/>
      <c r="L316" s="61"/>
      <c r="M316" s="61"/>
      <c r="N316" s="61">
        <v>1</v>
      </c>
      <c r="O316" s="63">
        <v>43977</v>
      </c>
      <c r="P316" s="184">
        <f t="shared" si="15"/>
        <v>1</v>
      </c>
      <c r="Q316" s="64"/>
      <c r="R316" s="64"/>
      <c r="S316" s="64"/>
      <c r="T316" s="64"/>
      <c r="U316" s="64"/>
      <c r="V316" s="64"/>
      <c r="W316" s="64"/>
      <c r="X316" s="63"/>
      <c r="Y316" s="189">
        <f t="shared" si="16"/>
        <v>0</v>
      </c>
      <c r="Z316" s="61"/>
      <c r="AA316" s="61"/>
      <c r="AB316" s="61"/>
      <c r="AC316" s="61"/>
      <c r="AD316" s="61"/>
      <c r="AE316" s="61"/>
      <c r="AF316" s="61"/>
      <c r="AG316" s="63"/>
      <c r="AH316" s="186">
        <f t="shared" si="17"/>
        <v>0</v>
      </c>
      <c r="AI316" s="64"/>
      <c r="AJ316" s="64" t="s">
        <v>2135</v>
      </c>
      <c r="AK316" s="61" t="s">
        <v>2127</v>
      </c>
      <c r="AL316" s="61"/>
      <c r="AM316" s="61"/>
      <c r="AN316" s="61"/>
      <c r="AO316" s="61"/>
      <c r="AP316" s="61"/>
      <c r="AQ316" s="61"/>
      <c r="AR316" s="61"/>
      <c r="AS316" s="489" t="s">
        <v>2474</v>
      </c>
    </row>
    <row r="317" spans="1:45" s="161" customFormat="1" ht="15" x14ac:dyDescent="0.25">
      <c r="A317" s="198"/>
      <c r="B317" s="61" t="s">
        <v>1683</v>
      </c>
      <c r="C317" s="61" t="s">
        <v>1684</v>
      </c>
      <c r="D317" s="61"/>
      <c r="E317" s="196" t="s">
        <v>1685</v>
      </c>
      <c r="F317" s="61" t="s">
        <v>510</v>
      </c>
      <c r="G317" s="158" t="s">
        <v>394</v>
      </c>
      <c r="H317" s="61"/>
      <c r="I317" s="61"/>
      <c r="J317" s="61"/>
      <c r="K317" s="61"/>
      <c r="L317" s="61"/>
      <c r="M317" s="61"/>
      <c r="N317" s="61">
        <v>1</v>
      </c>
      <c r="O317" s="63">
        <v>44025</v>
      </c>
      <c r="P317" s="184">
        <f t="shared" si="15"/>
        <v>1</v>
      </c>
      <c r="Q317" s="64"/>
      <c r="R317" s="64"/>
      <c r="S317" s="64"/>
      <c r="T317" s="64"/>
      <c r="U317" s="64"/>
      <c r="V317" s="64"/>
      <c r="W317" s="64"/>
      <c r="X317" s="63"/>
      <c r="Y317" s="189">
        <f t="shared" si="16"/>
        <v>0</v>
      </c>
      <c r="Z317" s="61"/>
      <c r="AA317" s="61"/>
      <c r="AB317" s="61"/>
      <c r="AC317" s="61"/>
      <c r="AD317" s="61"/>
      <c r="AE317" s="61"/>
      <c r="AF317" s="61"/>
      <c r="AG317" s="63"/>
      <c r="AH317" s="186">
        <f t="shared" si="17"/>
        <v>0</v>
      </c>
      <c r="AI317" s="64"/>
      <c r="AJ317" s="64" t="s">
        <v>2135</v>
      </c>
      <c r="AK317" s="61" t="s">
        <v>2127</v>
      </c>
      <c r="AL317" s="61"/>
      <c r="AM317" s="61"/>
      <c r="AN317" s="61"/>
      <c r="AO317" s="61"/>
      <c r="AP317" s="61"/>
      <c r="AQ317" s="61"/>
      <c r="AR317" s="61"/>
      <c r="AS317" s="489" t="s">
        <v>2475</v>
      </c>
    </row>
    <row r="318" spans="1:45" s="161" customFormat="1" ht="15" customHeight="1" x14ac:dyDescent="0.25">
      <c r="A318" s="198"/>
      <c r="B318" s="61" t="s">
        <v>1687</v>
      </c>
      <c r="C318" s="61" t="s">
        <v>1688</v>
      </c>
      <c r="D318" s="61"/>
      <c r="E318" s="196" t="s">
        <v>1689</v>
      </c>
      <c r="F318" s="61" t="s">
        <v>510</v>
      </c>
      <c r="G318" s="158" t="s">
        <v>394</v>
      </c>
      <c r="H318" s="61"/>
      <c r="I318" s="61"/>
      <c r="J318" s="61"/>
      <c r="K318" s="61"/>
      <c r="L318" s="61"/>
      <c r="M318" s="61"/>
      <c r="N318" s="61">
        <v>1</v>
      </c>
      <c r="O318" s="63">
        <v>44141</v>
      </c>
      <c r="P318" s="184">
        <f t="shared" si="15"/>
        <v>1</v>
      </c>
      <c r="Q318" s="64"/>
      <c r="R318" s="64"/>
      <c r="S318" s="64"/>
      <c r="T318" s="64"/>
      <c r="U318" s="64"/>
      <c r="V318" s="64"/>
      <c r="W318" s="64"/>
      <c r="X318" s="63"/>
      <c r="Y318" s="189">
        <f t="shared" si="16"/>
        <v>0</v>
      </c>
      <c r="Z318" s="61"/>
      <c r="AA318" s="61"/>
      <c r="AB318" s="61"/>
      <c r="AC318" s="61"/>
      <c r="AD318" s="61"/>
      <c r="AE318" s="61"/>
      <c r="AF318" s="61"/>
      <c r="AG318" s="63"/>
      <c r="AH318" s="186">
        <f t="shared" si="17"/>
        <v>0</v>
      </c>
      <c r="AI318" s="64"/>
      <c r="AJ318" s="64" t="s">
        <v>2135</v>
      </c>
      <c r="AK318" s="61" t="s">
        <v>2127</v>
      </c>
      <c r="AL318" s="61"/>
      <c r="AM318" s="61"/>
      <c r="AN318" s="61"/>
      <c r="AO318" s="61"/>
      <c r="AP318" s="61"/>
      <c r="AQ318" s="61"/>
      <c r="AR318" s="61"/>
      <c r="AS318" s="489" t="s">
        <v>2476</v>
      </c>
    </row>
    <row r="319" spans="1:45" s="161" customFormat="1" ht="15" x14ac:dyDescent="0.25">
      <c r="A319" s="198"/>
      <c r="B319" s="61" t="s">
        <v>1691</v>
      </c>
      <c r="C319" s="61" t="s">
        <v>1692</v>
      </c>
      <c r="D319" s="61"/>
      <c r="E319" s="196" t="s">
        <v>1693</v>
      </c>
      <c r="F319" s="61" t="s">
        <v>510</v>
      </c>
      <c r="G319" s="158" t="s">
        <v>394</v>
      </c>
      <c r="H319" s="61"/>
      <c r="I319" s="61"/>
      <c r="J319" s="61"/>
      <c r="K319" s="61"/>
      <c r="L319" s="61"/>
      <c r="M319" s="61"/>
      <c r="N319" s="61">
        <v>1</v>
      </c>
      <c r="O319" s="63">
        <v>44110</v>
      </c>
      <c r="P319" s="184">
        <f t="shared" si="15"/>
        <v>1</v>
      </c>
      <c r="Q319" s="64"/>
      <c r="R319" s="64"/>
      <c r="S319" s="64"/>
      <c r="T319" s="64"/>
      <c r="U319" s="64"/>
      <c r="V319" s="64"/>
      <c r="W319" s="64"/>
      <c r="X319" s="63"/>
      <c r="Y319" s="189">
        <f t="shared" si="16"/>
        <v>0</v>
      </c>
      <c r="Z319" s="61"/>
      <c r="AA319" s="61"/>
      <c r="AB319" s="61"/>
      <c r="AC319" s="61"/>
      <c r="AD319" s="61"/>
      <c r="AE319" s="61"/>
      <c r="AF319" s="61"/>
      <c r="AG319" s="63"/>
      <c r="AH319" s="186">
        <f t="shared" si="17"/>
        <v>0</v>
      </c>
      <c r="AI319" s="64"/>
      <c r="AJ319" s="64" t="s">
        <v>2135</v>
      </c>
      <c r="AK319" s="61" t="s">
        <v>2127</v>
      </c>
      <c r="AL319" s="61"/>
      <c r="AM319" s="61"/>
      <c r="AN319" s="61"/>
      <c r="AO319" s="61"/>
      <c r="AP319" s="61"/>
      <c r="AQ319" s="61"/>
      <c r="AR319" s="61"/>
      <c r="AS319" s="489" t="s">
        <v>2477</v>
      </c>
    </row>
    <row r="320" spans="1:45" s="161" customFormat="1" ht="15" x14ac:dyDescent="0.25">
      <c r="A320" s="198"/>
      <c r="B320" s="61" t="s">
        <v>1695</v>
      </c>
      <c r="C320" s="61" t="s">
        <v>1696</v>
      </c>
      <c r="D320" s="61"/>
      <c r="E320" s="196" t="s">
        <v>1697</v>
      </c>
      <c r="F320" s="61" t="s">
        <v>510</v>
      </c>
      <c r="G320" s="158" t="s">
        <v>394</v>
      </c>
      <c r="H320" s="61"/>
      <c r="I320" s="61"/>
      <c r="J320" s="61"/>
      <c r="K320" s="61"/>
      <c r="L320" s="61"/>
      <c r="M320" s="61"/>
      <c r="N320" s="61">
        <v>1</v>
      </c>
      <c r="O320" s="63">
        <v>44034</v>
      </c>
      <c r="P320" s="184">
        <f t="shared" si="15"/>
        <v>1</v>
      </c>
      <c r="Q320" s="64"/>
      <c r="R320" s="64"/>
      <c r="S320" s="64"/>
      <c r="T320" s="64"/>
      <c r="U320" s="64"/>
      <c r="V320" s="64"/>
      <c r="W320" s="64"/>
      <c r="X320" s="63"/>
      <c r="Y320" s="189">
        <f t="shared" si="16"/>
        <v>0</v>
      </c>
      <c r="Z320" s="61"/>
      <c r="AA320" s="61"/>
      <c r="AB320" s="61"/>
      <c r="AC320" s="61"/>
      <c r="AD320" s="61"/>
      <c r="AE320" s="61"/>
      <c r="AF320" s="61"/>
      <c r="AG320" s="63"/>
      <c r="AH320" s="186">
        <f t="shared" si="17"/>
        <v>0</v>
      </c>
      <c r="AI320" s="64"/>
      <c r="AJ320" s="64" t="s">
        <v>2135</v>
      </c>
      <c r="AK320" s="61" t="s">
        <v>2127</v>
      </c>
      <c r="AL320" s="61"/>
      <c r="AM320" s="61"/>
      <c r="AN320" s="61"/>
      <c r="AO320" s="61"/>
      <c r="AP320" s="61"/>
      <c r="AQ320" s="61"/>
      <c r="AR320" s="61"/>
      <c r="AS320" s="489" t="s">
        <v>2478</v>
      </c>
    </row>
    <row r="321" spans="1:45" s="161" customFormat="1" ht="15" x14ac:dyDescent="0.25">
      <c r="A321" s="198"/>
      <c r="B321" s="61" t="s">
        <v>1699</v>
      </c>
      <c r="C321" s="61" t="s">
        <v>1700</v>
      </c>
      <c r="D321" s="61"/>
      <c r="E321" s="196" t="s">
        <v>1701</v>
      </c>
      <c r="F321" s="61" t="s">
        <v>510</v>
      </c>
      <c r="G321" s="158" t="s">
        <v>394</v>
      </c>
      <c r="H321" s="61"/>
      <c r="I321" s="61"/>
      <c r="J321" s="61"/>
      <c r="K321" s="61"/>
      <c r="L321" s="61"/>
      <c r="M321" s="61"/>
      <c r="N321" s="61">
        <v>1</v>
      </c>
      <c r="O321" s="63">
        <v>44112</v>
      </c>
      <c r="P321" s="184">
        <f t="shared" si="15"/>
        <v>1</v>
      </c>
      <c r="Q321" s="64"/>
      <c r="R321" s="64"/>
      <c r="S321" s="64"/>
      <c r="T321" s="64"/>
      <c r="U321" s="64"/>
      <c r="V321" s="64"/>
      <c r="W321" s="64"/>
      <c r="X321" s="63"/>
      <c r="Y321" s="189">
        <f t="shared" si="16"/>
        <v>0</v>
      </c>
      <c r="Z321" s="61"/>
      <c r="AA321" s="61"/>
      <c r="AB321" s="61"/>
      <c r="AC321" s="61"/>
      <c r="AD321" s="61"/>
      <c r="AE321" s="61"/>
      <c r="AF321" s="61"/>
      <c r="AG321" s="63"/>
      <c r="AH321" s="186">
        <f t="shared" si="17"/>
        <v>0</v>
      </c>
      <c r="AI321" s="64"/>
      <c r="AJ321" s="64" t="s">
        <v>2135</v>
      </c>
      <c r="AK321" s="61" t="s">
        <v>2127</v>
      </c>
      <c r="AL321" s="61"/>
      <c r="AM321" s="61"/>
      <c r="AN321" s="61"/>
      <c r="AO321" s="61"/>
      <c r="AP321" s="61"/>
      <c r="AQ321" s="61"/>
      <c r="AR321" s="61"/>
      <c r="AS321" s="489" t="s">
        <v>2479</v>
      </c>
    </row>
    <row r="322" spans="1:45" s="161" customFormat="1" ht="15" customHeight="1" x14ac:dyDescent="0.25">
      <c r="A322" s="198"/>
      <c r="B322" s="61" t="s">
        <v>1703</v>
      </c>
      <c r="C322" s="61" t="s">
        <v>1704</v>
      </c>
      <c r="D322" s="61"/>
      <c r="E322" s="196" t="s">
        <v>1705</v>
      </c>
      <c r="F322" s="61" t="s">
        <v>510</v>
      </c>
      <c r="G322" s="158" t="s">
        <v>394</v>
      </c>
      <c r="H322" s="61"/>
      <c r="I322" s="61"/>
      <c r="J322" s="61"/>
      <c r="K322" s="61"/>
      <c r="L322" s="61"/>
      <c r="M322" s="61"/>
      <c r="N322" s="61">
        <v>1</v>
      </c>
      <c r="O322" s="63">
        <v>44035</v>
      </c>
      <c r="P322" s="184">
        <f t="shared" si="15"/>
        <v>1</v>
      </c>
      <c r="Q322" s="64"/>
      <c r="R322" s="64"/>
      <c r="S322" s="64"/>
      <c r="T322" s="64"/>
      <c r="U322" s="64"/>
      <c r="V322" s="64"/>
      <c r="W322" s="64"/>
      <c r="X322" s="63"/>
      <c r="Y322" s="189">
        <f t="shared" si="16"/>
        <v>0</v>
      </c>
      <c r="Z322" s="61"/>
      <c r="AA322" s="61"/>
      <c r="AB322" s="61"/>
      <c r="AC322" s="61"/>
      <c r="AD322" s="61"/>
      <c r="AE322" s="61"/>
      <c r="AF322" s="61"/>
      <c r="AG322" s="63"/>
      <c r="AH322" s="186">
        <f t="shared" si="17"/>
        <v>0</v>
      </c>
      <c r="AI322" s="64"/>
      <c r="AJ322" s="64" t="s">
        <v>2135</v>
      </c>
      <c r="AK322" s="61" t="s">
        <v>2127</v>
      </c>
      <c r="AL322" s="61"/>
      <c r="AM322" s="61"/>
      <c r="AN322" s="61"/>
      <c r="AO322" s="61"/>
      <c r="AP322" s="61"/>
      <c r="AQ322" s="61"/>
      <c r="AR322" s="61"/>
      <c r="AS322" s="489" t="s">
        <v>2480</v>
      </c>
    </row>
    <row r="323" spans="1:45" s="161" customFormat="1" ht="15" x14ac:dyDescent="0.25">
      <c r="A323" s="198"/>
      <c r="B323" s="61" t="s">
        <v>1312</v>
      </c>
      <c r="C323" s="61" t="s">
        <v>1313</v>
      </c>
      <c r="D323" s="61"/>
      <c r="E323" s="196" t="s">
        <v>1314</v>
      </c>
      <c r="F323" s="61" t="s">
        <v>510</v>
      </c>
      <c r="G323" s="158" t="s">
        <v>394</v>
      </c>
      <c r="H323" s="61"/>
      <c r="I323" s="61"/>
      <c r="J323" s="61"/>
      <c r="K323" s="61"/>
      <c r="L323" s="61"/>
      <c r="M323" s="61"/>
      <c r="N323" s="61">
        <v>1</v>
      </c>
      <c r="O323" s="63">
        <v>44110</v>
      </c>
      <c r="P323" s="184">
        <f t="shared" si="15"/>
        <v>1</v>
      </c>
      <c r="Q323" s="64"/>
      <c r="R323" s="64"/>
      <c r="S323" s="64"/>
      <c r="T323" s="64"/>
      <c r="U323" s="64"/>
      <c r="V323" s="64"/>
      <c r="W323" s="64"/>
      <c r="X323" s="63"/>
      <c r="Y323" s="189">
        <f t="shared" si="16"/>
        <v>0</v>
      </c>
      <c r="Z323" s="61"/>
      <c r="AA323" s="61"/>
      <c r="AB323" s="61"/>
      <c r="AC323" s="61"/>
      <c r="AD323" s="61"/>
      <c r="AE323" s="61"/>
      <c r="AF323" s="61"/>
      <c r="AG323" s="63"/>
      <c r="AH323" s="186">
        <f t="shared" si="17"/>
        <v>0</v>
      </c>
      <c r="AI323" s="64"/>
      <c r="AJ323" s="64" t="s">
        <v>2135</v>
      </c>
      <c r="AK323" s="61" t="s">
        <v>2127</v>
      </c>
      <c r="AL323" s="61"/>
      <c r="AM323" s="61"/>
      <c r="AN323" s="61"/>
      <c r="AO323" s="61"/>
      <c r="AP323" s="61"/>
      <c r="AQ323" s="61"/>
      <c r="AR323" s="61"/>
      <c r="AS323" s="489" t="s">
        <v>2481</v>
      </c>
    </row>
    <row r="324" spans="1:45" s="161" customFormat="1" ht="15" x14ac:dyDescent="0.25">
      <c r="A324" s="198"/>
      <c r="B324" s="61" t="s">
        <v>1707</v>
      </c>
      <c r="C324" s="61" t="s">
        <v>1708</v>
      </c>
      <c r="D324" s="61"/>
      <c r="E324" s="196" t="s">
        <v>1709</v>
      </c>
      <c r="F324" s="61" t="s">
        <v>510</v>
      </c>
      <c r="G324" s="158" t="s">
        <v>394</v>
      </c>
      <c r="H324" s="61"/>
      <c r="I324" s="61"/>
      <c r="J324" s="61"/>
      <c r="K324" s="61"/>
      <c r="L324" s="61"/>
      <c r="M324" s="61"/>
      <c r="N324" s="61">
        <v>1</v>
      </c>
      <c r="O324" s="63">
        <v>44172</v>
      </c>
      <c r="P324" s="184">
        <f t="shared" si="15"/>
        <v>1</v>
      </c>
      <c r="Q324" s="64"/>
      <c r="R324" s="64"/>
      <c r="S324" s="64"/>
      <c r="T324" s="64"/>
      <c r="U324" s="64"/>
      <c r="V324" s="64"/>
      <c r="W324" s="64"/>
      <c r="X324" s="63"/>
      <c r="Y324" s="189">
        <f t="shared" si="16"/>
        <v>0</v>
      </c>
      <c r="Z324" s="61"/>
      <c r="AA324" s="61"/>
      <c r="AB324" s="61"/>
      <c r="AC324" s="61"/>
      <c r="AD324" s="61"/>
      <c r="AE324" s="61"/>
      <c r="AF324" s="61"/>
      <c r="AG324" s="63"/>
      <c r="AH324" s="186">
        <f t="shared" si="17"/>
        <v>0</v>
      </c>
      <c r="AI324" s="64"/>
      <c r="AJ324" s="64" t="s">
        <v>2135</v>
      </c>
      <c r="AK324" s="61" t="s">
        <v>2127</v>
      </c>
      <c r="AL324" s="61"/>
      <c r="AM324" s="61"/>
      <c r="AN324" s="61"/>
      <c r="AO324" s="61"/>
      <c r="AP324" s="61"/>
      <c r="AQ324" s="61"/>
      <c r="AR324" s="61"/>
      <c r="AS324" s="489" t="s">
        <v>1710</v>
      </c>
    </row>
    <row r="325" spans="1:45" s="161" customFormat="1" ht="15" x14ac:dyDescent="0.25">
      <c r="A325" s="198"/>
      <c r="B325" s="61" t="s">
        <v>1711</v>
      </c>
      <c r="C325" s="61" t="s">
        <v>1712</v>
      </c>
      <c r="D325" s="61"/>
      <c r="E325" s="196" t="s">
        <v>1713</v>
      </c>
      <c r="F325" s="61" t="s">
        <v>510</v>
      </c>
      <c r="G325" s="158" t="s">
        <v>394</v>
      </c>
      <c r="H325" s="61"/>
      <c r="I325" s="61"/>
      <c r="J325" s="61"/>
      <c r="K325" s="61"/>
      <c r="L325" s="61"/>
      <c r="M325" s="61"/>
      <c r="N325" s="61">
        <v>1</v>
      </c>
      <c r="O325" s="63">
        <v>43950</v>
      </c>
      <c r="P325" s="184">
        <f t="shared" si="15"/>
        <v>1</v>
      </c>
      <c r="Q325" s="64"/>
      <c r="R325" s="64"/>
      <c r="S325" s="64"/>
      <c r="T325" s="64"/>
      <c r="U325" s="64"/>
      <c r="V325" s="64"/>
      <c r="W325" s="64"/>
      <c r="X325" s="63"/>
      <c r="Y325" s="189">
        <f t="shared" si="16"/>
        <v>0</v>
      </c>
      <c r="Z325" s="61"/>
      <c r="AA325" s="61"/>
      <c r="AB325" s="61"/>
      <c r="AC325" s="61"/>
      <c r="AD325" s="61"/>
      <c r="AE325" s="61"/>
      <c r="AF325" s="61"/>
      <c r="AG325" s="63"/>
      <c r="AH325" s="186">
        <f t="shared" si="17"/>
        <v>0</v>
      </c>
      <c r="AI325" s="64"/>
      <c r="AJ325" s="64" t="s">
        <v>2135</v>
      </c>
      <c r="AK325" s="61" t="s">
        <v>2127</v>
      </c>
      <c r="AL325" s="61"/>
      <c r="AM325" s="61"/>
      <c r="AN325" s="61"/>
      <c r="AO325" s="61"/>
      <c r="AP325" s="61"/>
      <c r="AQ325" s="61"/>
      <c r="AR325" s="61"/>
      <c r="AS325" s="489" t="s">
        <v>1714</v>
      </c>
    </row>
    <row r="326" spans="1:45" s="161" customFormat="1" ht="15" x14ac:dyDescent="0.25">
      <c r="A326" s="198"/>
      <c r="B326" s="61" t="s">
        <v>1715</v>
      </c>
      <c r="C326" s="61" t="s">
        <v>1716</v>
      </c>
      <c r="D326" s="61"/>
      <c r="E326" s="196" t="s">
        <v>1717</v>
      </c>
      <c r="F326" s="61" t="s">
        <v>510</v>
      </c>
      <c r="G326" s="158" t="s">
        <v>394</v>
      </c>
      <c r="H326" s="61"/>
      <c r="I326" s="61"/>
      <c r="J326" s="61"/>
      <c r="K326" s="61"/>
      <c r="L326" s="61"/>
      <c r="M326" s="61"/>
      <c r="N326" s="61">
        <v>1</v>
      </c>
      <c r="O326" s="63">
        <v>44104</v>
      </c>
      <c r="P326" s="184">
        <f t="shared" si="15"/>
        <v>1</v>
      </c>
      <c r="Q326" s="64"/>
      <c r="R326" s="64"/>
      <c r="S326" s="64"/>
      <c r="T326" s="64"/>
      <c r="U326" s="64"/>
      <c r="V326" s="64"/>
      <c r="W326" s="64"/>
      <c r="X326" s="63"/>
      <c r="Y326" s="189">
        <f t="shared" si="16"/>
        <v>0</v>
      </c>
      <c r="Z326" s="61"/>
      <c r="AA326" s="61"/>
      <c r="AB326" s="61"/>
      <c r="AC326" s="61"/>
      <c r="AD326" s="61"/>
      <c r="AE326" s="61"/>
      <c r="AF326" s="61"/>
      <c r="AG326" s="63"/>
      <c r="AH326" s="186">
        <f t="shared" si="17"/>
        <v>0</v>
      </c>
      <c r="AI326" s="64"/>
      <c r="AJ326" s="64" t="s">
        <v>2135</v>
      </c>
      <c r="AK326" s="61" t="s">
        <v>2127</v>
      </c>
      <c r="AL326" s="61"/>
      <c r="AM326" s="61"/>
      <c r="AN326" s="61"/>
      <c r="AO326" s="61"/>
      <c r="AP326" s="61"/>
      <c r="AQ326" s="61"/>
      <c r="AR326" s="61"/>
      <c r="AS326" s="489" t="s">
        <v>1718</v>
      </c>
    </row>
    <row r="327" spans="1:45" s="161" customFormat="1" ht="15" x14ac:dyDescent="0.25">
      <c r="A327" s="198"/>
      <c r="B327" s="61" t="s">
        <v>1719</v>
      </c>
      <c r="C327" s="61" t="s">
        <v>1720</v>
      </c>
      <c r="D327" s="61"/>
      <c r="E327" s="196" t="s">
        <v>1721</v>
      </c>
      <c r="F327" s="61" t="s">
        <v>510</v>
      </c>
      <c r="G327" s="158" t="s">
        <v>394</v>
      </c>
      <c r="H327" s="61"/>
      <c r="I327" s="61"/>
      <c r="J327" s="61"/>
      <c r="K327" s="61"/>
      <c r="L327" s="61"/>
      <c r="M327" s="61"/>
      <c r="N327" s="61">
        <v>1</v>
      </c>
      <c r="O327" s="63">
        <v>44179</v>
      </c>
      <c r="P327" s="184">
        <f t="shared" si="15"/>
        <v>1</v>
      </c>
      <c r="Q327" s="64"/>
      <c r="R327" s="64"/>
      <c r="S327" s="64"/>
      <c r="T327" s="64"/>
      <c r="U327" s="64"/>
      <c r="V327" s="64"/>
      <c r="W327" s="64"/>
      <c r="X327" s="63"/>
      <c r="Y327" s="189">
        <f t="shared" si="16"/>
        <v>0</v>
      </c>
      <c r="Z327" s="61"/>
      <c r="AA327" s="61"/>
      <c r="AB327" s="61"/>
      <c r="AC327" s="61"/>
      <c r="AD327" s="61"/>
      <c r="AE327" s="61"/>
      <c r="AF327" s="61"/>
      <c r="AG327" s="63"/>
      <c r="AH327" s="186">
        <f t="shared" si="17"/>
        <v>0</v>
      </c>
      <c r="AI327" s="64"/>
      <c r="AJ327" s="64" t="s">
        <v>2135</v>
      </c>
      <c r="AK327" s="61" t="s">
        <v>2127</v>
      </c>
      <c r="AL327" s="61"/>
      <c r="AM327" s="61"/>
      <c r="AN327" s="61"/>
      <c r="AO327" s="61"/>
      <c r="AP327" s="61"/>
      <c r="AQ327" s="61"/>
      <c r="AR327" s="61"/>
      <c r="AS327" s="489" t="s">
        <v>1722</v>
      </c>
    </row>
    <row r="328" spans="1:45" s="161" customFormat="1" ht="15" x14ac:dyDescent="0.25">
      <c r="A328" s="198"/>
      <c r="B328" s="61" t="s">
        <v>1723</v>
      </c>
      <c r="C328" s="61" t="s">
        <v>1724</v>
      </c>
      <c r="D328" s="61"/>
      <c r="E328" s="196" t="s">
        <v>1725</v>
      </c>
      <c r="F328" s="61" t="s">
        <v>510</v>
      </c>
      <c r="G328" s="158" t="s">
        <v>394</v>
      </c>
      <c r="H328" s="61"/>
      <c r="I328" s="61"/>
      <c r="J328" s="61"/>
      <c r="K328" s="61"/>
      <c r="L328" s="61"/>
      <c r="M328" s="61"/>
      <c r="N328" s="61">
        <v>1</v>
      </c>
      <c r="O328" s="63">
        <v>44064</v>
      </c>
      <c r="P328" s="184">
        <f t="shared" si="15"/>
        <v>1</v>
      </c>
      <c r="Q328" s="64"/>
      <c r="R328" s="64"/>
      <c r="S328" s="64"/>
      <c r="T328" s="64"/>
      <c r="U328" s="64"/>
      <c r="V328" s="64"/>
      <c r="W328" s="64"/>
      <c r="X328" s="63"/>
      <c r="Y328" s="189">
        <f t="shared" si="16"/>
        <v>0</v>
      </c>
      <c r="Z328" s="61"/>
      <c r="AA328" s="61"/>
      <c r="AB328" s="61"/>
      <c r="AC328" s="61"/>
      <c r="AD328" s="61"/>
      <c r="AE328" s="61"/>
      <c r="AF328" s="61"/>
      <c r="AG328" s="63"/>
      <c r="AH328" s="186">
        <f t="shared" si="17"/>
        <v>0</v>
      </c>
      <c r="AI328" s="64"/>
      <c r="AJ328" s="64" t="s">
        <v>2135</v>
      </c>
      <c r="AK328" s="61" t="s">
        <v>2127</v>
      </c>
      <c r="AL328" s="61"/>
      <c r="AM328" s="61"/>
      <c r="AN328" s="61"/>
      <c r="AO328" s="61"/>
      <c r="AP328" s="61"/>
      <c r="AQ328" s="61"/>
      <c r="AR328" s="61"/>
      <c r="AS328" s="489" t="s">
        <v>1726</v>
      </c>
    </row>
    <row r="329" spans="1:45" s="161" customFormat="1" ht="15" x14ac:dyDescent="0.25">
      <c r="A329" s="198"/>
      <c r="B329" s="61" t="s">
        <v>1727</v>
      </c>
      <c r="C329" s="61" t="s">
        <v>1728</v>
      </c>
      <c r="D329" s="61"/>
      <c r="E329" s="196" t="s">
        <v>1729</v>
      </c>
      <c r="F329" s="61" t="s">
        <v>510</v>
      </c>
      <c r="G329" s="158" t="s">
        <v>394</v>
      </c>
      <c r="H329" s="61"/>
      <c r="I329" s="61"/>
      <c r="J329" s="61"/>
      <c r="K329" s="61"/>
      <c r="L329" s="61"/>
      <c r="M329" s="61"/>
      <c r="N329" s="61">
        <v>1</v>
      </c>
      <c r="O329" s="63">
        <v>44026</v>
      </c>
      <c r="P329" s="184">
        <f t="shared" si="15"/>
        <v>1</v>
      </c>
      <c r="Q329" s="64"/>
      <c r="R329" s="64"/>
      <c r="S329" s="64"/>
      <c r="T329" s="64"/>
      <c r="U329" s="64"/>
      <c r="V329" s="64"/>
      <c r="W329" s="64"/>
      <c r="X329" s="63"/>
      <c r="Y329" s="189">
        <f t="shared" si="16"/>
        <v>0</v>
      </c>
      <c r="Z329" s="61"/>
      <c r="AA329" s="61"/>
      <c r="AB329" s="61"/>
      <c r="AC329" s="61"/>
      <c r="AD329" s="61"/>
      <c r="AE329" s="61"/>
      <c r="AF329" s="61"/>
      <c r="AG329" s="63"/>
      <c r="AH329" s="186">
        <f t="shared" si="17"/>
        <v>0</v>
      </c>
      <c r="AI329" s="64"/>
      <c r="AJ329" s="64" t="s">
        <v>2135</v>
      </c>
      <c r="AK329" s="61" t="s">
        <v>2127</v>
      </c>
      <c r="AL329" s="61"/>
      <c r="AM329" s="61"/>
      <c r="AN329" s="61"/>
      <c r="AO329" s="61"/>
      <c r="AP329" s="61"/>
      <c r="AQ329" s="61"/>
      <c r="AR329" s="61"/>
      <c r="AS329" s="489" t="s">
        <v>1730</v>
      </c>
    </row>
    <row r="330" spans="1:45" s="161" customFormat="1" ht="15" x14ac:dyDescent="0.25">
      <c r="A330" s="198"/>
      <c r="B330" s="61" t="s">
        <v>1731</v>
      </c>
      <c r="C330" s="61" t="s">
        <v>1732</v>
      </c>
      <c r="D330" s="61"/>
      <c r="E330" s="196" t="s">
        <v>1733</v>
      </c>
      <c r="F330" s="61" t="s">
        <v>510</v>
      </c>
      <c r="G330" s="158" t="s">
        <v>394</v>
      </c>
      <c r="H330" s="61"/>
      <c r="I330" s="61"/>
      <c r="J330" s="61"/>
      <c r="K330" s="61"/>
      <c r="L330" s="61"/>
      <c r="M330" s="61"/>
      <c r="N330" s="61">
        <v>1</v>
      </c>
      <c r="O330" s="63">
        <v>44033</v>
      </c>
      <c r="P330" s="184">
        <f t="shared" si="15"/>
        <v>1</v>
      </c>
      <c r="Q330" s="64"/>
      <c r="R330" s="64"/>
      <c r="S330" s="64"/>
      <c r="T330" s="64"/>
      <c r="U330" s="64"/>
      <c r="V330" s="64"/>
      <c r="W330" s="64"/>
      <c r="X330" s="63"/>
      <c r="Y330" s="189">
        <f t="shared" si="16"/>
        <v>0</v>
      </c>
      <c r="Z330" s="61"/>
      <c r="AA330" s="61"/>
      <c r="AB330" s="61"/>
      <c r="AC330" s="61"/>
      <c r="AD330" s="61"/>
      <c r="AE330" s="61"/>
      <c r="AF330" s="61"/>
      <c r="AG330" s="63"/>
      <c r="AH330" s="186">
        <f t="shared" si="17"/>
        <v>0</v>
      </c>
      <c r="AI330" s="64"/>
      <c r="AJ330" s="64" t="s">
        <v>2135</v>
      </c>
      <c r="AK330" s="61" t="s">
        <v>2127</v>
      </c>
      <c r="AL330" s="61"/>
      <c r="AM330" s="61"/>
      <c r="AN330" s="61"/>
      <c r="AO330" s="61"/>
      <c r="AP330" s="61"/>
      <c r="AQ330" s="61"/>
      <c r="AR330" s="61"/>
      <c r="AS330" s="489" t="s">
        <v>1734</v>
      </c>
    </row>
    <row r="331" spans="1:45" s="161" customFormat="1" ht="15" x14ac:dyDescent="0.25">
      <c r="A331" s="198"/>
      <c r="B331" s="61" t="s">
        <v>1735</v>
      </c>
      <c r="C331" s="61" t="s">
        <v>1736</v>
      </c>
      <c r="D331" s="61"/>
      <c r="E331" s="196" t="s">
        <v>1737</v>
      </c>
      <c r="F331" s="61" t="s">
        <v>510</v>
      </c>
      <c r="G331" s="158" t="s">
        <v>394</v>
      </c>
      <c r="H331" s="61"/>
      <c r="I331" s="61"/>
      <c r="J331" s="61"/>
      <c r="K331" s="61"/>
      <c r="L331" s="61"/>
      <c r="M331" s="61"/>
      <c r="N331" s="61">
        <v>1</v>
      </c>
      <c r="O331" s="63">
        <v>44103</v>
      </c>
      <c r="P331" s="184">
        <f t="shared" si="15"/>
        <v>1</v>
      </c>
      <c r="Q331" s="64"/>
      <c r="R331" s="64"/>
      <c r="S331" s="64"/>
      <c r="T331" s="64"/>
      <c r="U331" s="64"/>
      <c r="V331" s="64"/>
      <c r="W331" s="64"/>
      <c r="X331" s="63"/>
      <c r="Y331" s="189">
        <f t="shared" si="16"/>
        <v>0</v>
      </c>
      <c r="Z331" s="61"/>
      <c r="AA331" s="61"/>
      <c r="AB331" s="61"/>
      <c r="AC331" s="61"/>
      <c r="AD331" s="61"/>
      <c r="AE331" s="61"/>
      <c r="AF331" s="61"/>
      <c r="AG331" s="63"/>
      <c r="AH331" s="186">
        <f t="shared" si="17"/>
        <v>0</v>
      </c>
      <c r="AI331" s="64"/>
      <c r="AJ331" s="64" t="s">
        <v>2135</v>
      </c>
      <c r="AK331" s="61" t="s">
        <v>2127</v>
      </c>
      <c r="AL331" s="61"/>
      <c r="AM331" s="61"/>
      <c r="AN331" s="61"/>
      <c r="AO331" s="61"/>
      <c r="AP331" s="61"/>
      <c r="AQ331" s="61"/>
      <c r="AR331" s="61"/>
      <c r="AS331" s="489" t="s">
        <v>1738</v>
      </c>
    </row>
    <row r="332" spans="1:45" s="161" customFormat="1" ht="15" customHeight="1" x14ac:dyDescent="0.25">
      <c r="A332" s="198"/>
      <c r="B332" s="61" t="s">
        <v>1739</v>
      </c>
      <c r="C332" s="61" t="s">
        <v>1740</v>
      </c>
      <c r="D332" s="61"/>
      <c r="E332" s="196" t="s">
        <v>1741</v>
      </c>
      <c r="F332" s="61" t="s">
        <v>510</v>
      </c>
      <c r="G332" s="158" t="s">
        <v>394</v>
      </c>
      <c r="H332" s="61"/>
      <c r="I332" s="61"/>
      <c r="J332" s="61"/>
      <c r="K332" s="61"/>
      <c r="L332" s="61"/>
      <c r="M332" s="61"/>
      <c r="N332" s="61">
        <v>1</v>
      </c>
      <c r="O332" s="63">
        <v>43965</v>
      </c>
      <c r="P332" s="184">
        <f t="shared" si="15"/>
        <v>1</v>
      </c>
      <c r="Q332" s="64"/>
      <c r="R332" s="64"/>
      <c r="S332" s="64"/>
      <c r="T332" s="64"/>
      <c r="U332" s="64"/>
      <c r="V332" s="64"/>
      <c r="W332" s="64"/>
      <c r="X332" s="63"/>
      <c r="Y332" s="189">
        <f t="shared" si="16"/>
        <v>0</v>
      </c>
      <c r="Z332" s="61"/>
      <c r="AA332" s="61"/>
      <c r="AB332" s="61"/>
      <c r="AC332" s="61"/>
      <c r="AD332" s="61"/>
      <c r="AE332" s="61"/>
      <c r="AF332" s="61"/>
      <c r="AG332" s="63"/>
      <c r="AH332" s="186">
        <f t="shared" si="17"/>
        <v>0</v>
      </c>
      <c r="AI332" s="64"/>
      <c r="AJ332" s="64" t="s">
        <v>2135</v>
      </c>
      <c r="AK332" s="61" t="s">
        <v>2127</v>
      </c>
      <c r="AL332" s="61"/>
      <c r="AM332" s="61"/>
      <c r="AN332" s="61"/>
      <c r="AO332" s="61"/>
      <c r="AP332" s="61"/>
      <c r="AQ332" s="61"/>
      <c r="AR332" s="61"/>
      <c r="AS332" s="489" t="s">
        <v>1742</v>
      </c>
    </row>
    <row r="333" spans="1:45" s="161" customFormat="1" ht="15" customHeight="1" x14ac:dyDescent="0.25">
      <c r="A333" s="198"/>
      <c r="B333" s="61" t="s">
        <v>1743</v>
      </c>
      <c r="C333" s="61" t="s">
        <v>1744</v>
      </c>
      <c r="D333" s="61"/>
      <c r="E333" s="196" t="s">
        <v>1745</v>
      </c>
      <c r="F333" s="61" t="s">
        <v>510</v>
      </c>
      <c r="G333" s="158" t="s">
        <v>394</v>
      </c>
      <c r="H333" s="61"/>
      <c r="I333" s="61"/>
      <c r="J333" s="61"/>
      <c r="K333" s="61"/>
      <c r="L333" s="61"/>
      <c r="M333" s="61"/>
      <c r="N333" s="61">
        <v>1</v>
      </c>
      <c r="O333" s="63">
        <v>43997</v>
      </c>
      <c r="P333" s="184">
        <f t="shared" ref="P333:P396" si="18">SUM($H333:$N333)</f>
        <v>1</v>
      </c>
      <c r="Q333" s="64"/>
      <c r="R333" s="64"/>
      <c r="S333" s="64"/>
      <c r="T333" s="64"/>
      <c r="U333" s="64"/>
      <c r="V333" s="64"/>
      <c r="W333" s="64"/>
      <c r="X333" s="63"/>
      <c r="Y333" s="189">
        <f t="shared" ref="Y333:Y396" si="19">SUM(Q333:W333)</f>
        <v>0</v>
      </c>
      <c r="Z333" s="61"/>
      <c r="AA333" s="61"/>
      <c r="AB333" s="61"/>
      <c r="AC333" s="61"/>
      <c r="AD333" s="61"/>
      <c r="AE333" s="61"/>
      <c r="AF333" s="61"/>
      <c r="AG333" s="63"/>
      <c r="AH333" s="186">
        <f t="shared" ref="AH333:AH396" si="20">SUM($Z333:$AF333)</f>
        <v>0</v>
      </c>
      <c r="AI333" s="64"/>
      <c r="AJ333" s="64" t="s">
        <v>2135</v>
      </c>
      <c r="AK333" s="61" t="s">
        <v>2127</v>
      </c>
      <c r="AL333" s="61"/>
      <c r="AM333" s="61"/>
      <c r="AN333" s="61"/>
      <c r="AO333" s="61"/>
      <c r="AP333" s="61"/>
      <c r="AQ333" s="61"/>
      <c r="AR333" s="61"/>
      <c r="AS333" s="489" t="s">
        <v>1746</v>
      </c>
    </row>
    <row r="334" spans="1:45" s="161" customFormat="1" ht="15" x14ac:dyDescent="0.25">
      <c r="A334" s="198"/>
      <c r="B334" s="61" t="s">
        <v>1747</v>
      </c>
      <c r="C334" s="61" t="s">
        <v>1748</v>
      </c>
      <c r="D334" s="61"/>
      <c r="E334" s="196" t="s">
        <v>1749</v>
      </c>
      <c r="F334" s="61" t="s">
        <v>510</v>
      </c>
      <c r="G334" s="158" t="s">
        <v>394</v>
      </c>
      <c r="H334" s="61"/>
      <c r="I334" s="61"/>
      <c r="J334" s="61"/>
      <c r="K334" s="61"/>
      <c r="L334" s="61"/>
      <c r="M334" s="61"/>
      <c r="N334" s="61">
        <v>1</v>
      </c>
      <c r="O334" s="63">
        <v>44026</v>
      </c>
      <c r="P334" s="184">
        <f t="shared" si="18"/>
        <v>1</v>
      </c>
      <c r="Q334" s="64"/>
      <c r="R334" s="64"/>
      <c r="S334" s="64"/>
      <c r="T334" s="64"/>
      <c r="U334" s="64"/>
      <c r="V334" s="64"/>
      <c r="W334" s="64"/>
      <c r="X334" s="63"/>
      <c r="Y334" s="189">
        <f t="shared" si="19"/>
        <v>0</v>
      </c>
      <c r="Z334" s="61"/>
      <c r="AA334" s="61"/>
      <c r="AB334" s="61"/>
      <c r="AC334" s="61"/>
      <c r="AD334" s="61"/>
      <c r="AE334" s="61"/>
      <c r="AF334" s="61"/>
      <c r="AG334" s="63"/>
      <c r="AH334" s="186">
        <f t="shared" si="20"/>
        <v>0</v>
      </c>
      <c r="AI334" s="64"/>
      <c r="AJ334" s="64" t="s">
        <v>2135</v>
      </c>
      <c r="AK334" s="61" t="s">
        <v>2127</v>
      </c>
      <c r="AL334" s="61"/>
      <c r="AM334" s="61"/>
      <c r="AN334" s="61"/>
      <c r="AO334" s="61"/>
      <c r="AP334" s="61"/>
      <c r="AQ334" s="61"/>
      <c r="AR334" s="61"/>
      <c r="AS334" s="489" t="s">
        <v>1750</v>
      </c>
    </row>
    <row r="335" spans="1:45" s="161" customFormat="1" ht="15" x14ac:dyDescent="0.25">
      <c r="A335" s="198"/>
      <c r="B335" s="61" t="s">
        <v>1328</v>
      </c>
      <c r="C335" s="61" t="s">
        <v>1329</v>
      </c>
      <c r="D335" s="61"/>
      <c r="E335" s="196" t="s">
        <v>1330</v>
      </c>
      <c r="F335" s="61" t="s">
        <v>510</v>
      </c>
      <c r="G335" s="158" t="s">
        <v>394</v>
      </c>
      <c r="H335" s="61"/>
      <c r="I335" s="61"/>
      <c r="J335" s="61"/>
      <c r="K335" s="61"/>
      <c r="L335" s="61"/>
      <c r="M335" s="61"/>
      <c r="N335" s="61">
        <v>1</v>
      </c>
      <c r="O335" s="63">
        <v>44165</v>
      </c>
      <c r="P335" s="184">
        <f t="shared" si="18"/>
        <v>1</v>
      </c>
      <c r="Q335" s="64"/>
      <c r="R335" s="64"/>
      <c r="S335" s="64"/>
      <c r="T335" s="64"/>
      <c r="U335" s="64"/>
      <c r="V335" s="64"/>
      <c r="W335" s="64"/>
      <c r="X335" s="63"/>
      <c r="Y335" s="189">
        <f t="shared" si="19"/>
        <v>0</v>
      </c>
      <c r="Z335" s="61"/>
      <c r="AA335" s="61"/>
      <c r="AB335" s="61"/>
      <c r="AC335" s="61"/>
      <c r="AD335" s="61"/>
      <c r="AE335" s="61"/>
      <c r="AF335" s="61"/>
      <c r="AG335" s="63"/>
      <c r="AH335" s="186">
        <f t="shared" si="20"/>
        <v>0</v>
      </c>
      <c r="AI335" s="64"/>
      <c r="AJ335" s="64" t="s">
        <v>2135</v>
      </c>
      <c r="AK335" s="61" t="s">
        <v>2127</v>
      </c>
      <c r="AL335" s="61"/>
      <c r="AM335" s="61"/>
      <c r="AN335" s="61"/>
      <c r="AO335" s="61"/>
      <c r="AP335" s="61"/>
      <c r="AQ335" s="61"/>
      <c r="AR335" s="61"/>
      <c r="AS335" s="489" t="s">
        <v>2482</v>
      </c>
    </row>
    <row r="336" spans="1:45" s="161" customFormat="1" ht="15" customHeight="1" x14ac:dyDescent="0.25">
      <c r="A336" s="198"/>
      <c r="B336" s="61" t="s">
        <v>1751</v>
      </c>
      <c r="C336" s="61" t="s">
        <v>1752</v>
      </c>
      <c r="D336" s="61"/>
      <c r="E336" s="196" t="s">
        <v>1753</v>
      </c>
      <c r="F336" s="61" t="s">
        <v>510</v>
      </c>
      <c r="G336" s="158" t="s">
        <v>394</v>
      </c>
      <c r="H336" s="61"/>
      <c r="I336" s="61"/>
      <c r="J336" s="61"/>
      <c r="K336" s="61"/>
      <c r="L336" s="61"/>
      <c r="M336" s="61"/>
      <c r="N336" s="61">
        <v>1</v>
      </c>
      <c r="O336" s="63">
        <v>44145</v>
      </c>
      <c r="P336" s="184">
        <f t="shared" si="18"/>
        <v>1</v>
      </c>
      <c r="Q336" s="64"/>
      <c r="R336" s="64"/>
      <c r="S336" s="64"/>
      <c r="T336" s="64"/>
      <c r="U336" s="64"/>
      <c r="V336" s="64"/>
      <c r="W336" s="64"/>
      <c r="X336" s="63"/>
      <c r="Y336" s="189">
        <f t="shared" si="19"/>
        <v>0</v>
      </c>
      <c r="Z336" s="61"/>
      <c r="AA336" s="61"/>
      <c r="AB336" s="61"/>
      <c r="AC336" s="61"/>
      <c r="AD336" s="61"/>
      <c r="AE336" s="61"/>
      <c r="AF336" s="61"/>
      <c r="AG336" s="63"/>
      <c r="AH336" s="186">
        <f t="shared" si="20"/>
        <v>0</v>
      </c>
      <c r="AI336" s="64"/>
      <c r="AJ336" s="64" t="s">
        <v>2135</v>
      </c>
      <c r="AK336" s="61" t="s">
        <v>2127</v>
      </c>
      <c r="AL336" s="61"/>
      <c r="AM336" s="61"/>
      <c r="AN336" s="61"/>
      <c r="AO336" s="61"/>
      <c r="AP336" s="61"/>
      <c r="AQ336" s="61"/>
      <c r="AR336" s="61"/>
      <c r="AS336" s="489" t="s">
        <v>2483</v>
      </c>
    </row>
    <row r="337" spans="1:45" s="161" customFormat="1" ht="15" x14ac:dyDescent="0.25">
      <c r="A337" s="198"/>
      <c r="B337" s="61" t="s">
        <v>1755</v>
      </c>
      <c r="C337" s="61" t="s">
        <v>1756</v>
      </c>
      <c r="D337" s="61"/>
      <c r="E337" s="196" t="s">
        <v>1757</v>
      </c>
      <c r="F337" s="61" t="s">
        <v>510</v>
      </c>
      <c r="G337" s="158" t="s">
        <v>394</v>
      </c>
      <c r="H337" s="61"/>
      <c r="I337" s="61"/>
      <c r="J337" s="61"/>
      <c r="K337" s="61"/>
      <c r="L337" s="61"/>
      <c r="M337" s="61"/>
      <c r="N337" s="61">
        <v>1</v>
      </c>
      <c r="O337" s="63">
        <v>43935</v>
      </c>
      <c r="P337" s="184">
        <f t="shared" si="18"/>
        <v>1</v>
      </c>
      <c r="Q337" s="64"/>
      <c r="R337" s="64"/>
      <c r="S337" s="64"/>
      <c r="T337" s="64"/>
      <c r="U337" s="64"/>
      <c r="V337" s="64"/>
      <c r="W337" s="64"/>
      <c r="X337" s="63"/>
      <c r="Y337" s="189">
        <f t="shared" si="19"/>
        <v>0</v>
      </c>
      <c r="Z337" s="61"/>
      <c r="AA337" s="61"/>
      <c r="AB337" s="61"/>
      <c r="AC337" s="61"/>
      <c r="AD337" s="61"/>
      <c r="AE337" s="61"/>
      <c r="AF337" s="61"/>
      <c r="AG337" s="63"/>
      <c r="AH337" s="186">
        <f t="shared" si="20"/>
        <v>0</v>
      </c>
      <c r="AI337" s="64"/>
      <c r="AJ337" s="64" t="s">
        <v>2135</v>
      </c>
      <c r="AK337" s="61" t="s">
        <v>2127</v>
      </c>
      <c r="AL337" s="61"/>
      <c r="AM337" s="61"/>
      <c r="AN337" s="61"/>
      <c r="AO337" s="61"/>
      <c r="AP337" s="61"/>
      <c r="AQ337" s="61"/>
      <c r="AR337" s="61"/>
      <c r="AS337" s="489" t="s">
        <v>2484</v>
      </c>
    </row>
    <row r="338" spans="1:45" s="293" customFormat="1" ht="15" customHeight="1" x14ac:dyDescent="0.25">
      <c r="A338" s="198"/>
      <c r="B338" s="61" t="s">
        <v>1759</v>
      </c>
      <c r="C338" s="61" t="s">
        <v>1760</v>
      </c>
      <c r="D338" s="61"/>
      <c r="E338" s="196" t="s">
        <v>1761</v>
      </c>
      <c r="F338" s="61" t="s">
        <v>510</v>
      </c>
      <c r="G338" s="158" t="s">
        <v>394</v>
      </c>
      <c r="H338" s="61"/>
      <c r="I338" s="61"/>
      <c r="J338" s="61"/>
      <c r="K338" s="61"/>
      <c r="L338" s="61"/>
      <c r="M338" s="61"/>
      <c r="N338" s="61">
        <v>1</v>
      </c>
      <c r="O338" s="63">
        <v>43958</v>
      </c>
      <c r="P338" s="184">
        <f t="shared" si="18"/>
        <v>1</v>
      </c>
      <c r="Q338" s="64"/>
      <c r="R338" s="64"/>
      <c r="S338" s="64"/>
      <c r="T338" s="64"/>
      <c r="U338" s="64"/>
      <c r="V338" s="64"/>
      <c r="W338" s="64"/>
      <c r="X338" s="63"/>
      <c r="Y338" s="189">
        <f t="shared" si="19"/>
        <v>0</v>
      </c>
      <c r="Z338" s="61"/>
      <c r="AA338" s="61"/>
      <c r="AB338" s="61"/>
      <c r="AC338" s="61"/>
      <c r="AD338" s="61"/>
      <c r="AE338" s="61"/>
      <c r="AF338" s="61"/>
      <c r="AG338" s="63"/>
      <c r="AH338" s="186">
        <f t="shared" si="20"/>
        <v>0</v>
      </c>
      <c r="AI338" s="64"/>
      <c r="AJ338" s="64" t="s">
        <v>2135</v>
      </c>
      <c r="AK338" s="61" t="s">
        <v>2127</v>
      </c>
      <c r="AL338" s="61"/>
      <c r="AM338" s="61"/>
      <c r="AN338" s="61"/>
      <c r="AO338" s="61"/>
      <c r="AP338" s="61"/>
      <c r="AQ338" s="61"/>
      <c r="AR338" s="61"/>
      <c r="AS338" s="489" t="s">
        <v>2485</v>
      </c>
    </row>
    <row r="339" spans="1:45" s="293" customFormat="1" ht="15" customHeight="1" x14ac:dyDescent="0.25">
      <c r="A339" s="198"/>
      <c r="B339" s="61" t="s">
        <v>1332</v>
      </c>
      <c r="C339" s="61" t="s">
        <v>1333</v>
      </c>
      <c r="D339" s="61"/>
      <c r="E339" s="196" t="s">
        <v>1334</v>
      </c>
      <c r="F339" s="61" t="s">
        <v>510</v>
      </c>
      <c r="G339" s="158" t="s">
        <v>394</v>
      </c>
      <c r="H339" s="61"/>
      <c r="I339" s="61"/>
      <c r="J339" s="61"/>
      <c r="K339" s="61"/>
      <c r="L339" s="61"/>
      <c r="M339" s="61"/>
      <c r="N339" s="61">
        <v>1</v>
      </c>
      <c r="O339" s="63">
        <v>44119</v>
      </c>
      <c r="P339" s="184">
        <f t="shared" si="18"/>
        <v>1</v>
      </c>
      <c r="Q339" s="64"/>
      <c r="R339" s="64"/>
      <c r="S339" s="64"/>
      <c r="T339" s="64"/>
      <c r="U339" s="64"/>
      <c r="V339" s="64"/>
      <c r="W339" s="64"/>
      <c r="X339" s="63"/>
      <c r="Y339" s="189">
        <f t="shared" si="19"/>
        <v>0</v>
      </c>
      <c r="Z339" s="61"/>
      <c r="AA339" s="61"/>
      <c r="AB339" s="61"/>
      <c r="AC339" s="61"/>
      <c r="AD339" s="61"/>
      <c r="AE339" s="61"/>
      <c r="AF339" s="61"/>
      <c r="AG339" s="63"/>
      <c r="AH339" s="186">
        <f t="shared" si="20"/>
        <v>0</v>
      </c>
      <c r="AI339" s="64"/>
      <c r="AJ339" s="64" t="s">
        <v>2135</v>
      </c>
      <c r="AK339" s="61" t="s">
        <v>2127</v>
      </c>
      <c r="AL339" s="61"/>
      <c r="AM339" s="61"/>
      <c r="AN339" s="61"/>
      <c r="AO339" s="61"/>
      <c r="AP339" s="61"/>
      <c r="AQ339" s="61"/>
      <c r="AR339" s="61"/>
      <c r="AS339" s="489" t="s">
        <v>2486</v>
      </c>
    </row>
    <row r="340" spans="1:45" s="292" customFormat="1" ht="15" x14ac:dyDescent="0.25">
      <c r="A340" s="198"/>
      <c r="B340" s="61" t="s">
        <v>1763</v>
      </c>
      <c r="C340" s="61" t="s">
        <v>1764</v>
      </c>
      <c r="D340" s="61"/>
      <c r="E340" s="196" t="s">
        <v>1765</v>
      </c>
      <c r="F340" s="61" t="s">
        <v>510</v>
      </c>
      <c r="G340" s="158" t="s">
        <v>394</v>
      </c>
      <c r="H340" s="61"/>
      <c r="I340" s="61"/>
      <c r="J340" s="61"/>
      <c r="K340" s="61"/>
      <c r="L340" s="61"/>
      <c r="M340" s="61"/>
      <c r="N340" s="61">
        <v>1</v>
      </c>
      <c r="O340" s="63">
        <v>44006</v>
      </c>
      <c r="P340" s="184">
        <f t="shared" si="18"/>
        <v>1</v>
      </c>
      <c r="Q340" s="64"/>
      <c r="R340" s="64"/>
      <c r="S340" s="64"/>
      <c r="T340" s="64"/>
      <c r="U340" s="64"/>
      <c r="V340" s="64"/>
      <c r="W340" s="64"/>
      <c r="X340" s="63"/>
      <c r="Y340" s="189">
        <f t="shared" si="19"/>
        <v>0</v>
      </c>
      <c r="Z340" s="61"/>
      <c r="AA340" s="61"/>
      <c r="AB340" s="61"/>
      <c r="AC340" s="61"/>
      <c r="AD340" s="61"/>
      <c r="AE340" s="61"/>
      <c r="AF340" s="61"/>
      <c r="AG340" s="63"/>
      <c r="AH340" s="186">
        <f t="shared" si="20"/>
        <v>0</v>
      </c>
      <c r="AI340" s="64"/>
      <c r="AJ340" s="64" t="s">
        <v>2135</v>
      </c>
      <c r="AK340" s="61" t="s">
        <v>2127</v>
      </c>
      <c r="AL340" s="61"/>
      <c r="AM340" s="61"/>
      <c r="AN340" s="61"/>
      <c r="AO340" s="61"/>
      <c r="AP340" s="61"/>
      <c r="AQ340" s="61"/>
      <c r="AR340" s="61"/>
      <c r="AS340" s="489" t="s">
        <v>2487</v>
      </c>
    </row>
    <row r="341" spans="1:45" s="293" customFormat="1" ht="15" customHeight="1" x14ac:dyDescent="0.25">
      <c r="A341" s="198"/>
      <c r="B341" s="61" t="s">
        <v>1767</v>
      </c>
      <c r="C341" s="61" t="s">
        <v>1768</v>
      </c>
      <c r="D341" s="61"/>
      <c r="E341" s="196" t="s">
        <v>1769</v>
      </c>
      <c r="F341" s="61" t="s">
        <v>510</v>
      </c>
      <c r="G341" s="61" t="s">
        <v>394</v>
      </c>
      <c r="H341" s="61"/>
      <c r="I341" s="61"/>
      <c r="J341" s="61"/>
      <c r="K341" s="61"/>
      <c r="L341" s="61"/>
      <c r="M341" s="61"/>
      <c r="N341" s="61">
        <v>1</v>
      </c>
      <c r="O341" s="63">
        <v>44127</v>
      </c>
      <c r="P341" s="184">
        <f t="shared" si="18"/>
        <v>1</v>
      </c>
      <c r="Q341" s="64"/>
      <c r="R341" s="64"/>
      <c r="S341" s="64"/>
      <c r="T341" s="64"/>
      <c r="U341" s="64"/>
      <c r="V341" s="64"/>
      <c r="W341" s="64"/>
      <c r="X341" s="63"/>
      <c r="Y341" s="189">
        <f t="shared" si="19"/>
        <v>0</v>
      </c>
      <c r="Z341" s="61"/>
      <c r="AA341" s="61"/>
      <c r="AB341" s="61"/>
      <c r="AC341" s="61"/>
      <c r="AD341" s="61"/>
      <c r="AE341" s="61"/>
      <c r="AF341" s="61"/>
      <c r="AG341" s="63"/>
      <c r="AH341" s="186">
        <f t="shared" si="20"/>
        <v>0</v>
      </c>
      <c r="AI341" s="64"/>
      <c r="AJ341" s="64" t="s">
        <v>2135</v>
      </c>
      <c r="AK341" s="61" t="s">
        <v>2127</v>
      </c>
      <c r="AL341" s="61"/>
      <c r="AM341" s="61"/>
      <c r="AN341" s="61"/>
      <c r="AO341" s="61"/>
      <c r="AP341" s="61"/>
      <c r="AQ341" s="61"/>
      <c r="AR341" s="61"/>
      <c r="AS341" s="489" t="s">
        <v>2488</v>
      </c>
    </row>
    <row r="342" spans="1:45" s="293" customFormat="1" ht="15" x14ac:dyDescent="0.25">
      <c r="A342" s="198"/>
      <c r="B342" s="61" t="s">
        <v>1771</v>
      </c>
      <c r="C342" s="61" t="s">
        <v>1772</v>
      </c>
      <c r="D342" s="61"/>
      <c r="E342" s="196" t="s">
        <v>1773</v>
      </c>
      <c r="F342" s="61" t="s">
        <v>510</v>
      </c>
      <c r="G342" s="61" t="s">
        <v>394</v>
      </c>
      <c r="H342" s="61"/>
      <c r="I342" s="61"/>
      <c r="J342" s="61"/>
      <c r="K342" s="61"/>
      <c r="L342" s="61"/>
      <c r="M342" s="61"/>
      <c r="N342" s="61">
        <v>1</v>
      </c>
      <c r="O342" s="63">
        <v>43957</v>
      </c>
      <c r="P342" s="184">
        <f t="shared" si="18"/>
        <v>1</v>
      </c>
      <c r="Q342" s="64"/>
      <c r="R342" s="64"/>
      <c r="S342" s="64"/>
      <c r="T342" s="64"/>
      <c r="U342" s="64"/>
      <c r="V342" s="64"/>
      <c r="W342" s="64"/>
      <c r="X342" s="63"/>
      <c r="Y342" s="189">
        <f t="shared" si="19"/>
        <v>0</v>
      </c>
      <c r="Z342" s="61"/>
      <c r="AA342" s="61"/>
      <c r="AB342" s="61"/>
      <c r="AC342" s="61"/>
      <c r="AD342" s="61"/>
      <c r="AE342" s="61"/>
      <c r="AF342" s="61"/>
      <c r="AG342" s="63"/>
      <c r="AH342" s="186">
        <f t="shared" si="20"/>
        <v>0</v>
      </c>
      <c r="AI342" s="64"/>
      <c r="AJ342" s="64" t="s">
        <v>2135</v>
      </c>
      <c r="AK342" s="61" t="s">
        <v>2127</v>
      </c>
      <c r="AL342" s="61"/>
      <c r="AM342" s="61"/>
      <c r="AN342" s="61"/>
      <c r="AO342" s="61"/>
      <c r="AP342" s="61"/>
      <c r="AQ342" s="61"/>
      <c r="AR342" s="61"/>
      <c r="AS342" s="489" t="s">
        <v>2489</v>
      </c>
    </row>
    <row r="343" spans="1:45" s="292" customFormat="1" ht="15" x14ac:dyDescent="0.25">
      <c r="A343" s="198"/>
      <c r="B343" s="61" t="s">
        <v>1775</v>
      </c>
      <c r="C343" s="61" t="s">
        <v>1776</v>
      </c>
      <c r="D343" s="61"/>
      <c r="E343" s="196" t="s">
        <v>1777</v>
      </c>
      <c r="F343" s="61" t="s">
        <v>510</v>
      </c>
      <c r="G343" s="61" t="s">
        <v>394</v>
      </c>
      <c r="H343" s="61"/>
      <c r="I343" s="61"/>
      <c r="J343" s="61"/>
      <c r="K343" s="61"/>
      <c r="L343" s="61"/>
      <c r="M343" s="61"/>
      <c r="N343" s="61">
        <v>1</v>
      </c>
      <c r="O343" s="63">
        <v>43966</v>
      </c>
      <c r="P343" s="184">
        <f t="shared" si="18"/>
        <v>1</v>
      </c>
      <c r="Q343" s="64"/>
      <c r="R343" s="64"/>
      <c r="S343" s="64"/>
      <c r="T343" s="64"/>
      <c r="U343" s="64"/>
      <c r="V343" s="64"/>
      <c r="W343" s="64"/>
      <c r="X343" s="63"/>
      <c r="Y343" s="189">
        <f t="shared" si="19"/>
        <v>0</v>
      </c>
      <c r="Z343" s="61"/>
      <c r="AA343" s="61"/>
      <c r="AB343" s="61"/>
      <c r="AC343" s="61"/>
      <c r="AD343" s="61"/>
      <c r="AE343" s="61"/>
      <c r="AF343" s="61"/>
      <c r="AG343" s="63"/>
      <c r="AH343" s="186">
        <f t="shared" si="20"/>
        <v>0</v>
      </c>
      <c r="AI343" s="64"/>
      <c r="AJ343" s="64" t="s">
        <v>2135</v>
      </c>
      <c r="AK343" s="61" t="s">
        <v>2127</v>
      </c>
      <c r="AL343" s="61"/>
      <c r="AM343" s="61"/>
      <c r="AN343" s="61"/>
      <c r="AO343" s="61"/>
      <c r="AP343" s="61"/>
      <c r="AQ343" s="61"/>
      <c r="AR343" s="61"/>
      <c r="AS343" s="489" t="s">
        <v>2490</v>
      </c>
    </row>
    <row r="344" spans="1:45" s="293" customFormat="1" ht="15" customHeight="1" x14ac:dyDescent="0.25">
      <c r="A344" s="198"/>
      <c r="B344" s="61" t="s">
        <v>1779</v>
      </c>
      <c r="C344" s="61" t="s">
        <v>1780</v>
      </c>
      <c r="D344" s="61"/>
      <c r="E344" s="196" t="s">
        <v>1781</v>
      </c>
      <c r="F344" s="61" t="s">
        <v>510</v>
      </c>
      <c r="G344" s="61" t="s">
        <v>394</v>
      </c>
      <c r="H344" s="61"/>
      <c r="I344" s="61"/>
      <c r="J344" s="61"/>
      <c r="K344" s="61"/>
      <c r="L344" s="61"/>
      <c r="M344" s="61"/>
      <c r="N344" s="61">
        <v>1</v>
      </c>
      <c r="O344" s="63">
        <v>44106</v>
      </c>
      <c r="P344" s="184">
        <f t="shared" si="18"/>
        <v>1</v>
      </c>
      <c r="Q344" s="64"/>
      <c r="R344" s="64"/>
      <c r="S344" s="64"/>
      <c r="T344" s="64"/>
      <c r="U344" s="64"/>
      <c r="V344" s="64"/>
      <c r="W344" s="64"/>
      <c r="X344" s="63"/>
      <c r="Y344" s="189">
        <f t="shared" si="19"/>
        <v>0</v>
      </c>
      <c r="Z344" s="61"/>
      <c r="AA344" s="61"/>
      <c r="AB344" s="61"/>
      <c r="AC344" s="61"/>
      <c r="AD344" s="61"/>
      <c r="AE344" s="61"/>
      <c r="AF344" s="61"/>
      <c r="AG344" s="63"/>
      <c r="AH344" s="186">
        <f t="shared" si="20"/>
        <v>0</v>
      </c>
      <c r="AI344" s="64"/>
      <c r="AJ344" s="64" t="s">
        <v>2135</v>
      </c>
      <c r="AK344" s="61" t="s">
        <v>2127</v>
      </c>
      <c r="AL344" s="61"/>
      <c r="AM344" s="61"/>
      <c r="AN344" s="61"/>
      <c r="AO344" s="61"/>
      <c r="AP344" s="61"/>
      <c r="AQ344" s="61"/>
      <c r="AR344" s="61"/>
      <c r="AS344" s="489" t="s">
        <v>2491</v>
      </c>
    </row>
    <row r="345" spans="1:45" s="294" customFormat="1" ht="13.5" customHeight="1" x14ac:dyDescent="0.25">
      <c r="A345" s="198"/>
      <c r="B345" s="61" t="s">
        <v>1344</v>
      </c>
      <c r="C345" s="61" t="s">
        <v>1345</v>
      </c>
      <c r="D345" s="61"/>
      <c r="E345" s="196" t="s">
        <v>1783</v>
      </c>
      <c r="F345" s="61" t="s">
        <v>510</v>
      </c>
      <c r="G345" s="61" t="s">
        <v>394</v>
      </c>
      <c r="H345" s="61"/>
      <c r="I345" s="61"/>
      <c r="J345" s="61"/>
      <c r="K345" s="61"/>
      <c r="L345" s="61"/>
      <c r="M345" s="61"/>
      <c r="N345" s="61">
        <v>1</v>
      </c>
      <c r="O345" s="63">
        <v>44158</v>
      </c>
      <c r="P345" s="184">
        <f t="shared" si="18"/>
        <v>1</v>
      </c>
      <c r="Q345" s="64"/>
      <c r="R345" s="64"/>
      <c r="S345" s="64"/>
      <c r="T345" s="64"/>
      <c r="U345" s="64"/>
      <c r="V345" s="64"/>
      <c r="W345" s="64"/>
      <c r="X345" s="63"/>
      <c r="Y345" s="189">
        <f t="shared" si="19"/>
        <v>0</v>
      </c>
      <c r="Z345" s="61"/>
      <c r="AA345" s="61"/>
      <c r="AB345" s="61"/>
      <c r="AC345" s="61"/>
      <c r="AD345" s="61"/>
      <c r="AE345" s="61"/>
      <c r="AF345" s="61"/>
      <c r="AG345" s="63"/>
      <c r="AH345" s="186">
        <f t="shared" si="20"/>
        <v>0</v>
      </c>
      <c r="AI345" s="64"/>
      <c r="AJ345" s="64" t="s">
        <v>2135</v>
      </c>
      <c r="AK345" s="61" t="s">
        <v>2127</v>
      </c>
      <c r="AL345" s="61"/>
      <c r="AM345" s="61"/>
      <c r="AN345" s="61"/>
      <c r="AO345" s="61"/>
      <c r="AP345" s="61"/>
      <c r="AQ345" s="61"/>
      <c r="AR345" s="61"/>
      <c r="AS345" s="489" t="s">
        <v>2492</v>
      </c>
    </row>
    <row r="346" spans="1:45" s="144" customFormat="1" ht="15" x14ac:dyDescent="0.25">
      <c r="A346" s="198"/>
      <c r="B346" s="61" t="s">
        <v>1785</v>
      </c>
      <c r="C346" s="61" t="s">
        <v>1786</v>
      </c>
      <c r="D346" s="61"/>
      <c r="E346" s="196" t="s">
        <v>1787</v>
      </c>
      <c r="F346" s="61" t="s">
        <v>510</v>
      </c>
      <c r="G346" s="61" t="s">
        <v>394</v>
      </c>
      <c r="H346" s="61"/>
      <c r="I346" s="61"/>
      <c r="J346" s="61"/>
      <c r="K346" s="61"/>
      <c r="L346" s="61"/>
      <c r="M346" s="61"/>
      <c r="N346" s="61">
        <v>1</v>
      </c>
      <c r="O346" s="63">
        <v>43958</v>
      </c>
      <c r="P346" s="184">
        <f t="shared" si="18"/>
        <v>1</v>
      </c>
      <c r="Q346" s="64"/>
      <c r="R346" s="64"/>
      <c r="S346" s="64"/>
      <c r="T346" s="64"/>
      <c r="U346" s="64"/>
      <c r="V346" s="64"/>
      <c r="W346" s="64"/>
      <c r="X346" s="63"/>
      <c r="Y346" s="189">
        <f t="shared" si="19"/>
        <v>0</v>
      </c>
      <c r="Z346" s="61"/>
      <c r="AA346" s="61"/>
      <c r="AB346" s="61"/>
      <c r="AC346" s="61"/>
      <c r="AD346" s="61"/>
      <c r="AE346" s="61"/>
      <c r="AF346" s="61"/>
      <c r="AG346" s="63"/>
      <c r="AH346" s="186">
        <f t="shared" si="20"/>
        <v>0</v>
      </c>
      <c r="AI346" s="64"/>
      <c r="AJ346" s="64" t="s">
        <v>2135</v>
      </c>
      <c r="AK346" s="61" t="s">
        <v>2127</v>
      </c>
      <c r="AL346" s="61"/>
      <c r="AM346" s="61"/>
      <c r="AN346" s="61"/>
      <c r="AO346" s="61"/>
      <c r="AP346" s="61"/>
      <c r="AQ346" s="61"/>
      <c r="AR346" s="61"/>
      <c r="AS346" s="489" t="s">
        <v>2493</v>
      </c>
    </row>
    <row r="347" spans="1:45" s="144" customFormat="1" ht="15" x14ac:dyDescent="0.25">
      <c r="A347" s="198"/>
      <c r="B347" s="61" t="s">
        <v>1789</v>
      </c>
      <c r="C347" s="61" t="s">
        <v>1790</v>
      </c>
      <c r="D347" s="61"/>
      <c r="E347" s="196" t="s">
        <v>1791</v>
      </c>
      <c r="F347" s="61" t="s">
        <v>510</v>
      </c>
      <c r="G347" s="61" t="s">
        <v>394</v>
      </c>
      <c r="H347" s="61"/>
      <c r="I347" s="61"/>
      <c r="J347" s="61"/>
      <c r="K347" s="61"/>
      <c r="L347" s="61"/>
      <c r="M347" s="61"/>
      <c r="N347" s="61">
        <v>1</v>
      </c>
      <c r="O347" s="63">
        <v>44042</v>
      </c>
      <c r="P347" s="184">
        <f t="shared" si="18"/>
        <v>1</v>
      </c>
      <c r="Q347" s="64"/>
      <c r="R347" s="64"/>
      <c r="S347" s="64"/>
      <c r="T347" s="64"/>
      <c r="U347" s="64"/>
      <c r="V347" s="64"/>
      <c r="W347" s="64"/>
      <c r="X347" s="63"/>
      <c r="Y347" s="189">
        <f t="shared" si="19"/>
        <v>0</v>
      </c>
      <c r="Z347" s="61"/>
      <c r="AA347" s="61"/>
      <c r="AB347" s="61"/>
      <c r="AC347" s="61"/>
      <c r="AD347" s="61"/>
      <c r="AE347" s="61"/>
      <c r="AF347" s="61"/>
      <c r="AG347" s="63"/>
      <c r="AH347" s="186">
        <f t="shared" si="20"/>
        <v>0</v>
      </c>
      <c r="AI347" s="64"/>
      <c r="AJ347" s="64" t="s">
        <v>2135</v>
      </c>
      <c r="AK347" s="61" t="s">
        <v>2127</v>
      </c>
      <c r="AL347" s="61"/>
      <c r="AM347" s="61"/>
      <c r="AN347" s="61"/>
      <c r="AO347" s="61"/>
      <c r="AP347" s="61"/>
      <c r="AQ347" s="61"/>
      <c r="AR347" s="61"/>
      <c r="AS347" s="489" t="s">
        <v>2494</v>
      </c>
    </row>
    <row r="348" spans="1:45" s="144" customFormat="1" ht="15" x14ac:dyDescent="0.25">
      <c r="A348" s="198"/>
      <c r="B348" s="61" t="s">
        <v>1348</v>
      </c>
      <c r="C348" s="61" t="s">
        <v>1349</v>
      </c>
      <c r="D348" s="61"/>
      <c r="E348" s="196" t="s">
        <v>1350</v>
      </c>
      <c r="F348" s="61" t="s">
        <v>510</v>
      </c>
      <c r="G348" s="61" t="s">
        <v>394</v>
      </c>
      <c r="H348" s="61"/>
      <c r="I348" s="61"/>
      <c r="J348" s="61"/>
      <c r="K348" s="61"/>
      <c r="L348" s="61"/>
      <c r="M348" s="61"/>
      <c r="N348" s="61">
        <v>1</v>
      </c>
      <c r="O348" s="63">
        <v>44184</v>
      </c>
      <c r="P348" s="184">
        <f t="shared" si="18"/>
        <v>1</v>
      </c>
      <c r="Q348" s="64"/>
      <c r="R348" s="64"/>
      <c r="S348" s="64"/>
      <c r="T348" s="64"/>
      <c r="U348" s="64"/>
      <c r="V348" s="64"/>
      <c r="W348" s="64"/>
      <c r="X348" s="63"/>
      <c r="Y348" s="189">
        <f t="shared" si="19"/>
        <v>0</v>
      </c>
      <c r="Z348" s="61"/>
      <c r="AA348" s="61"/>
      <c r="AB348" s="61"/>
      <c r="AC348" s="61"/>
      <c r="AD348" s="61"/>
      <c r="AE348" s="61"/>
      <c r="AF348" s="61"/>
      <c r="AG348" s="63"/>
      <c r="AH348" s="186">
        <f t="shared" si="20"/>
        <v>0</v>
      </c>
      <c r="AI348" s="64"/>
      <c r="AJ348" s="64" t="s">
        <v>2135</v>
      </c>
      <c r="AK348" s="61" t="s">
        <v>2127</v>
      </c>
      <c r="AL348" s="61"/>
      <c r="AM348" s="61"/>
      <c r="AN348" s="61"/>
      <c r="AO348" s="61"/>
      <c r="AP348" s="61"/>
      <c r="AQ348" s="61"/>
      <c r="AR348" s="61"/>
      <c r="AS348" s="489" t="s">
        <v>2495</v>
      </c>
    </row>
    <row r="349" spans="1:45" s="144" customFormat="1" ht="15" x14ac:dyDescent="0.25">
      <c r="A349" s="198"/>
      <c r="B349" s="61" t="s">
        <v>1793</v>
      </c>
      <c r="C349" s="61" t="s">
        <v>1794</v>
      </c>
      <c r="D349" s="61"/>
      <c r="E349" s="196" t="s">
        <v>1795</v>
      </c>
      <c r="F349" s="61" t="s">
        <v>510</v>
      </c>
      <c r="G349" s="61" t="s">
        <v>394</v>
      </c>
      <c r="H349" s="61"/>
      <c r="I349" s="61"/>
      <c r="J349" s="61"/>
      <c r="K349" s="61"/>
      <c r="L349" s="61"/>
      <c r="M349" s="61"/>
      <c r="N349" s="61">
        <v>1</v>
      </c>
      <c r="O349" s="63">
        <v>44165</v>
      </c>
      <c r="P349" s="184">
        <f t="shared" si="18"/>
        <v>1</v>
      </c>
      <c r="Q349" s="64"/>
      <c r="R349" s="64"/>
      <c r="S349" s="64"/>
      <c r="T349" s="64"/>
      <c r="U349" s="64"/>
      <c r="V349" s="64"/>
      <c r="W349" s="64"/>
      <c r="X349" s="63"/>
      <c r="Y349" s="189">
        <f t="shared" si="19"/>
        <v>0</v>
      </c>
      <c r="Z349" s="61"/>
      <c r="AA349" s="61"/>
      <c r="AB349" s="61"/>
      <c r="AC349" s="61"/>
      <c r="AD349" s="61"/>
      <c r="AE349" s="61"/>
      <c r="AF349" s="61"/>
      <c r="AG349" s="63"/>
      <c r="AH349" s="186">
        <f t="shared" si="20"/>
        <v>0</v>
      </c>
      <c r="AI349" s="64"/>
      <c r="AJ349" s="64" t="s">
        <v>2135</v>
      </c>
      <c r="AK349" s="61" t="s">
        <v>2127</v>
      </c>
      <c r="AL349" s="61"/>
      <c r="AM349" s="61"/>
      <c r="AN349" s="61"/>
      <c r="AO349" s="61"/>
      <c r="AP349" s="61"/>
      <c r="AQ349" s="61"/>
      <c r="AR349" s="61"/>
      <c r="AS349" s="489" t="s">
        <v>2496</v>
      </c>
    </row>
    <row r="350" spans="1:45" s="144" customFormat="1" ht="15" x14ac:dyDescent="0.25">
      <c r="A350" s="198"/>
      <c r="B350" s="61" t="s">
        <v>1797</v>
      </c>
      <c r="C350" s="61" t="s">
        <v>1798</v>
      </c>
      <c r="D350" s="61"/>
      <c r="E350" s="196" t="s">
        <v>1799</v>
      </c>
      <c r="F350" s="61" t="s">
        <v>510</v>
      </c>
      <c r="G350" s="61" t="s">
        <v>394</v>
      </c>
      <c r="H350" s="61"/>
      <c r="I350" s="61"/>
      <c r="J350" s="61"/>
      <c r="K350" s="61"/>
      <c r="L350" s="61"/>
      <c r="M350" s="61"/>
      <c r="N350" s="61">
        <v>1</v>
      </c>
      <c r="O350" s="63">
        <v>44006</v>
      </c>
      <c r="P350" s="184">
        <f t="shared" si="18"/>
        <v>1</v>
      </c>
      <c r="Q350" s="64"/>
      <c r="R350" s="64"/>
      <c r="S350" s="64"/>
      <c r="T350" s="64"/>
      <c r="U350" s="64"/>
      <c r="V350" s="64"/>
      <c r="W350" s="64"/>
      <c r="X350" s="63"/>
      <c r="Y350" s="189">
        <f t="shared" si="19"/>
        <v>0</v>
      </c>
      <c r="Z350" s="61"/>
      <c r="AA350" s="61"/>
      <c r="AB350" s="61"/>
      <c r="AC350" s="61"/>
      <c r="AD350" s="61"/>
      <c r="AE350" s="61"/>
      <c r="AF350" s="61"/>
      <c r="AG350" s="63"/>
      <c r="AH350" s="186">
        <f t="shared" si="20"/>
        <v>0</v>
      </c>
      <c r="AI350" s="64"/>
      <c r="AJ350" s="64" t="s">
        <v>2135</v>
      </c>
      <c r="AK350" s="61" t="s">
        <v>2127</v>
      </c>
      <c r="AL350" s="61"/>
      <c r="AM350" s="61"/>
      <c r="AN350" s="61"/>
      <c r="AO350" s="61"/>
      <c r="AP350" s="61"/>
      <c r="AQ350" s="61"/>
      <c r="AR350" s="61"/>
      <c r="AS350" s="489" t="s">
        <v>2497</v>
      </c>
    </row>
    <row r="351" spans="1:45" s="144" customFormat="1" ht="15" x14ac:dyDescent="0.25">
      <c r="A351" s="198"/>
      <c r="B351" s="61" t="s">
        <v>1801</v>
      </c>
      <c r="C351" s="61" t="s">
        <v>1802</v>
      </c>
      <c r="D351" s="61"/>
      <c r="E351" s="196" t="s">
        <v>1803</v>
      </c>
      <c r="F351" s="61" t="s">
        <v>510</v>
      </c>
      <c r="G351" s="61" t="s">
        <v>394</v>
      </c>
      <c r="H351" s="61"/>
      <c r="I351" s="61"/>
      <c r="J351" s="61"/>
      <c r="K351" s="61"/>
      <c r="L351" s="61"/>
      <c r="M351" s="61"/>
      <c r="N351" s="61">
        <v>1</v>
      </c>
      <c r="O351" s="63">
        <v>43957</v>
      </c>
      <c r="P351" s="184">
        <f t="shared" si="18"/>
        <v>1</v>
      </c>
      <c r="Q351" s="64"/>
      <c r="R351" s="64"/>
      <c r="S351" s="64"/>
      <c r="T351" s="64"/>
      <c r="U351" s="64"/>
      <c r="V351" s="64"/>
      <c r="W351" s="64"/>
      <c r="X351" s="63"/>
      <c r="Y351" s="189">
        <f t="shared" si="19"/>
        <v>0</v>
      </c>
      <c r="Z351" s="61"/>
      <c r="AA351" s="61"/>
      <c r="AB351" s="61"/>
      <c r="AC351" s="61"/>
      <c r="AD351" s="61"/>
      <c r="AE351" s="61"/>
      <c r="AF351" s="61"/>
      <c r="AG351" s="63"/>
      <c r="AH351" s="186">
        <f t="shared" si="20"/>
        <v>0</v>
      </c>
      <c r="AI351" s="64"/>
      <c r="AJ351" s="64" t="s">
        <v>2135</v>
      </c>
      <c r="AK351" s="61" t="s">
        <v>2127</v>
      </c>
      <c r="AL351" s="61"/>
      <c r="AM351" s="61"/>
      <c r="AN351" s="61"/>
      <c r="AO351" s="61"/>
      <c r="AP351" s="61"/>
      <c r="AQ351" s="61"/>
      <c r="AR351" s="61"/>
      <c r="AS351" s="489" t="s">
        <v>2498</v>
      </c>
    </row>
    <row r="352" spans="1:45" s="144" customFormat="1" ht="15" x14ac:dyDescent="0.25">
      <c r="A352" s="198"/>
      <c r="B352" s="61" t="s">
        <v>1805</v>
      </c>
      <c r="C352" s="61" t="s">
        <v>1806</v>
      </c>
      <c r="D352" s="61"/>
      <c r="E352" s="196" t="s">
        <v>1807</v>
      </c>
      <c r="F352" s="61" t="s">
        <v>510</v>
      </c>
      <c r="G352" s="61" t="s">
        <v>394</v>
      </c>
      <c r="H352" s="61"/>
      <c r="I352" s="61"/>
      <c r="J352" s="61"/>
      <c r="K352" s="61"/>
      <c r="L352" s="61"/>
      <c r="M352" s="61"/>
      <c r="N352" s="61">
        <v>1</v>
      </c>
      <c r="O352" s="63">
        <v>44154</v>
      </c>
      <c r="P352" s="184">
        <f t="shared" si="18"/>
        <v>1</v>
      </c>
      <c r="Q352" s="64"/>
      <c r="R352" s="64"/>
      <c r="S352" s="64"/>
      <c r="T352" s="64"/>
      <c r="U352" s="64"/>
      <c r="V352" s="64"/>
      <c r="W352" s="64"/>
      <c r="X352" s="63"/>
      <c r="Y352" s="189">
        <f t="shared" si="19"/>
        <v>0</v>
      </c>
      <c r="Z352" s="61"/>
      <c r="AA352" s="61"/>
      <c r="AB352" s="61"/>
      <c r="AC352" s="61"/>
      <c r="AD352" s="61"/>
      <c r="AE352" s="61"/>
      <c r="AF352" s="61"/>
      <c r="AG352" s="63"/>
      <c r="AH352" s="186">
        <f t="shared" si="20"/>
        <v>0</v>
      </c>
      <c r="AI352" s="64"/>
      <c r="AJ352" s="64" t="s">
        <v>2135</v>
      </c>
      <c r="AK352" s="61" t="s">
        <v>2127</v>
      </c>
      <c r="AL352" s="61"/>
      <c r="AM352" s="61"/>
      <c r="AN352" s="61"/>
      <c r="AO352" s="61"/>
      <c r="AP352" s="61"/>
      <c r="AQ352" s="61"/>
      <c r="AR352" s="61"/>
      <c r="AS352" s="489" t="s">
        <v>2499</v>
      </c>
    </row>
    <row r="353" spans="1:45" s="144" customFormat="1" ht="15" customHeight="1" x14ac:dyDescent="0.25">
      <c r="A353" s="198"/>
      <c r="B353" s="61" t="s">
        <v>1356</v>
      </c>
      <c r="C353" s="61" t="s">
        <v>1357</v>
      </c>
      <c r="D353" s="61"/>
      <c r="E353" s="196" t="s">
        <v>1358</v>
      </c>
      <c r="F353" s="61" t="s">
        <v>510</v>
      </c>
      <c r="G353" s="61" t="s">
        <v>394</v>
      </c>
      <c r="H353" s="61"/>
      <c r="I353" s="61"/>
      <c r="J353" s="61"/>
      <c r="K353" s="61"/>
      <c r="L353" s="61"/>
      <c r="M353" s="61"/>
      <c r="N353" s="61">
        <v>1</v>
      </c>
      <c r="O353" s="63">
        <v>44119</v>
      </c>
      <c r="P353" s="184">
        <f t="shared" si="18"/>
        <v>1</v>
      </c>
      <c r="Q353" s="64"/>
      <c r="R353" s="64"/>
      <c r="S353" s="64"/>
      <c r="T353" s="64"/>
      <c r="U353" s="64"/>
      <c r="V353" s="64"/>
      <c r="W353" s="64"/>
      <c r="X353" s="63"/>
      <c r="Y353" s="189">
        <f t="shared" si="19"/>
        <v>0</v>
      </c>
      <c r="Z353" s="61"/>
      <c r="AA353" s="61"/>
      <c r="AB353" s="61"/>
      <c r="AC353" s="61"/>
      <c r="AD353" s="61"/>
      <c r="AE353" s="61"/>
      <c r="AF353" s="61"/>
      <c r="AG353" s="63"/>
      <c r="AH353" s="186">
        <f t="shared" si="20"/>
        <v>0</v>
      </c>
      <c r="AI353" s="64"/>
      <c r="AJ353" s="64" t="s">
        <v>2135</v>
      </c>
      <c r="AK353" s="61" t="s">
        <v>2127</v>
      </c>
      <c r="AL353" s="61"/>
      <c r="AM353" s="61"/>
      <c r="AN353" s="61"/>
      <c r="AO353" s="61"/>
      <c r="AP353" s="61"/>
      <c r="AQ353" s="61"/>
      <c r="AR353" s="61"/>
      <c r="AS353" s="489" t="s">
        <v>2500</v>
      </c>
    </row>
    <row r="354" spans="1:45" s="144" customFormat="1" ht="15" customHeight="1" x14ac:dyDescent="0.25">
      <c r="A354" s="198"/>
      <c r="B354" s="61" t="s">
        <v>1809</v>
      </c>
      <c r="C354" s="61" t="s">
        <v>1810</v>
      </c>
      <c r="D354" s="61"/>
      <c r="E354" s="196" t="s">
        <v>1811</v>
      </c>
      <c r="F354" s="61" t="s">
        <v>510</v>
      </c>
      <c r="G354" s="61" t="s">
        <v>394</v>
      </c>
      <c r="H354" s="61"/>
      <c r="I354" s="61"/>
      <c r="J354" s="61"/>
      <c r="K354" s="61"/>
      <c r="L354" s="61"/>
      <c r="M354" s="61"/>
      <c r="N354" s="61">
        <v>1</v>
      </c>
      <c r="O354" s="63">
        <v>44125</v>
      </c>
      <c r="P354" s="184">
        <f t="shared" si="18"/>
        <v>1</v>
      </c>
      <c r="Q354" s="64"/>
      <c r="R354" s="64"/>
      <c r="S354" s="64"/>
      <c r="T354" s="64"/>
      <c r="U354" s="64"/>
      <c r="V354" s="64"/>
      <c r="W354" s="64"/>
      <c r="X354" s="63"/>
      <c r="Y354" s="189">
        <f t="shared" si="19"/>
        <v>0</v>
      </c>
      <c r="Z354" s="61"/>
      <c r="AA354" s="61"/>
      <c r="AB354" s="61"/>
      <c r="AC354" s="61"/>
      <c r="AD354" s="61"/>
      <c r="AE354" s="61"/>
      <c r="AF354" s="61"/>
      <c r="AG354" s="63"/>
      <c r="AH354" s="186">
        <f t="shared" si="20"/>
        <v>0</v>
      </c>
      <c r="AI354" s="64"/>
      <c r="AJ354" s="64" t="s">
        <v>2135</v>
      </c>
      <c r="AK354" s="61" t="s">
        <v>2127</v>
      </c>
      <c r="AL354" s="61"/>
      <c r="AM354" s="61"/>
      <c r="AN354" s="61"/>
      <c r="AO354" s="61"/>
      <c r="AP354" s="61"/>
      <c r="AQ354" s="61"/>
      <c r="AR354" s="61"/>
      <c r="AS354" s="489" t="s">
        <v>2501</v>
      </c>
    </row>
    <row r="355" spans="1:45" s="144" customFormat="1" ht="15" customHeight="1" x14ac:dyDescent="0.25">
      <c r="A355" s="198"/>
      <c r="B355" s="61" t="s">
        <v>1813</v>
      </c>
      <c r="C355" s="61" t="s">
        <v>1814</v>
      </c>
      <c r="D355" s="61"/>
      <c r="E355" s="196" t="s">
        <v>1815</v>
      </c>
      <c r="F355" s="61" t="s">
        <v>510</v>
      </c>
      <c r="G355" s="61" t="s">
        <v>394</v>
      </c>
      <c r="H355" s="61"/>
      <c r="I355" s="61"/>
      <c r="J355" s="61"/>
      <c r="K355" s="61"/>
      <c r="L355" s="61"/>
      <c r="M355" s="61"/>
      <c r="N355" s="61">
        <v>1</v>
      </c>
      <c r="O355" s="63">
        <v>44004</v>
      </c>
      <c r="P355" s="184">
        <f t="shared" si="18"/>
        <v>1</v>
      </c>
      <c r="Q355" s="64"/>
      <c r="R355" s="64"/>
      <c r="S355" s="64"/>
      <c r="T355" s="64"/>
      <c r="U355" s="64"/>
      <c r="V355" s="64"/>
      <c r="W355" s="64"/>
      <c r="X355" s="63"/>
      <c r="Y355" s="189">
        <f t="shared" si="19"/>
        <v>0</v>
      </c>
      <c r="Z355" s="61"/>
      <c r="AA355" s="61"/>
      <c r="AB355" s="61"/>
      <c r="AC355" s="61"/>
      <c r="AD355" s="61"/>
      <c r="AE355" s="61"/>
      <c r="AF355" s="61"/>
      <c r="AG355" s="63"/>
      <c r="AH355" s="186">
        <f t="shared" si="20"/>
        <v>0</v>
      </c>
      <c r="AI355" s="64"/>
      <c r="AJ355" s="64" t="s">
        <v>2135</v>
      </c>
      <c r="AK355" s="61" t="s">
        <v>2127</v>
      </c>
      <c r="AL355" s="61"/>
      <c r="AM355" s="61"/>
      <c r="AN355" s="61"/>
      <c r="AO355" s="61"/>
      <c r="AP355" s="61"/>
      <c r="AQ355" s="61"/>
      <c r="AR355" s="61"/>
      <c r="AS355" s="489" t="s">
        <v>2502</v>
      </c>
    </row>
    <row r="356" spans="1:45" s="144" customFormat="1" ht="15" x14ac:dyDescent="0.25">
      <c r="A356" s="198"/>
      <c r="B356" s="61" t="s">
        <v>1360</v>
      </c>
      <c r="C356" s="61" t="s">
        <v>1361</v>
      </c>
      <c r="D356" s="61"/>
      <c r="E356" s="196" t="s">
        <v>1362</v>
      </c>
      <c r="F356" s="61" t="s">
        <v>510</v>
      </c>
      <c r="G356" s="61" t="s">
        <v>394</v>
      </c>
      <c r="H356" s="61"/>
      <c r="I356" s="61"/>
      <c r="J356" s="61"/>
      <c r="K356" s="61"/>
      <c r="L356" s="61"/>
      <c r="M356" s="61"/>
      <c r="N356" s="61">
        <v>1</v>
      </c>
      <c r="O356" s="63">
        <v>43936</v>
      </c>
      <c r="P356" s="184">
        <f t="shared" si="18"/>
        <v>1</v>
      </c>
      <c r="Q356" s="64"/>
      <c r="R356" s="64"/>
      <c r="S356" s="64"/>
      <c r="T356" s="64"/>
      <c r="U356" s="64"/>
      <c r="V356" s="64"/>
      <c r="W356" s="64"/>
      <c r="X356" s="63"/>
      <c r="Y356" s="189">
        <f t="shared" si="19"/>
        <v>0</v>
      </c>
      <c r="Z356" s="61"/>
      <c r="AA356" s="61"/>
      <c r="AB356" s="61"/>
      <c r="AC356" s="61"/>
      <c r="AD356" s="61"/>
      <c r="AE356" s="61"/>
      <c r="AF356" s="61"/>
      <c r="AG356" s="63"/>
      <c r="AH356" s="186">
        <f t="shared" si="20"/>
        <v>0</v>
      </c>
      <c r="AI356" s="64"/>
      <c r="AJ356" s="64" t="s">
        <v>2135</v>
      </c>
      <c r="AK356" s="61" t="s">
        <v>2127</v>
      </c>
      <c r="AL356" s="61"/>
      <c r="AM356" s="61"/>
      <c r="AN356" s="61"/>
      <c r="AO356" s="61"/>
      <c r="AP356" s="61"/>
      <c r="AQ356" s="61"/>
      <c r="AR356" s="61"/>
      <c r="AS356" s="489" t="s">
        <v>2503</v>
      </c>
    </row>
    <row r="357" spans="1:45" s="144" customFormat="1" ht="15" x14ac:dyDescent="0.25">
      <c r="A357" s="198"/>
      <c r="B357" s="61" t="s">
        <v>1817</v>
      </c>
      <c r="C357" s="61" t="s">
        <v>1818</v>
      </c>
      <c r="D357" s="61"/>
      <c r="E357" s="196" t="s">
        <v>1819</v>
      </c>
      <c r="F357" s="61" t="s">
        <v>510</v>
      </c>
      <c r="G357" s="61" t="s">
        <v>394</v>
      </c>
      <c r="H357" s="61"/>
      <c r="I357" s="61"/>
      <c r="J357" s="61"/>
      <c r="K357" s="61"/>
      <c r="L357" s="61"/>
      <c r="M357" s="61"/>
      <c r="N357" s="61">
        <v>1</v>
      </c>
      <c r="O357" s="63">
        <v>44118</v>
      </c>
      <c r="P357" s="184">
        <f t="shared" si="18"/>
        <v>1</v>
      </c>
      <c r="Q357" s="64"/>
      <c r="R357" s="64"/>
      <c r="S357" s="64"/>
      <c r="T357" s="64"/>
      <c r="U357" s="64"/>
      <c r="V357" s="64"/>
      <c r="W357" s="64"/>
      <c r="X357" s="63"/>
      <c r="Y357" s="189">
        <f t="shared" si="19"/>
        <v>0</v>
      </c>
      <c r="Z357" s="61"/>
      <c r="AA357" s="61"/>
      <c r="AB357" s="61"/>
      <c r="AC357" s="61"/>
      <c r="AD357" s="61"/>
      <c r="AE357" s="61"/>
      <c r="AF357" s="61"/>
      <c r="AG357" s="63"/>
      <c r="AH357" s="186">
        <f t="shared" si="20"/>
        <v>0</v>
      </c>
      <c r="AI357" s="64"/>
      <c r="AJ357" s="64" t="s">
        <v>2135</v>
      </c>
      <c r="AK357" s="61" t="s">
        <v>2127</v>
      </c>
      <c r="AL357" s="61"/>
      <c r="AM357" s="61"/>
      <c r="AN357" s="61"/>
      <c r="AO357" s="61"/>
      <c r="AP357" s="61"/>
      <c r="AQ357" s="61"/>
      <c r="AR357" s="61"/>
      <c r="AS357" s="489" t="s">
        <v>2504</v>
      </c>
    </row>
    <row r="358" spans="1:45" s="144" customFormat="1" ht="15" customHeight="1" x14ac:dyDescent="0.25">
      <c r="A358" s="198"/>
      <c r="B358" s="61" t="s">
        <v>1821</v>
      </c>
      <c r="C358" s="61" t="s">
        <v>1822</v>
      </c>
      <c r="D358" s="61"/>
      <c r="E358" s="196" t="s">
        <v>1823</v>
      </c>
      <c r="F358" s="61" t="s">
        <v>510</v>
      </c>
      <c r="G358" s="61" t="s">
        <v>394</v>
      </c>
      <c r="H358" s="61"/>
      <c r="I358" s="61"/>
      <c r="J358" s="61"/>
      <c r="K358" s="61"/>
      <c r="L358" s="61"/>
      <c r="M358" s="61"/>
      <c r="N358" s="61">
        <v>1</v>
      </c>
      <c r="O358" s="63">
        <v>44025</v>
      </c>
      <c r="P358" s="184">
        <f t="shared" si="18"/>
        <v>1</v>
      </c>
      <c r="Q358" s="64"/>
      <c r="R358" s="64"/>
      <c r="S358" s="64"/>
      <c r="T358" s="64"/>
      <c r="U358" s="64"/>
      <c r="V358" s="64"/>
      <c r="W358" s="64"/>
      <c r="X358" s="63"/>
      <c r="Y358" s="189">
        <f t="shared" si="19"/>
        <v>0</v>
      </c>
      <c r="Z358" s="61"/>
      <c r="AA358" s="61"/>
      <c r="AB358" s="61"/>
      <c r="AC358" s="61"/>
      <c r="AD358" s="61"/>
      <c r="AE358" s="61"/>
      <c r="AF358" s="61"/>
      <c r="AG358" s="63"/>
      <c r="AH358" s="186">
        <f t="shared" si="20"/>
        <v>0</v>
      </c>
      <c r="AI358" s="64"/>
      <c r="AJ358" s="64" t="s">
        <v>2135</v>
      </c>
      <c r="AK358" s="61" t="s">
        <v>2127</v>
      </c>
      <c r="AL358" s="61"/>
      <c r="AM358" s="61"/>
      <c r="AN358" s="61"/>
      <c r="AO358" s="61"/>
      <c r="AP358" s="61"/>
      <c r="AQ358" s="61"/>
      <c r="AR358" s="61"/>
      <c r="AS358" s="489" t="s">
        <v>2505</v>
      </c>
    </row>
    <row r="359" spans="1:45" s="144" customFormat="1" ht="15" x14ac:dyDescent="0.25">
      <c r="A359" s="198"/>
      <c r="B359" s="61" t="s">
        <v>1825</v>
      </c>
      <c r="C359" s="61" t="s">
        <v>1826</v>
      </c>
      <c r="D359" s="61"/>
      <c r="E359" s="196" t="s">
        <v>1827</v>
      </c>
      <c r="F359" s="61" t="s">
        <v>510</v>
      </c>
      <c r="G359" s="61" t="s">
        <v>394</v>
      </c>
      <c r="H359" s="61"/>
      <c r="I359" s="61"/>
      <c r="J359" s="61"/>
      <c r="K359" s="61"/>
      <c r="L359" s="61"/>
      <c r="M359" s="61"/>
      <c r="N359" s="61">
        <v>1</v>
      </c>
      <c r="O359" s="63">
        <v>44025</v>
      </c>
      <c r="P359" s="184">
        <f t="shared" si="18"/>
        <v>1</v>
      </c>
      <c r="Q359" s="64"/>
      <c r="R359" s="64"/>
      <c r="S359" s="64"/>
      <c r="T359" s="64"/>
      <c r="U359" s="64"/>
      <c r="V359" s="64"/>
      <c r="W359" s="64"/>
      <c r="X359" s="63"/>
      <c r="Y359" s="189">
        <f t="shared" si="19"/>
        <v>0</v>
      </c>
      <c r="Z359" s="61"/>
      <c r="AA359" s="61"/>
      <c r="AB359" s="61"/>
      <c r="AC359" s="61"/>
      <c r="AD359" s="61"/>
      <c r="AE359" s="61"/>
      <c r="AF359" s="61"/>
      <c r="AG359" s="63"/>
      <c r="AH359" s="186">
        <f t="shared" si="20"/>
        <v>0</v>
      </c>
      <c r="AI359" s="64"/>
      <c r="AJ359" s="64" t="s">
        <v>2135</v>
      </c>
      <c r="AK359" s="61" t="s">
        <v>2127</v>
      </c>
      <c r="AL359" s="61"/>
      <c r="AM359" s="61"/>
      <c r="AN359" s="61"/>
      <c r="AO359" s="61"/>
      <c r="AP359" s="61"/>
      <c r="AQ359" s="61"/>
      <c r="AR359" s="61"/>
      <c r="AS359" s="489" t="s">
        <v>2506</v>
      </c>
    </row>
    <row r="360" spans="1:45" s="144" customFormat="1" ht="15" x14ac:dyDescent="0.25">
      <c r="A360" s="198"/>
      <c r="B360" s="61" t="s">
        <v>1372</v>
      </c>
      <c r="C360" s="61" t="s">
        <v>1373</v>
      </c>
      <c r="D360" s="61"/>
      <c r="E360" s="196" t="s">
        <v>1374</v>
      </c>
      <c r="F360" s="61" t="s">
        <v>510</v>
      </c>
      <c r="G360" s="61" t="s">
        <v>394</v>
      </c>
      <c r="H360" s="61"/>
      <c r="I360" s="61"/>
      <c r="J360" s="61"/>
      <c r="K360" s="61"/>
      <c r="L360" s="61"/>
      <c r="M360" s="61"/>
      <c r="N360" s="61">
        <v>1</v>
      </c>
      <c r="O360" s="63">
        <v>44008</v>
      </c>
      <c r="P360" s="184">
        <f t="shared" si="18"/>
        <v>1</v>
      </c>
      <c r="Q360" s="64"/>
      <c r="R360" s="64"/>
      <c r="S360" s="64"/>
      <c r="T360" s="64"/>
      <c r="U360" s="64"/>
      <c r="V360" s="64"/>
      <c r="W360" s="64"/>
      <c r="X360" s="63"/>
      <c r="Y360" s="189">
        <f t="shared" si="19"/>
        <v>0</v>
      </c>
      <c r="Z360" s="61"/>
      <c r="AA360" s="61"/>
      <c r="AB360" s="61"/>
      <c r="AC360" s="61"/>
      <c r="AD360" s="61"/>
      <c r="AE360" s="61"/>
      <c r="AF360" s="61"/>
      <c r="AG360" s="63"/>
      <c r="AH360" s="186">
        <f t="shared" si="20"/>
        <v>0</v>
      </c>
      <c r="AI360" s="64"/>
      <c r="AJ360" s="64" t="s">
        <v>2135</v>
      </c>
      <c r="AK360" s="61" t="s">
        <v>2127</v>
      </c>
      <c r="AL360" s="61"/>
      <c r="AM360" s="61"/>
      <c r="AN360" s="61"/>
      <c r="AO360" s="61"/>
      <c r="AP360" s="61"/>
      <c r="AQ360" s="61"/>
      <c r="AR360" s="61"/>
      <c r="AS360" s="489" t="s">
        <v>2507</v>
      </c>
    </row>
    <row r="361" spans="1:45" s="187" customFormat="1" ht="15" x14ac:dyDescent="0.25">
      <c r="A361" s="198"/>
      <c r="B361" s="61" t="s">
        <v>1829</v>
      </c>
      <c r="C361" s="61" t="s">
        <v>1830</v>
      </c>
      <c r="D361" s="61"/>
      <c r="E361" s="196" t="s">
        <v>1831</v>
      </c>
      <c r="F361" s="61" t="s">
        <v>510</v>
      </c>
      <c r="G361" s="61" t="s">
        <v>394</v>
      </c>
      <c r="H361" s="61"/>
      <c r="I361" s="61"/>
      <c r="J361" s="61"/>
      <c r="K361" s="61"/>
      <c r="L361" s="61"/>
      <c r="M361" s="61"/>
      <c r="N361" s="61">
        <v>1</v>
      </c>
      <c r="O361" s="63">
        <v>44134</v>
      </c>
      <c r="P361" s="184">
        <f t="shared" si="18"/>
        <v>1</v>
      </c>
      <c r="Q361" s="64"/>
      <c r="R361" s="64"/>
      <c r="S361" s="64"/>
      <c r="T361" s="64"/>
      <c r="U361" s="64"/>
      <c r="V361" s="64"/>
      <c r="W361" s="64"/>
      <c r="X361" s="63"/>
      <c r="Y361" s="189">
        <f t="shared" si="19"/>
        <v>0</v>
      </c>
      <c r="Z361" s="61"/>
      <c r="AA361" s="61"/>
      <c r="AB361" s="61"/>
      <c r="AC361" s="61"/>
      <c r="AD361" s="61"/>
      <c r="AE361" s="61"/>
      <c r="AF361" s="61"/>
      <c r="AG361" s="63"/>
      <c r="AH361" s="186">
        <f t="shared" si="20"/>
        <v>0</v>
      </c>
      <c r="AI361" s="64"/>
      <c r="AJ361" s="64" t="s">
        <v>2135</v>
      </c>
      <c r="AK361" s="61" t="s">
        <v>2127</v>
      </c>
      <c r="AL361" s="61"/>
      <c r="AM361" s="61"/>
      <c r="AN361" s="61"/>
      <c r="AO361" s="61"/>
      <c r="AP361" s="61"/>
      <c r="AQ361" s="61"/>
      <c r="AR361" s="61"/>
      <c r="AS361" s="489" t="s">
        <v>2508</v>
      </c>
    </row>
    <row r="362" spans="1:45" s="295" customFormat="1" ht="15" customHeight="1" x14ac:dyDescent="0.25">
      <c r="A362" s="198"/>
      <c r="B362" s="61" t="s">
        <v>1376</v>
      </c>
      <c r="C362" s="61" t="s">
        <v>1377</v>
      </c>
      <c r="D362" s="61"/>
      <c r="E362" s="196" t="s">
        <v>1378</v>
      </c>
      <c r="F362" s="61" t="s">
        <v>510</v>
      </c>
      <c r="G362" s="61" t="s">
        <v>394</v>
      </c>
      <c r="H362" s="61"/>
      <c r="I362" s="61"/>
      <c r="J362" s="61"/>
      <c r="K362" s="61"/>
      <c r="L362" s="61"/>
      <c r="M362" s="61"/>
      <c r="N362" s="61">
        <v>1</v>
      </c>
      <c r="O362" s="63">
        <v>44153</v>
      </c>
      <c r="P362" s="184">
        <f t="shared" si="18"/>
        <v>1</v>
      </c>
      <c r="Q362" s="64"/>
      <c r="R362" s="64"/>
      <c r="S362" s="64"/>
      <c r="T362" s="64"/>
      <c r="U362" s="64"/>
      <c r="V362" s="64"/>
      <c r="W362" s="64"/>
      <c r="X362" s="63"/>
      <c r="Y362" s="189">
        <f t="shared" si="19"/>
        <v>0</v>
      </c>
      <c r="Z362" s="61"/>
      <c r="AA362" s="61"/>
      <c r="AB362" s="61"/>
      <c r="AC362" s="61"/>
      <c r="AD362" s="61"/>
      <c r="AE362" s="61"/>
      <c r="AF362" s="61"/>
      <c r="AG362" s="63"/>
      <c r="AH362" s="186">
        <f t="shared" si="20"/>
        <v>0</v>
      </c>
      <c r="AI362" s="64"/>
      <c r="AJ362" s="64" t="s">
        <v>2135</v>
      </c>
      <c r="AK362" s="61" t="s">
        <v>2127</v>
      </c>
      <c r="AL362" s="61"/>
      <c r="AM362" s="61"/>
      <c r="AN362" s="61"/>
      <c r="AO362" s="61"/>
      <c r="AP362" s="61"/>
      <c r="AQ362" s="61"/>
      <c r="AR362" s="61"/>
      <c r="AS362" s="489" t="s">
        <v>2509</v>
      </c>
    </row>
    <row r="363" spans="1:45" s="295" customFormat="1" ht="15" x14ac:dyDescent="0.25">
      <c r="A363" s="198"/>
      <c r="B363" s="61" t="s">
        <v>1833</v>
      </c>
      <c r="C363" s="61" t="s">
        <v>1834</v>
      </c>
      <c r="D363" s="61"/>
      <c r="E363" s="196" t="s">
        <v>1835</v>
      </c>
      <c r="F363" s="61" t="s">
        <v>510</v>
      </c>
      <c r="G363" s="61" t="s">
        <v>394</v>
      </c>
      <c r="H363" s="61"/>
      <c r="I363" s="61"/>
      <c r="J363" s="61"/>
      <c r="K363" s="61"/>
      <c r="L363" s="61"/>
      <c r="M363" s="61"/>
      <c r="N363" s="61">
        <v>1</v>
      </c>
      <c r="O363" s="63">
        <v>44022</v>
      </c>
      <c r="P363" s="184">
        <f t="shared" si="18"/>
        <v>1</v>
      </c>
      <c r="Q363" s="64"/>
      <c r="R363" s="64"/>
      <c r="S363" s="64"/>
      <c r="T363" s="64"/>
      <c r="U363" s="64"/>
      <c r="V363" s="64"/>
      <c r="W363" s="64"/>
      <c r="X363" s="63"/>
      <c r="Y363" s="189">
        <f t="shared" si="19"/>
        <v>0</v>
      </c>
      <c r="Z363" s="61"/>
      <c r="AA363" s="61"/>
      <c r="AB363" s="61"/>
      <c r="AC363" s="61"/>
      <c r="AD363" s="61"/>
      <c r="AE363" s="61"/>
      <c r="AF363" s="61"/>
      <c r="AG363" s="63"/>
      <c r="AH363" s="186">
        <f t="shared" si="20"/>
        <v>0</v>
      </c>
      <c r="AI363" s="64"/>
      <c r="AJ363" s="64" t="s">
        <v>2135</v>
      </c>
      <c r="AK363" s="61" t="s">
        <v>2127</v>
      </c>
      <c r="AL363" s="61"/>
      <c r="AM363" s="61"/>
      <c r="AN363" s="61"/>
      <c r="AO363" s="61"/>
      <c r="AP363" s="61"/>
      <c r="AQ363" s="61"/>
      <c r="AR363" s="61"/>
      <c r="AS363" s="489" t="s">
        <v>2510</v>
      </c>
    </row>
    <row r="364" spans="1:45" s="295" customFormat="1" ht="15" x14ac:dyDescent="0.25">
      <c r="A364" s="198"/>
      <c r="B364" s="61" t="s">
        <v>1380</v>
      </c>
      <c r="C364" s="61" t="s">
        <v>1381</v>
      </c>
      <c r="D364" s="61"/>
      <c r="E364" s="196" t="s">
        <v>1382</v>
      </c>
      <c r="F364" s="61" t="s">
        <v>510</v>
      </c>
      <c r="G364" s="61" t="s">
        <v>394</v>
      </c>
      <c r="H364" s="61"/>
      <c r="I364" s="61"/>
      <c r="J364" s="61"/>
      <c r="K364" s="61"/>
      <c r="L364" s="61"/>
      <c r="M364" s="61"/>
      <c r="N364" s="61">
        <v>1</v>
      </c>
      <c r="O364" s="63">
        <v>43964</v>
      </c>
      <c r="P364" s="184">
        <f t="shared" si="18"/>
        <v>1</v>
      </c>
      <c r="Q364" s="64"/>
      <c r="R364" s="64"/>
      <c r="S364" s="64"/>
      <c r="T364" s="64"/>
      <c r="U364" s="64"/>
      <c r="V364" s="64"/>
      <c r="W364" s="64"/>
      <c r="X364" s="63"/>
      <c r="Y364" s="189">
        <f t="shared" si="19"/>
        <v>0</v>
      </c>
      <c r="Z364" s="61"/>
      <c r="AA364" s="61"/>
      <c r="AB364" s="61"/>
      <c r="AC364" s="61"/>
      <c r="AD364" s="61"/>
      <c r="AE364" s="61"/>
      <c r="AF364" s="61"/>
      <c r="AG364" s="63"/>
      <c r="AH364" s="186">
        <f t="shared" si="20"/>
        <v>0</v>
      </c>
      <c r="AI364" s="64"/>
      <c r="AJ364" s="64" t="s">
        <v>2135</v>
      </c>
      <c r="AK364" s="61" t="s">
        <v>2127</v>
      </c>
      <c r="AL364" s="61"/>
      <c r="AM364" s="61"/>
      <c r="AN364" s="61"/>
      <c r="AO364" s="61"/>
      <c r="AP364" s="61"/>
      <c r="AQ364" s="61"/>
      <c r="AR364" s="61"/>
      <c r="AS364" s="489" t="s">
        <v>2511</v>
      </c>
    </row>
    <row r="365" spans="1:45" s="295" customFormat="1" ht="15" x14ac:dyDescent="0.25">
      <c r="A365" s="198"/>
      <c r="B365" s="61" t="s">
        <v>1837</v>
      </c>
      <c r="C365" s="61" t="s">
        <v>1838</v>
      </c>
      <c r="D365" s="61"/>
      <c r="E365" s="196" t="s">
        <v>1839</v>
      </c>
      <c r="F365" s="61" t="s">
        <v>510</v>
      </c>
      <c r="G365" s="61" t="s">
        <v>394</v>
      </c>
      <c r="H365" s="61"/>
      <c r="I365" s="61"/>
      <c r="J365" s="61"/>
      <c r="K365" s="61"/>
      <c r="L365" s="61"/>
      <c r="M365" s="61"/>
      <c r="N365" s="61">
        <v>1</v>
      </c>
      <c r="O365" s="63">
        <v>44063</v>
      </c>
      <c r="P365" s="184">
        <f t="shared" si="18"/>
        <v>1</v>
      </c>
      <c r="Q365" s="64"/>
      <c r="R365" s="64"/>
      <c r="S365" s="64"/>
      <c r="T365" s="64"/>
      <c r="U365" s="64"/>
      <c r="V365" s="64"/>
      <c r="W365" s="64"/>
      <c r="X365" s="63"/>
      <c r="Y365" s="189">
        <f t="shared" si="19"/>
        <v>0</v>
      </c>
      <c r="Z365" s="61"/>
      <c r="AA365" s="61"/>
      <c r="AB365" s="61"/>
      <c r="AC365" s="61"/>
      <c r="AD365" s="61"/>
      <c r="AE365" s="61"/>
      <c r="AF365" s="61"/>
      <c r="AG365" s="63"/>
      <c r="AH365" s="186">
        <f t="shared" si="20"/>
        <v>0</v>
      </c>
      <c r="AI365" s="64"/>
      <c r="AJ365" s="64" t="s">
        <v>2135</v>
      </c>
      <c r="AK365" s="61" t="s">
        <v>2127</v>
      </c>
      <c r="AL365" s="61"/>
      <c r="AM365" s="61"/>
      <c r="AN365" s="61"/>
      <c r="AO365" s="61"/>
      <c r="AP365" s="61"/>
      <c r="AQ365" s="61"/>
      <c r="AR365" s="61"/>
      <c r="AS365" s="489" t="s">
        <v>2512</v>
      </c>
    </row>
    <row r="366" spans="1:45" s="295" customFormat="1" ht="15" x14ac:dyDescent="0.25">
      <c r="A366" s="198"/>
      <c r="B366" s="61" t="s">
        <v>1841</v>
      </c>
      <c r="C366" s="61" t="s">
        <v>1842</v>
      </c>
      <c r="D366" s="61"/>
      <c r="E366" s="196" t="s">
        <v>1843</v>
      </c>
      <c r="F366" s="61" t="s">
        <v>510</v>
      </c>
      <c r="G366" s="61" t="s">
        <v>394</v>
      </c>
      <c r="H366" s="61"/>
      <c r="I366" s="61"/>
      <c r="J366" s="61"/>
      <c r="K366" s="61"/>
      <c r="L366" s="61"/>
      <c r="M366" s="61"/>
      <c r="N366" s="61">
        <v>1</v>
      </c>
      <c r="O366" s="63">
        <v>43957</v>
      </c>
      <c r="P366" s="184">
        <f t="shared" si="18"/>
        <v>1</v>
      </c>
      <c r="Q366" s="64"/>
      <c r="R366" s="64"/>
      <c r="S366" s="64"/>
      <c r="T366" s="64"/>
      <c r="U366" s="64"/>
      <c r="V366" s="64"/>
      <c r="W366" s="64"/>
      <c r="X366" s="63"/>
      <c r="Y366" s="189">
        <f t="shared" si="19"/>
        <v>0</v>
      </c>
      <c r="Z366" s="61"/>
      <c r="AA366" s="61"/>
      <c r="AB366" s="61"/>
      <c r="AC366" s="61"/>
      <c r="AD366" s="61"/>
      <c r="AE366" s="61"/>
      <c r="AF366" s="61"/>
      <c r="AG366" s="63"/>
      <c r="AH366" s="186">
        <f t="shared" si="20"/>
        <v>0</v>
      </c>
      <c r="AI366" s="64"/>
      <c r="AJ366" s="64" t="s">
        <v>2135</v>
      </c>
      <c r="AK366" s="61" t="s">
        <v>2127</v>
      </c>
      <c r="AL366" s="61"/>
      <c r="AM366" s="61"/>
      <c r="AN366" s="61"/>
      <c r="AO366" s="61"/>
      <c r="AP366" s="61"/>
      <c r="AQ366" s="61"/>
      <c r="AR366" s="61"/>
      <c r="AS366" s="489" t="s">
        <v>2513</v>
      </c>
    </row>
    <row r="367" spans="1:45" ht="15" x14ac:dyDescent="0.25">
      <c r="A367" s="198"/>
      <c r="B367" s="61" t="s">
        <v>1845</v>
      </c>
      <c r="C367" s="61" t="s">
        <v>1846</v>
      </c>
      <c r="D367" s="61"/>
      <c r="E367" s="196" t="s">
        <v>1847</v>
      </c>
      <c r="F367" s="61" t="s">
        <v>510</v>
      </c>
      <c r="G367" s="61" t="s">
        <v>394</v>
      </c>
      <c r="H367" s="61"/>
      <c r="I367" s="61"/>
      <c r="J367" s="61"/>
      <c r="K367" s="61"/>
      <c r="L367" s="61"/>
      <c r="M367" s="61"/>
      <c r="N367" s="61">
        <v>1</v>
      </c>
      <c r="O367" s="63">
        <v>44019</v>
      </c>
      <c r="P367" s="184">
        <f t="shared" si="18"/>
        <v>1</v>
      </c>
      <c r="Q367" s="64"/>
      <c r="R367" s="64"/>
      <c r="S367" s="64"/>
      <c r="T367" s="64"/>
      <c r="U367" s="64"/>
      <c r="V367" s="64"/>
      <c r="W367" s="64"/>
      <c r="X367" s="63"/>
      <c r="Y367" s="189">
        <f t="shared" si="19"/>
        <v>0</v>
      </c>
      <c r="Z367" s="61"/>
      <c r="AA367" s="61"/>
      <c r="AB367" s="61"/>
      <c r="AC367" s="61"/>
      <c r="AD367" s="61"/>
      <c r="AE367" s="61"/>
      <c r="AF367" s="61"/>
      <c r="AG367" s="63"/>
      <c r="AH367" s="186">
        <f t="shared" si="20"/>
        <v>0</v>
      </c>
      <c r="AI367" s="64"/>
      <c r="AJ367" s="64" t="s">
        <v>2135</v>
      </c>
      <c r="AK367" s="61" t="s">
        <v>2127</v>
      </c>
      <c r="AL367" s="61"/>
      <c r="AM367" s="61"/>
      <c r="AN367" s="61"/>
      <c r="AO367" s="61"/>
      <c r="AP367" s="61"/>
      <c r="AQ367" s="61"/>
      <c r="AR367" s="61"/>
      <c r="AS367" s="489" t="s">
        <v>2514</v>
      </c>
    </row>
    <row r="368" spans="1:45" ht="15" x14ac:dyDescent="0.25">
      <c r="A368" s="198"/>
      <c r="B368" s="61" t="s">
        <v>1849</v>
      </c>
      <c r="C368" s="61" t="s">
        <v>1850</v>
      </c>
      <c r="D368" s="61"/>
      <c r="E368" s="196" t="s">
        <v>1851</v>
      </c>
      <c r="F368" s="61" t="s">
        <v>510</v>
      </c>
      <c r="G368" s="61" t="s">
        <v>394</v>
      </c>
      <c r="H368" s="61"/>
      <c r="I368" s="61"/>
      <c r="J368" s="61"/>
      <c r="K368" s="61"/>
      <c r="L368" s="61"/>
      <c r="M368" s="61"/>
      <c r="N368" s="61">
        <v>1</v>
      </c>
      <c r="O368" s="63">
        <v>44035</v>
      </c>
      <c r="P368" s="184">
        <f t="shared" si="18"/>
        <v>1</v>
      </c>
      <c r="Q368" s="64"/>
      <c r="R368" s="64"/>
      <c r="S368" s="64"/>
      <c r="T368" s="64"/>
      <c r="U368" s="64"/>
      <c r="V368" s="64"/>
      <c r="W368" s="64"/>
      <c r="X368" s="63"/>
      <c r="Y368" s="189">
        <f t="shared" si="19"/>
        <v>0</v>
      </c>
      <c r="Z368" s="61"/>
      <c r="AA368" s="61"/>
      <c r="AB368" s="61"/>
      <c r="AC368" s="61"/>
      <c r="AD368" s="61"/>
      <c r="AE368" s="61"/>
      <c r="AF368" s="61"/>
      <c r="AG368" s="63"/>
      <c r="AH368" s="186">
        <f t="shared" si="20"/>
        <v>0</v>
      </c>
      <c r="AI368" s="64"/>
      <c r="AJ368" s="64" t="s">
        <v>2135</v>
      </c>
      <c r="AK368" s="61" t="s">
        <v>2127</v>
      </c>
      <c r="AL368" s="61"/>
      <c r="AM368" s="61"/>
      <c r="AN368" s="61"/>
      <c r="AO368" s="61"/>
      <c r="AP368" s="61"/>
      <c r="AQ368" s="61"/>
      <c r="AR368" s="61"/>
      <c r="AS368" s="489" t="s">
        <v>2515</v>
      </c>
    </row>
    <row r="369" spans="1:45" ht="15" customHeight="1" x14ac:dyDescent="0.25">
      <c r="A369" s="198"/>
      <c r="B369" s="61" t="s">
        <v>1400</v>
      </c>
      <c r="C369" s="61" t="s">
        <v>1401</v>
      </c>
      <c r="D369" s="61"/>
      <c r="E369" s="196" t="s">
        <v>1402</v>
      </c>
      <c r="F369" s="61" t="s">
        <v>510</v>
      </c>
      <c r="G369" s="61" t="s">
        <v>394</v>
      </c>
      <c r="H369" s="61"/>
      <c r="I369" s="61"/>
      <c r="J369" s="61"/>
      <c r="K369" s="61"/>
      <c r="L369" s="61"/>
      <c r="M369" s="61"/>
      <c r="N369" s="61">
        <v>1</v>
      </c>
      <c r="O369" s="63">
        <v>44015</v>
      </c>
      <c r="P369" s="184">
        <f t="shared" si="18"/>
        <v>1</v>
      </c>
      <c r="Q369" s="64"/>
      <c r="R369" s="64"/>
      <c r="S369" s="64"/>
      <c r="T369" s="64"/>
      <c r="U369" s="64"/>
      <c r="V369" s="64"/>
      <c r="W369" s="64"/>
      <c r="X369" s="63"/>
      <c r="Y369" s="189">
        <f t="shared" si="19"/>
        <v>0</v>
      </c>
      <c r="Z369" s="61"/>
      <c r="AA369" s="61"/>
      <c r="AB369" s="61"/>
      <c r="AC369" s="61"/>
      <c r="AD369" s="61"/>
      <c r="AE369" s="61"/>
      <c r="AF369" s="61"/>
      <c r="AG369" s="63"/>
      <c r="AH369" s="186">
        <f t="shared" si="20"/>
        <v>0</v>
      </c>
      <c r="AI369" s="64"/>
      <c r="AJ369" s="64" t="s">
        <v>2135</v>
      </c>
      <c r="AK369" s="61" t="s">
        <v>2127</v>
      </c>
      <c r="AL369" s="61"/>
      <c r="AM369" s="61"/>
      <c r="AN369" s="61"/>
      <c r="AO369" s="61"/>
      <c r="AP369" s="61"/>
      <c r="AQ369" s="61"/>
      <c r="AR369" s="61"/>
      <c r="AS369" s="489" t="s">
        <v>2516</v>
      </c>
    </row>
    <row r="370" spans="1:45" ht="15" x14ac:dyDescent="0.25">
      <c r="A370" s="198"/>
      <c r="B370" s="61" t="s">
        <v>1404</v>
      </c>
      <c r="C370" s="61" t="s">
        <v>1405</v>
      </c>
      <c r="D370" s="61"/>
      <c r="E370" s="196" t="s">
        <v>1406</v>
      </c>
      <c r="F370" s="61" t="s">
        <v>510</v>
      </c>
      <c r="G370" s="61" t="s">
        <v>394</v>
      </c>
      <c r="H370" s="61"/>
      <c r="I370" s="61"/>
      <c r="J370" s="61"/>
      <c r="K370" s="61"/>
      <c r="L370" s="61"/>
      <c r="M370" s="61"/>
      <c r="N370" s="61">
        <v>1</v>
      </c>
      <c r="O370" s="63">
        <v>44180</v>
      </c>
      <c r="P370" s="184">
        <f t="shared" si="18"/>
        <v>1</v>
      </c>
      <c r="Q370" s="64"/>
      <c r="R370" s="64"/>
      <c r="S370" s="64"/>
      <c r="T370" s="64"/>
      <c r="U370" s="64"/>
      <c r="V370" s="64"/>
      <c r="W370" s="64"/>
      <c r="X370" s="63"/>
      <c r="Y370" s="189">
        <f t="shared" si="19"/>
        <v>0</v>
      </c>
      <c r="Z370" s="61"/>
      <c r="AA370" s="61"/>
      <c r="AB370" s="61"/>
      <c r="AC370" s="61"/>
      <c r="AD370" s="61"/>
      <c r="AE370" s="61"/>
      <c r="AF370" s="61"/>
      <c r="AG370" s="63"/>
      <c r="AH370" s="186">
        <f t="shared" si="20"/>
        <v>0</v>
      </c>
      <c r="AI370" s="64"/>
      <c r="AJ370" s="64" t="s">
        <v>2135</v>
      </c>
      <c r="AK370" s="61" t="s">
        <v>2127</v>
      </c>
      <c r="AL370" s="61"/>
      <c r="AM370" s="61"/>
      <c r="AN370" s="61"/>
      <c r="AO370" s="61"/>
      <c r="AP370" s="61"/>
      <c r="AQ370" s="61"/>
      <c r="AR370" s="61"/>
      <c r="AS370" s="489" t="s">
        <v>2517</v>
      </c>
    </row>
    <row r="371" spans="1:45" ht="15" x14ac:dyDescent="0.25">
      <c r="A371" s="198"/>
      <c r="B371" s="61" t="s">
        <v>1853</v>
      </c>
      <c r="C371" s="61" t="s">
        <v>1854</v>
      </c>
      <c r="D371" s="61"/>
      <c r="E371" s="196" t="s">
        <v>1855</v>
      </c>
      <c r="F371" s="61" t="s">
        <v>510</v>
      </c>
      <c r="G371" s="61" t="s">
        <v>394</v>
      </c>
      <c r="H371" s="61"/>
      <c r="I371" s="61"/>
      <c r="J371" s="61"/>
      <c r="K371" s="61"/>
      <c r="L371" s="61"/>
      <c r="M371" s="61"/>
      <c r="N371" s="61">
        <v>1</v>
      </c>
      <c r="O371" s="63">
        <v>44154</v>
      </c>
      <c r="P371" s="184">
        <f t="shared" si="18"/>
        <v>1</v>
      </c>
      <c r="Q371" s="64"/>
      <c r="R371" s="64"/>
      <c r="S371" s="64"/>
      <c r="T371" s="64"/>
      <c r="U371" s="64"/>
      <c r="V371" s="64"/>
      <c r="W371" s="64"/>
      <c r="X371" s="63"/>
      <c r="Y371" s="189">
        <f t="shared" si="19"/>
        <v>0</v>
      </c>
      <c r="Z371" s="61"/>
      <c r="AA371" s="61"/>
      <c r="AB371" s="61"/>
      <c r="AC371" s="61"/>
      <c r="AD371" s="61"/>
      <c r="AE371" s="61"/>
      <c r="AF371" s="61"/>
      <c r="AG371" s="63"/>
      <c r="AH371" s="186">
        <f t="shared" si="20"/>
        <v>0</v>
      </c>
      <c r="AI371" s="64"/>
      <c r="AJ371" s="64" t="s">
        <v>2135</v>
      </c>
      <c r="AK371" s="61" t="s">
        <v>2127</v>
      </c>
      <c r="AL371" s="61"/>
      <c r="AM371" s="61"/>
      <c r="AN371" s="61"/>
      <c r="AO371" s="61"/>
      <c r="AP371" s="61"/>
      <c r="AQ371" s="61"/>
      <c r="AR371" s="61"/>
      <c r="AS371" s="489" t="s">
        <v>2518</v>
      </c>
    </row>
    <row r="372" spans="1:45" ht="15" x14ac:dyDescent="0.25">
      <c r="A372" s="198"/>
      <c r="B372" s="61" t="s">
        <v>1857</v>
      </c>
      <c r="C372" s="61" t="s">
        <v>1858</v>
      </c>
      <c r="D372" s="61"/>
      <c r="E372" s="196" t="s">
        <v>1859</v>
      </c>
      <c r="F372" s="61" t="s">
        <v>510</v>
      </c>
      <c r="G372" s="61" t="s">
        <v>394</v>
      </c>
      <c r="H372" s="61"/>
      <c r="I372" s="61"/>
      <c r="J372" s="61"/>
      <c r="K372" s="61"/>
      <c r="L372" s="61"/>
      <c r="M372" s="61"/>
      <c r="N372" s="61">
        <v>1</v>
      </c>
      <c r="O372" s="63">
        <v>44028</v>
      </c>
      <c r="P372" s="184">
        <f t="shared" si="18"/>
        <v>1</v>
      </c>
      <c r="Q372" s="64"/>
      <c r="R372" s="64"/>
      <c r="S372" s="64"/>
      <c r="T372" s="64"/>
      <c r="U372" s="64"/>
      <c r="V372" s="64"/>
      <c r="W372" s="64"/>
      <c r="X372" s="63"/>
      <c r="Y372" s="189">
        <f t="shared" si="19"/>
        <v>0</v>
      </c>
      <c r="Z372" s="61"/>
      <c r="AA372" s="61"/>
      <c r="AB372" s="61"/>
      <c r="AC372" s="61"/>
      <c r="AD372" s="61"/>
      <c r="AE372" s="61"/>
      <c r="AF372" s="61"/>
      <c r="AG372" s="63"/>
      <c r="AH372" s="186">
        <f t="shared" si="20"/>
        <v>0</v>
      </c>
      <c r="AI372" s="64"/>
      <c r="AJ372" s="64" t="s">
        <v>2135</v>
      </c>
      <c r="AK372" s="61" t="s">
        <v>2127</v>
      </c>
      <c r="AL372" s="61"/>
      <c r="AM372" s="61"/>
      <c r="AN372" s="61"/>
      <c r="AO372" s="61"/>
      <c r="AP372" s="61"/>
      <c r="AQ372" s="61"/>
      <c r="AR372" s="61"/>
      <c r="AS372" s="489" t="s">
        <v>2519</v>
      </c>
    </row>
    <row r="373" spans="1:45" ht="15" x14ac:dyDescent="0.25">
      <c r="A373" s="198"/>
      <c r="B373" s="61" t="s">
        <v>1861</v>
      </c>
      <c r="C373" s="61" t="s">
        <v>1862</v>
      </c>
      <c r="D373" s="61"/>
      <c r="E373" s="196" t="s">
        <v>1863</v>
      </c>
      <c r="F373" s="61" t="s">
        <v>510</v>
      </c>
      <c r="G373" s="61" t="s">
        <v>394</v>
      </c>
      <c r="H373" s="61"/>
      <c r="I373" s="61"/>
      <c r="J373" s="61"/>
      <c r="K373" s="61"/>
      <c r="L373" s="61"/>
      <c r="M373" s="61"/>
      <c r="N373" s="61">
        <v>1</v>
      </c>
      <c r="O373" s="63">
        <v>44179</v>
      </c>
      <c r="P373" s="184">
        <f t="shared" si="18"/>
        <v>1</v>
      </c>
      <c r="Q373" s="64"/>
      <c r="R373" s="64"/>
      <c r="S373" s="64"/>
      <c r="T373" s="64"/>
      <c r="U373" s="64"/>
      <c r="V373" s="64"/>
      <c r="W373" s="64"/>
      <c r="X373" s="63"/>
      <c r="Y373" s="189">
        <f t="shared" si="19"/>
        <v>0</v>
      </c>
      <c r="Z373" s="61"/>
      <c r="AA373" s="61"/>
      <c r="AB373" s="61"/>
      <c r="AC373" s="61"/>
      <c r="AD373" s="61"/>
      <c r="AE373" s="61"/>
      <c r="AF373" s="61"/>
      <c r="AG373" s="63"/>
      <c r="AH373" s="186">
        <f t="shared" si="20"/>
        <v>0</v>
      </c>
      <c r="AI373" s="64"/>
      <c r="AJ373" s="64" t="s">
        <v>2135</v>
      </c>
      <c r="AK373" s="61" t="s">
        <v>2127</v>
      </c>
      <c r="AL373" s="61"/>
      <c r="AM373" s="61"/>
      <c r="AN373" s="61"/>
      <c r="AO373" s="61"/>
      <c r="AP373" s="61"/>
      <c r="AQ373" s="61"/>
      <c r="AR373" s="61"/>
      <c r="AS373" s="489" t="s">
        <v>2520</v>
      </c>
    </row>
    <row r="374" spans="1:45" ht="15" x14ac:dyDescent="0.25">
      <c r="A374" s="198"/>
      <c r="B374" s="61" t="s">
        <v>1408</v>
      </c>
      <c r="C374" s="61" t="s">
        <v>1409</v>
      </c>
      <c r="D374" s="61"/>
      <c r="E374" s="196" t="s">
        <v>1410</v>
      </c>
      <c r="F374" s="61" t="s">
        <v>510</v>
      </c>
      <c r="G374" s="61" t="s">
        <v>394</v>
      </c>
      <c r="H374" s="61"/>
      <c r="I374" s="61"/>
      <c r="J374" s="61"/>
      <c r="K374" s="61"/>
      <c r="L374" s="61"/>
      <c r="M374" s="61"/>
      <c r="N374" s="61">
        <v>1</v>
      </c>
      <c r="O374" s="63">
        <v>43948</v>
      </c>
      <c r="P374" s="184">
        <f t="shared" si="18"/>
        <v>1</v>
      </c>
      <c r="Q374" s="64"/>
      <c r="R374" s="64"/>
      <c r="S374" s="64"/>
      <c r="T374" s="64"/>
      <c r="U374" s="64"/>
      <c r="V374" s="64"/>
      <c r="W374" s="64"/>
      <c r="X374" s="63"/>
      <c r="Y374" s="189">
        <f t="shared" si="19"/>
        <v>0</v>
      </c>
      <c r="Z374" s="61"/>
      <c r="AA374" s="61"/>
      <c r="AB374" s="61"/>
      <c r="AC374" s="61"/>
      <c r="AD374" s="61"/>
      <c r="AE374" s="61"/>
      <c r="AF374" s="61"/>
      <c r="AG374" s="63"/>
      <c r="AH374" s="186">
        <f t="shared" si="20"/>
        <v>0</v>
      </c>
      <c r="AI374" s="64"/>
      <c r="AJ374" s="64" t="s">
        <v>2135</v>
      </c>
      <c r="AK374" s="61" t="s">
        <v>2127</v>
      </c>
      <c r="AL374" s="61"/>
      <c r="AM374" s="61"/>
      <c r="AN374" s="61"/>
      <c r="AO374" s="61"/>
      <c r="AP374" s="61"/>
      <c r="AQ374" s="61"/>
      <c r="AR374" s="61"/>
      <c r="AS374" s="489" t="s">
        <v>2521</v>
      </c>
    </row>
    <row r="375" spans="1:45" ht="15" x14ac:dyDescent="0.25">
      <c r="A375" s="198"/>
      <c r="B375" s="61" t="s">
        <v>1865</v>
      </c>
      <c r="C375" s="61" t="s">
        <v>1866</v>
      </c>
      <c r="D375" s="61"/>
      <c r="E375" s="196" t="s">
        <v>1867</v>
      </c>
      <c r="F375" s="61" t="s">
        <v>510</v>
      </c>
      <c r="G375" s="61" t="s">
        <v>394</v>
      </c>
      <c r="H375" s="61"/>
      <c r="I375" s="61"/>
      <c r="J375" s="61"/>
      <c r="K375" s="61"/>
      <c r="L375" s="61"/>
      <c r="M375" s="61"/>
      <c r="N375" s="61">
        <v>1</v>
      </c>
      <c r="O375" s="63">
        <v>44025</v>
      </c>
      <c r="P375" s="184">
        <f t="shared" si="18"/>
        <v>1</v>
      </c>
      <c r="Q375" s="64"/>
      <c r="R375" s="64"/>
      <c r="S375" s="64"/>
      <c r="T375" s="64"/>
      <c r="U375" s="64"/>
      <c r="V375" s="64"/>
      <c r="W375" s="64"/>
      <c r="X375" s="63"/>
      <c r="Y375" s="189">
        <f t="shared" si="19"/>
        <v>0</v>
      </c>
      <c r="Z375" s="61"/>
      <c r="AA375" s="61"/>
      <c r="AB375" s="61"/>
      <c r="AC375" s="61"/>
      <c r="AD375" s="61"/>
      <c r="AE375" s="61"/>
      <c r="AF375" s="61"/>
      <c r="AG375" s="63"/>
      <c r="AH375" s="186">
        <f t="shared" si="20"/>
        <v>0</v>
      </c>
      <c r="AI375" s="64"/>
      <c r="AJ375" s="64" t="s">
        <v>2135</v>
      </c>
      <c r="AK375" s="61" t="s">
        <v>2127</v>
      </c>
      <c r="AL375" s="61"/>
      <c r="AM375" s="61"/>
      <c r="AN375" s="61"/>
      <c r="AO375" s="61"/>
      <c r="AP375" s="61"/>
      <c r="AQ375" s="61"/>
      <c r="AR375" s="61"/>
      <c r="AS375" s="489" t="s">
        <v>2522</v>
      </c>
    </row>
    <row r="376" spans="1:45" ht="15" x14ac:dyDescent="0.25">
      <c r="A376" s="198"/>
      <c r="B376" s="61" t="s">
        <v>1869</v>
      </c>
      <c r="C376" s="61" t="s">
        <v>1870</v>
      </c>
      <c r="D376" s="61"/>
      <c r="E376" s="196" t="s">
        <v>1871</v>
      </c>
      <c r="F376" s="61" t="s">
        <v>510</v>
      </c>
      <c r="G376" s="61" t="s">
        <v>394</v>
      </c>
      <c r="H376" s="61"/>
      <c r="I376" s="61"/>
      <c r="J376" s="61"/>
      <c r="K376" s="61"/>
      <c r="L376" s="61"/>
      <c r="M376" s="61"/>
      <c r="N376" s="61">
        <v>1</v>
      </c>
      <c r="O376" s="63">
        <v>44097</v>
      </c>
      <c r="P376" s="184">
        <f t="shared" si="18"/>
        <v>1</v>
      </c>
      <c r="Q376" s="64"/>
      <c r="R376" s="64"/>
      <c r="S376" s="64"/>
      <c r="T376" s="64"/>
      <c r="U376" s="64"/>
      <c r="V376" s="64"/>
      <c r="W376" s="64"/>
      <c r="X376" s="63"/>
      <c r="Y376" s="189">
        <f t="shared" si="19"/>
        <v>0</v>
      </c>
      <c r="Z376" s="61"/>
      <c r="AA376" s="61"/>
      <c r="AB376" s="61"/>
      <c r="AC376" s="61"/>
      <c r="AD376" s="61"/>
      <c r="AE376" s="61"/>
      <c r="AF376" s="61"/>
      <c r="AG376" s="63"/>
      <c r="AH376" s="186">
        <f t="shared" si="20"/>
        <v>0</v>
      </c>
      <c r="AI376" s="64"/>
      <c r="AJ376" s="64" t="s">
        <v>2135</v>
      </c>
      <c r="AK376" s="61" t="s">
        <v>2127</v>
      </c>
      <c r="AL376" s="61"/>
      <c r="AM376" s="61"/>
      <c r="AN376" s="61"/>
      <c r="AO376" s="61"/>
      <c r="AP376" s="61"/>
      <c r="AQ376" s="61"/>
      <c r="AR376" s="61"/>
      <c r="AS376" s="489" t="s">
        <v>2523</v>
      </c>
    </row>
    <row r="377" spans="1:45" ht="15" customHeight="1" x14ac:dyDescent="0.25">
      <c r="A377" s="198"/>
      <c r="B377" s="61" t="s">
        <v>1412</v>
      </c>
      <c r="C377" s="61" t="s">
        <v>1413</v>
      </c>
      <c r="D377" s="61"/>
      <c r="E377" s="196" t="s">
        <v>1414</v>
      </c>
      <c r="F377" s="61" t="s">
        <v>510</v>
      </c>
      <c r="G377" s="61" t="s">
        <v>394</v>
      </c>
      <c r="H377" s="61"/>
      <c r="I377" s="61"/>
      <c r="J377" s="61"/>
      <c r="K377" s="61"/>
      <c r="L377" s="61"/>
      <c r="M377" s="61"/>
      <c r="N377" s="61">
        <v>1</v>
      </c>
      <c r="O377" s="63">
        <v>44099</v>
      </c>
      <c r="P377" s="184">
        <f t="shared" si="18"/>
        <v>1</v>
      </c>
      <c r="Q377" s="64"/>
      <c r="R377" s="64"/>
      <c r="S377" s="64"/>
      <c r="T377" s="64"/>
      <c r="U377" s="64"/>
      <c r="V377" s="64"/>
      <c r="W377" s="64"/>
      <c r="X377" s="63"/>
      <c r="Y377" s="189">
        <f t="shared" si="19"/>
        <v>0</v>
      </c>
      <c r="Z377" s="61"/>
      <c r="AA377" s="61"/>
      <c r="AB377" s="61"/>
      <c r="AC377" s="61"/>
      <c r="AD377" s="61"/>
      <c r="AE377" s="61"/>
      <c r="AF377" s="61"/>
      <c r="AG377" s="63"/>
      <c r="AH377" s="186">
        <f t="shared" si="20"/>
        <v>0</v>
      </c>
      <c r="AI377" s="64"/>
      <c r="AJ377" s="64" t="s">
        <v>2135</v>
      </c>
      <c r="AK377" s="61" t="s">
        <v>2127</v>
      </c>
      <c r="AL377" s="61"/>
      <c r="AM377" s="61"/>
      <c r="AN377" s="61"/>
      <c r="AO377" s="61"/>
      <c r="AP377" s="61"/>
      <c r="AQ377" s="61"/>
      <c r="AR377" s="61"/>
      <c r="AS377" s="489" t="s">
        <v>2524</v>
      </c>
    </row>
    <row r="378" spans="1:45" ht="15" x14ac:dyDescent="0.25">
      <c r="A378" s="198"/>
      <c r="B378" s="61" t="s">
        <v>1873</v>
      </c>
      <c r="C378" s="61" t="s">
        <v>1874</v>
      </c>
      <c r="D378" s="61"/>
      <c r="E378" s="196" t="s">
        <v>1875</v>
      </c>
      <c r="F378" s="61" t="s">
        <v>510</v>
      </c>
      <c r="G378" s="61" t="s">
        <v>394</v>
      </c>
      <c r="H378" s="61"/>
      <c r="I378" s="61"/>
      <c r="J378" s="61"/>
      <c r="K378" s="61"/>
      <c r="L378" s="61"/>
      <c r="M378" s="61"/>
      <c r="N378" s="61">
        <v>1</v>
      </c>
      <c r="O378" s="63">
        <v>43984</v>
      </c>
      <c r="P378" s="184">
        <f t="shared" si="18"/>
        <v>1</v>
      </c>
      <c r="Q378" s="64"/>
      <c r="R378" s="64"/>
      <c r="S378" s="64"/>
      <c r="T378" s="64"/>
      <c r="U378" s="64"/>
      <c r="V378" s="64"/>
      <c r="W378" s="64"/>
      <c r="X378" s="63"/>
      <c r="Y378" s="189">
        <f t="shared" si="19"/>
        <v>0</v>
      </c>
      <c r="Z378" s="61"/>
      <c r="AA378" s="61"/>
      <c r="AB378" s="61"/>
      <c r="AC378" s="61"/>
      <c r="AD378" s="61"/>
      <c r="AE378" s="61"/>
      <c r="AF378" s="61"/>
      <c r="AG378" s="63"/>
      <c r="AH378" s="186">
        <f t="shared" si="20"/>
        <v>0</v>
      </c>
      <c r="AI378" s="64"/>
      <c r="AJ378" s="64" t="s">
        <v>2135</v>
      </c>
      <c r="AK378" s="61" t="s">
        <v>2127</v>
      </c>
      <c r="AL378" s="61"/>
      <c r="AM378" s="61"/>
      <c r="AN378" s="61"/>
      <c r="AO378" s="61"/>
      <c r="AP378" s="61"/>
      <c r="AQ378" s="61"/>
      <c r="AR378" s="61"/>
      <c r="AS378" s="489" t="s">
        <v>2525</v>
      </c>
    </row>
    <row r="379" spans="1:45" ht="15" x14ac:dyDescent="0.25">
      <c r="A379" s="198"/>
      <c r="B379" s="61" t="s">
        <v>1420</v>
      </c>
      <c r="C379" s="61" t="s">
        <v>1421</v>
      </c>
      <c r="D379" s="61"/>
      <c r="E379" s="196" t="s">
        <v>1422</v>
      </c>
      <c r="F379" s="61" t="s">
        <v>510</v>
      </c>
      <c r="G379" s="61" t="s">
        <v>394</v>
      </c>
      <c r="H379" s="61"/>
      <c r="I379" s="61"/>
      <c r="J379" s="61"/>
      <c r="K379" s="61"/>
      <c r="L379" s="61"/>
      <c r="M379" s="61"/>
      <c r="N379" s="61">
        <v>1</v>
      </c>
      <c r="O379" s="63">
        <v>44026</v>
      </c>
      <c r="P379" s="184">
        <f t="shared" si="18"/>
        <v>1</v>
      </c>
      <c r="Q379" s="64"/>
      <c r="R379" s="64"/>
      <c r="S379" s="64"/>
      <c r="T379" s="64"/>
      <c r="U379" s="64"/>
      <c r="V379" s="64"/>
      <c r="W379" s="64"/>
      <c r="X379" s="63"/>
      <c r="Y379" s="189">
        <f t="shared" si="19"/>
        <v>0</v>
      </c>
      <c r="Z379" s="61"/>
      <c r="AA379" s="61"/>
      <c r="AB379" s="61"/>
      <c r="AC379" s="61"/>
      <c r="AD379" s="61"/>
      <c r="AE379" s="61"/>
      <c r="AF379" s="61"/>
      <c r="AG379" s="63"/>
      <c r="AH379" s="186">
        <f t="shared" si="20"/>
        <v>0</v>
      </c>
      <c r="AI379" s="64"/>
      <c r="AJ379" s="64" t="s">
        <v>2135</v>
      </c>
      <c r="AK379" s="61" t="s">
        <v>2127</v>
      </c>
      <c r="AL379" s="61"/>
      <c r="AM379" s="61"/>
      <c r="AN379" s="61"/>
      <c r="AO379" s="61"/>
      <c r="AP379" s="61"/>
      <c r="AQ379" s="61"/>
      <c r="AR379" s="61"/>
      <c r="AS379" s="489" t="s">
        <v>2526</v>
      </c>
    </row>
    <row r="380" spans="1:45" ht="15" customHeight="1" x14ac:dyDescent="0.25">
      <c r="A380" s="198"/>
      <c r="B380" s="61" t="s">
        <v>1877</v>
      </c>
      <c r="C380" s="61" t="s">
        <v>1878</v>
      </c>
      <c r="D380" s="61"/>
      <c r="E380" s="196" t="s">
        <v>1879</v>
      </c>
      <c r="F380" s="61" t="s">
        <v>510</v>
      </c>
      <c r="G380" s="61" t="s">
        <v>394</v>
      </c>
      <c r="H380" s="61"/>
      <c r="I380" s="61"/>
      <c r="J380" s="61"/>
      <c r="K380" s="61"/>
      <c r="L380" s="61"/>
      <c r="M380" s="61"/>
      <c r="N380" s="61">
        <v>1</v>
      </c>
      <c r="O380" s="63">
        <v>44103</v>
      </c>
      <c r="P380" s="184">
        <f t="shared" si="18"/>
        <v>1</v>
      </c>
      <c r="Q380" s="64"/>
      <c r="R380" s="64"/>
      <c r="S380" s="64"/>
      <c r="T380" s="64"/>
      <c r="U380" s="64"/>
      <c r="V380" s="64"/>
      <c r="W380" s="64"/>
      <c r="X380" s="63"/>
      <c r="Y380" s="189">
        <f t="shared" si="19"/>
        <v>0</v>
      </c>
      <c r="Z380" s="61"/>
      <c r="AA380" s="61"/>
      <c r="AB380" s="61"/>
      <c r="AC380" s="61"/>
      <c r="AD380" s="61"/>
      <c r="AE380" s="61"/>
      <c r="AF380" s="61"/>
      <c r="AG380" s="63"/>
      <c r="AH380" s="186">
        <f t="shared" si="20"/>
        <v>0</v>
      </c>
      <c r="AI380" s="64"/>
      <c r="AJ380" s="64" t="s">
        <v>2135</v>
      </c>
      <c r="AK380" s="61" t="s">
        <v>2127</v>
      </c>
      <c r="AL380" s="61"/>
      <c r="AM380" s="61"/>
      <c r="AN380" s="61"/>
      <c r="AO380" s="61"/>
      <c r="AP380" s="61"/>
      <c r="AQ380" s="61"/>
      <c r="AR380" s="61"/>
      <c r="AS380" s="489" t="s">
        <v>2527</v>
      </c>
    </row>
    <row r="381" spans="1:45" ht="15" x14ac:dyDescent="0.25">
      <c r="A381" s="198"/>
      <c r="B381" s="61" t="s">
        <v>1428</v>
      </c>
      <c r="C381" s="61" t="s">
        <v>1429</v>
      </c>
      <c r="D381" s="61"/>
      <c r="E381" s="196" t="s">
        <v>1430</v>
      </c>
      <c r="F381" s="61" t="s">
        <v>510</v>
      </c>
      <c r="G381" s="61" t="s">
        <v>394</v>
      </c>
      <c r="H381" s="61"/>
      <c r="I381" s="61"/>
      <c r="J381" s="61"/>
      <c r="K381" s="61"/>
      <c r="L381" s="61"/>
      <c r="M381" s="61"/>
      <c r="N381" s="61">
        <v>1</v>
      </c>
      <c r="O381" s="63">
        <v>44034</v>
      </c>
      <c r="P381" s="184">
        <f t="shared" si="18"/>
        <v>1</v>
      </c>
      <c r="Q381" s="64"/>
      <c r="R381" s="64"/>
      <c r="S381" s="64"/>
      <c r="T381" s="64"/>
      <c r="U381" s="64"/>
      <c r="V381" s="64"/>
      <c r="W381" s="64"/>
      <c r="X381" s="63"/>
      <c r="Y381" s="189">
        <f t="shared" si="19"/>
        <v>0</v>
      </c>
      <c r="Z381" s="61"/>
      <c r="AA381" s="61"/>
      <c r="AB381" s="61"/>
      <c r="AC381" s="61"/>
      <c r="AD381" s="61"/>
      <c r="AE381" s="61"/>
      <c r="AF381" s="61"/>
      <c r="AG381" s="63"/>
      <c r="AH381" s="186">
        <f t="shared" si="20"/>
        <v>0</v>
      </c>
      <c r="AI381" s="64"/>
      <c r="AJ381" s="64" t="s">
        <v>2135</v>
      </c>
      <c r="AK381" s="61" t="s">
        <v>2127</v>
      </c>
      <c r="AL381" s="61"/>
      <c r="AM381" s="61"/>
      <c r="AN381" s="61"/>
      <c r="AO381" s="61"/>
      <c r="AP381" s="61"/>
      <c r="AQ381" s="61"/>
      <c r="AR381" s="61"/>
      <c r="AS381" s="489" t="s">
        <v>2528</v>
      </c>
    </row>
    <row r="382" spans="1:45" ht="15" x14ac:dyDescent="0.25">
      <c r="A382" s="198"/>
      <c r="B382" s="61" t="s">
        <v>1881</v>
      </c>
      <c r="C382" s="61" t="s">
        <v>1882</v>
      </c>
      <c r="D382" s="61"/>
      <c r="E382" s="196" t="s">
        <v>1883</v>
      </c>
      <c r="F382" s="61" t="s">
        <v>510</v>
      </c>
      <c r="G382" s="61" t="s">
        <v>394</v>
      </c>
      <c r="H382" s="61"/>
      <c r="I382" s="61"/>
      <c r="J382" s="61"/>
      <c r="K382" s="61"/>
      <c r="L382" s="61"/>
      <c r="M382" s="61"/>
      <c r="N382" s="61">
        <v>1</v>
      </c>
      <c r="O382" s="63">
        <v>44029</v>
      </c>
      <c r="P382" s="184">
        <f t="shared" si="18"/>
        <v>1</v>
      </c>
      <c r="Q382" s="64"/>
      <c r="R382" s="64"/>
      <c r="S382" s="64"/>
      <c r="T382" s="64"/>
      <c r="U382" s="64"/>
      <c r="V382" s="64"/>
      <c r="W382" s="64"/>
      <c r="X382" s="63"/>
      <c r="Y382" s="189">
        <f t="shared" si="19"/>
        <v>0</v>
      </c>
      <c r="Z382" s="61"/>
      <c r="AA382" s="61"/>
      <c r="AB382" s="61"/>
      <c r="AC382" s="61"/>
      <c r="AD382" s="61"/>
      <c r="AE382" s="61"/>
      <c r="AF382" s="61"/>
      <c r="AG382" s="63"/>
      <c r="AH382" s="186">
        <f t="shared" si="20"/>
        <v>0</v>
      </c>
      <c r="AI382" s="64"/>
      <c r="AJ382" s="64" t="s">
        <v>2135</v>
      </c>
      <c r="AK382" s="61" t="s">
        <v>2127</v>
      </c>
      <c r="AL382" s="61"/>
      <c r="AM382" s="61"/>
      <c r="AN382" s="61"/>
      <c r="AO382" s="61"/>
      <c r="AP382" s="61"/>
      <c r="AQ382" s="61"/>
      <c r="AR382" s="61"/>
      <c r="AS382" s="489" t="s">
        <v>1884</v>
      </c>
    </row>
    <row r="383" spans="1:45" ht="15" x14ac:dyDescent="0.25">
      <c r="A383" s="198"/>
      <c r="B383" s="61" t="s">
        <v>1885</v>
      </c>
      <c r="C383" s="61" t="s">
        <v>1886</v>
      </c>
      <c r="D383" s="61"/>
      <c r="E383" s="196" t="s">
        <v>1887</v>
      </c>
      <c r="F383" s="61" t="s">
        <v>510</v>
      </c>
      <c r="G383" s="61" t="s">
        <v>394</v>
      </c>
      <c r="H383" s="61"/>
      <c r="I383" s="61"/>
      <c r="J383" s="61"/>
      <c r="K383" s="61"/>
      <c r="L383" s="61"/>
      <c r="M383" s="61"/>
      <c r="N383" s="61">
        <v>1</v>
      </c>
      <c r="O383" s="63">
        <v>44187</v>
      </c>
      <c r="P383" s="184">
        <f t="shared" si="18"/>
        <v>1</v>
      </c>
      <c r="Q383" s="64"/>
      <c r="R383" s="64"/>
      <c r="S383" s="64"/>
      <c r="T383" s="64"/>
      <c r="U383" s="64"/>
      <c r="V383" s="64"/>
      <c r="W383" s="64"/>
      <c r="X383" s="63"/>
      <c r="Y383" s="189">
        <f t="shared" si="19"/>
        <v>0</v>
      </c>
      <c r="Z383" s="61"/>
      <c r="AA383" s="61"/>
      <c r="AB383" s="61"/>
      <c r="AC383" s="61"/>
      <c r="AD383" s="61"/>
      <c r="AE383" s="61"/>
      <c r="AF383" s="61"/>
      <c r="AG383" s="63"/>
      <c r="AH383" s="186">
        <f t="shared" si="20"/>
        <v>0</v>
      </c>
      <c r="AI383" s="64"/>
      <c r="AJ383" s="64" t="s">
        <v>2135</v>
      </c>
      <c r="AK383" s="61" t="s">
        <v>2127</v>
      </c>
      <c r="AL383" s="61"/>
      <c r="AM383" s="61"/>
      <c r="AN383" s="61"/>
      <c r="AO383" s="61"/>
      <c r="AP383" s="61"/>
      <c r="AQ383" s="61"/>
      <c r="AR383" s="61"/>
      <c r="AS383" s="489" t="s">
        <v>1888</v>
      </c>
    </row>
    <row r="384" spans="1:45" ht="15" x14ac:dyDescent="0.25">
      <c r="A384" s="198"/>
      <c r="B384" s="61" t="s">
        <v>1889</v>
      </c>
      <c r="C384" s="61" t="s">
        <v>1890</v>
      </c>
      <c r="D384" s="61"/>
      <c r="E384" s="196" t="s">
        <v>1891</v>
      </c>
      <c r="F384" s="61" t="s">
        <v>510</v>
      </c>
      <c r="G384" s="61" t="s">
        <v>394</v>
      </c>
      <c r="H384" s="61"/>
      <c r="I384" s="61"/>
      <c r="J384" s="61"/>
      <c r="K384" s="61"/>
      <c r="L384" s="61"/>
      <c r="M384" s="61"/>
      <c r="N384" s="61">
        <v>1</v>
      </c>
      <c r="O384" s="63">
        <v>44180</v>
      </c>
      <c r="P384" s="184">
        <f t="shared" si="18"/>
        <v>1</v>
      </c>
      <c r="Q384" s="64"/>
      <c r="R384" s="64"/>
      <c r="S384" s="64"/>
      <c r="T384" s="64"/>
      <c r="U384" s="64"/>
      <c r="V384" s="64"/>
      <c r="W384" s="64"/>
      <c r="X384" s="63"/>
      <c r="Y384" s="189">
        <f t="shared" si="19"/>
        <v>0</v>
      </c>
      <c r="Z384" s="61"/>
      <c r="AA384" s="61"/>
      <c r="AB384" s="61"/>
      <c r="AC384" s="61"/>
      <c r="AD384" s="61"/>
      <c r="AE384" s="61"/>
      <c r="AF384" s="61"/>
      <c r="AG384" s="63"/>
      <c r="AH384" s="186">
        <f t="shared" si="20"/>
        <v>0</v>
      </c>
      <c r="AI384" s="64"/>
      <c r="AJ384" s="64" t="s">
        <v>2135</v>
      </c>
      <c r="AK384" s="61" t="s">
        <v>2127</v>
      </c>
      <c r="AL384" s="61"/>
      <c r="AM384" s="61"/>
      <c r="AN384" s="61"/>
      <c r="AO384" s="61"/>
      <c r="AP384" s="61"/>
      <c r="AQ384" s="61"/>
      <c r="AR384" s="61"/>
      <c r="AS384" s="489" t="s">
        <v>1892</v>
      </c>
    </row>
    <row r="385" spans="1:45" ht="15" x14ac:dyDescent="0.25">
      <c r="A385" s="198"/>
      <c r="B385" s="61" t="s">
        <v>1893</v>
      </c>
      <c r="C385" s="61" t="s">
        <v>1894</v>
      </c>
      <c r="D385" s="61"/>
      <c r="E385" s="196" t="s">
        <v>1895</v>
      </c>
      <c r="F385" s="61" t="s">
        <v>510</v>
      </c>
      <c r="G385" s="61" t="s">
        <v>394</v>
      </c>
      <c r="H385" s="61"/>
      <c r="I385" s="61"/>
      <c r="J385" s="61"/>
      <c r="K385" s="61"/>
      <c r="L385" s="61"/>
      <c r="M385" s="61"/>
      <c r="N385" s="61">
        <v>1</v>
      </c>
      <c r="O385" s="63">
        <v>44011</v>
      </c>
      <c r="P385" s="184">
        <f t="shared" si="18"/>
        <v>1</v>
      </c>
      <c r="Q385" s="64"/>
      <c r="R385" s="64"/>
      <c r="S385" s="64"/>
      <c r="T385" s="64"/>
      <c r="U385" s="64"/>
      <c r="V385" s="64"/>
      <c r="W385" s="64"/>
      <c r="X385" s="63"/>
      <c r="Y385" s="189">
        <f t="shared" si="19"/>
        <v>0</v>
      </c>
      <c r="Z385" s="61"/>
      <c r="AA385" s="61"/>
      <c r="AB385" s="61"/>
      <c r="AC385" s="61"/>
      <c r="AD385" s="61"/>
      <c r="AE385" s="61"/>
      <c r="AF385" s="61"/>
      <c r="AG385" s="63"/>
      <c r="AH385" s="186">
        <f t="shared" si="20"/>
        <v>0</v>
      </c>
      <c r="AI385" s="64"/>
      <c r="AJ385" s="64" t="s">
        <v>2135</v>
      </c>
      <c r="AK385" s="61" t="s">
        <v>2127</v>
      </c>
      <c r="AL385" s="61"/>
      <c r="AM385" s="61"/>
      <c r="AN385" s="61"/>
      <c r="AO385" s="61"/>
      <c r="AP385" s="61"/>
      <c r="AQ385" s="61"/>
      <c r="AR385" s="61"/>
      <c r="AS385" s="489" t="s">
        <v>1896</v>
      </c>
    </row>
    <row r="386" spans="1:45" ht="15" x14ac:dyDescent="0.25">
      <c r="A386" s="198"/>
      <c r="B386" s="61" t="s">
        <v>1436</v>
      </c>
      <c r="C386" s="61" t="s">
        <v>1437</v>
      </c>
      <c r="D386" s="61"/>
      <c r="E386" s="196" t="s">
        <v>1438</v>
      </c>
      <c r="F386" s="61" t="s">
        <v>510</v>
      </c>
      <c r="G386" s="61" t="s">
        <v>394</v>
      </c>
      <c r="H386" s="61"/>
      <c r="I386" s="61"/>
      <c r="J386" s="61"/>
      <c r="K386" s="61"/>
      <c r="L386" s="61"/>
      <c r="M386" s="61"/>
      <c r="N386" s="61">
        <v>1</v>
      </c>
      <c r="O386" s="63">
        <v>44134</v>
      </c>
      <c r="P386" s="184">
        <f t="shared" si="18"/>
        <v>1</v>
      </c>
      <c r="Q386" s="64"/>
      <c r="R386" s="64"/>
      <c r="S386" s="64"/>
      <c r="T386" s="64"/>
      <c r="U386" s="64"/>
      <c r="V386" s="64"/>
      <c r="W386" s="64"/>
      <c r="X386" s="63"/>
      <c r="Y386" s="189">
        <f t="shared" si="19"/>
        <v>0</v>
      </c>
      <c r="Z386" s="61"/>
      <c r="AA386" s="61"/>
      <c r="AB386" s="61"/>
      <c r="AC386" s="61"/>
      <c r="AD386" s="61"/>
      <c r="AE386" s="61"/>
      <c r="AF386" s="61"/>
      <c r="AG386" s="63"/>
      <c r="AH386" s="186">
        <f t="shared" si="20"/>
        <v>0</v>
      </c>
      <c r="AI386" s="64"/>
      <c r="AJ386" s="64" t="s">
        <v>2135</v>
      </c>
      <c r="AK386" s="61" t="s">
        <v>2127</v>
      </c>
      <c r="AL386" s="61"/>
      <c r="AM386" s="61"/>
      <c r="AN386" s="61"/>
      <c r="AO386" s="61"/>
      <c r="AP386" s="61"/>
      <c r="AQ386" s="61"/>
      <c r="AR386" s="61"/>
      <c r="AS386" s="489" t="s">
        <v>2529</v>
      </c>
    </row>
    <row r="387" spans="1:45" ht="15" x14ac:dyDescent="0.25">
      <c r="A387" s="198"/>
      <c r="B387" s="61" t="s">
        <v>1897</v>
      </c>
      <c r="C387" s="61" t="s">
        <v>1898</v>
      </c>
      <c r="D387" s="61"/>
      <c r="E387" s="196" t="s">
        <v>1899</v>
      </c>
      <c r="F387" s="61" t="s">
        <v>510</v>
      </c>
      <c r="G387" s="61" t="s">
        <v>394</v>
      </c>
      <c r="H387" s="61"/>
      <c r="I387" s="61"/>
      <c r="J387" s="61"/>
      <c r="K387" s="61"/>
      <c r="L387" s="61"/>
      <c r="M387" s="61"/>
      <c r="N387" s="61">
        <v>1</v>
      </c>
      <c r="O387" s="63">
        <v>44112</v>
      </c>
      <c r="P387" s="184">
        <f t="shared" si="18"/>
        <v>1</v>
      </c>
      <c r="Q387" s="64"/>
      <c r="R387" s="64"/>
      <c r="S387" s="64"/>
      <c r="T387" s="64"/>
      <c r="U387" s="64"/>
      <c r="V387" s="64"/>
      <c r="W387" s="64"/>
      <c r="X387" s="63"/>
      <c r="Y387" s="189">
        <f t="shared" si="19"/>
        <v>0</v>
      </c>
      <c r="Z387" s="61"/>
      <c r="AA387" s="61"/>
      <c r="AB387" s="61"/>
      <c r="AC387" s="61"/>
      <c r="AD387" s="61"/>
      <c r="AE387" s="61"/>
      <c r="AF387" s="61"/>
      <c r="AG387" s="63"/>
      <c r="AH387" s="186">
        <f t="shared" si="20"/>
        <v>0</v>
      </c>
      <c r="AI387" s="64"/>
      <c r="AJ387" s="64" t="s">
        <v>2135</v>
      </c>
      <c r="AK387" s="61" t="s">
        <v>2127</v>
      </c>
      <c r="AL387" s="61"/>
      <c r="AM387" s="61"/>
      <c r="AN387" s="61"/>
      <c r="AO387" s="61"/>
      <c r="AP387" s="61"/>
      <c r="AQ387" s="61"/>
      <c r="AR387" s="61"/>
      <c r="AS387" s="489" t="s">
        <v>1900</v>
      </c>
    </row>
    <row r="388" spans="1:45" s="191" customFormat="1" ht="15" customHeight="1" x14ac:dyDescent="0.25">
      <c r="A388" s="198"/>
      <c r="B388" s="61" t="s">
        <v>1901</v>
      </c>
      <c r="C388" s="61" t="s">
        <v>1902</v>
      </c>
      <c r="D388" s="61"/>
      <c r="E388" s="196" t="s">
        <v>1903</v>
      </c>
      <c r="F388" s="61" t="s">
        <v>510</v>
      </c>
      <c r="G388" s="61" t="s">
        <v>394</v>
      </c>
      <c r="H388" s="61"/>
      <c r="I388" s="61"/>
      <c r="J388" s="61"/>
      <c r="K388" s="61"/>
      <c r="L388" s="61"/>
      <c r="M388" s="61"/>
      <c r="N388" s="61">
        <v>1</v>
      </c>
      <c r="O388" s="63">
        <v>43955</v>
      </c>
      <c r="P388" s="184">
        <f t="shared" si="18"/>
        <v>1</v>
      </c>
      <c r="Q388" s="64"/>
      <c r="R388" s="64"/>
      <c r="S388" s="64"/>
      <c r="T388" s="64"/>
      <c r="U388" s="64"/>
      <c r="V388" s="64"/>
      <c r="W388" s="64"/>
      <c r="X388" s="63"/>
      <c r="Y388" s="189">
        <f t="shared" si="19"/>
        <v>0</v>
      </c>
      <c r="Z388" s="61"/>
      <c r="AA388" s="61"/>
      <c r="AB388" s="61"/>
      <c r="AC388" s="61"/>
      <c r="AD388" s="61"/>
      <c r="AE388" s="61"/>
      <c r="AF388" s="61"/>
      <c r="AG388" s="63"/>
      <c r="AH388" s="186">
        <f t="shared" si="20"/>
        <v>0</v>
      </c>
      <c r="AI388" s="64"/>
      <c r="AJ388" s="64" t="s">
        <v>2135</v>
      </c>
      <c r="AK388" s="61" t="s">
        <v>2127</v>
      </c>
      <c r="AL388" s="61"/>
      <c r="AM388" s="61"/>
      <c r="AN388" s="61"/>
      <c r="AO388" s="61"/>
      <c r="AP388" s="61"/>
      <c r="AQ388" s="61"/>
      <c r="AR388" s="61"/>
      <c r="AS388" s="489" t="s">
        <v>1904</v>
      </c>
    </row>
    <row r="389" spans="1:45" ht="15" x14ac:dyDescent="0.25">
      <c r="A389" s="198"/>
      <c r="B389" s="61" t="s">
        <v>1905</v>
      </c>
      <c r="C389" s="61" t="s">
        <v>1906</v>
      </c>
      <c r="D389" s="61"/>
      <c r="E389" s="196" t="s">
        <v>1907</v>
      </c>
      <c r="F389" s="61" t="s">
        <v>510</v>
      </c>
      <c r="G389" s="61" t="s">
        <v>394</v>
      </c>
      <c r="H389" s="61"/>
      <c r="I389" s="61"/>
      <c r="J389" s="61"/>
      <c r="K389" s="61"/>
      <c r="L389" s="61"/>
      <c r="M389" s="61"/>
      <c r="N389" s="61">
        <v>1</v>
      </c>
      <c r="O389" s="63">
        <v>44005</v>
      </c>
      <c r="P389" s="184">
        <f t="shared" si="18"/>
        <v>1</v>
      </c>
      <c r="Q389" s="64"/>
      <c r="R389" s="64"/>
      <c r="S389" s="64"/>
      <c r="T389" s="64"/>
      <c r="U389" s="64"/>
      <c r="V389" s="64"/>
      <c r="W389" s="64"/>
      <c r="X389" s="63"/>
      <c r="Y389" s="189">
        <f t="shared" si="19"/>
        <v>0</v>
      </c>
      <c r="Z389" s="61"/>
      <c r="AA389" s="61"/>
      <c r="AB389" s="61"/>
      <c r="AC389" s="61"/>
      <c r="AD389" s="61"/>
      <c r="AE389" s="61"/>
      <c r="AF389" s="61"/>
      <c r="AG389" s="63"/>
      <c r="AH389" s="186">
        <f t="shared" si="20"/>
        <v>0</v>
      </c>
      <c r="AI389" s="64"/>
      <c r="AJ389" s="64" t="s">
        <v>2135</v>
      </c>
      <c r="AK389" s="61" t="s">
        <v>2127</v>
      </c>
      <c r="AL389" s="61"/>
      <c r="AM389" s="61"/>
      <c r="AN389" s="61"/>
      <c r="AO389" s="61"/>
      <c r="AP389" s="61"/>
      <c r="AQ389" s="61"/>
      <c r="AR389" s="61"/>
      <c r="AS389" s="489" t="s">
        <v>1908</v>
      </c>
    </row>
    <row r="390" spans="1:45" s="191" customFormat="1" ht="15" x14ac:dyDescent="0.25">
      <c r="A390" s="306"/>
      <c r="B390" s="194" t="s">
        <v>507</v>
      </c>
      <c r="C390" s="194" t="s">
        <v>508</v>
      </c>
      <c r="D390" s="327"/>
      <c r="E390" s="326" t="s">
        <v>509</v>
      </c>
      <c r="F390" s="194" t="s">
        <v>510</v>
      </c>
      <c r="G390" s="194" t="s">
        <v>394</v>
      </c>
      <c r="H390" s="194"/>
      <c r="I390" s="194"/>
      <c r="J390" s="194"/>
      <c r="K390" s="194"/>
      <c r="L390" s="194"/>
      <c r="M390" s="194"/>
      <c r="N390" s="194">
        <v>1</v>
      </c>
      <c r="O390" s="307">
        <v>44027</v>
      </c>
      <c r="P390" s="184">
        <f t="shared" si="18"/>
        <v>1</v>
      </c>
      <c r="Q390" s="308"/>
      <c r="R390" s="308"/>
      <c r="S390" s="308"/>
      <c r="T390" s="308"/>
      <c r="U390" s="308"/>
      <c r="V390" s="308"/>
      <c r="W390" s="308"/>
      <c r="X390" s="307"/>
      <c r="Y390" s="189">
        <f t="shared" si="19"/>
        <v>0</v>
      </c>
      <c r="Z390" s="194"/>
      <c r="AA390" s="194"/>
      <c r="AB390" s="194"/>
      <c r="AC390" s="194"/>
      <c r="AD390" s="194"/>
      <c r="AE390" s="194"/>
      <c r="AF390" s="194"/>
      <c r="AG390" s="307"/>
      <c r="AH390" s="186">
        <f t="shared" si="20"/>
        <v>0</v>
      </c>
      <c r="AI390" s="308"/>
      <c r="AJ390" s="308" t="s">
        <v>2135</v>
      </c>
      <c r="AK390" s="194" t="s">
        <v>2127</v>
      </c>
      <c r="AL390" s="194"/>
      <c r="AM390" s="194"/>
      <c r="AN390" s="194"/>
      <c r="AO390" s="194"/>
      <c r="AP390" s="194"/>
      <c r="AQ390" s="194"/>
      <c r="AR390" s="194"/>
      <c r="AS390" s="489" t="s">
        <v>2530</v>
      </c>
    </row>
    <row r="391" spans="1:45" ht="15" customHeight="1" x14ac:dyDescent="0.25">
      <c r="A391" s="198"/>
      <c r="B391" s="61" t="s">
        <v>1440</v>
      </c>
      <c r="C391" s="61" t="s">
        <v>1441</v>
      </c>
      <c r="D391" s="343"/>
      <c r="E391" s="196" t="s">
        <v>1442</v>
      </c>
      <c r="F391" s="61" t="s">
        <v>510</v>
      </c>
      <c r="G391" s="61" t="s">
        <v>394</v>
      </c>
      <c r="H391" s="61"/>
      <c r="I391" s="61"/>
      <c r="J391" s="61"/>
      <c r="K391" s="61"/>
      <c r="L391" s="61"/>
      <c r="M391" s="61"/>
      <c r="N391" s="61">
        <v>1</v>
      </c>
      <c r="O391" s="63">
        <v>44110</v>
      </c>
      <c r="P391" s="184">
        <f t="shared" si="18"/>
        <v>1</v>
      </c>
      <c r="Q391" s="64"/>
      <c r="R391" s="64"/>
      <c r="S391" s="64"/>
      <c r="T391" s="64"/>
      <c r="U391" s="64"/>
      <c r="V391" s="64"/>
      <c r="W391" s="64"/>
      <c r="X391" s="63"/>
      <c r="Y391" s="189">
        <f t="shared" si="19"/>
        <v>0</v>
      </c>
      <c r="Z391" s="61"/>
      <c r="AA391" s="61"/>
      <c r="AB391" s="61"/>
      <c r="AC391" s="61"/>
      <c r="AD391" s="61"/>
      <c r="AE391" s="61"/>
      <c r="AF391" s="61"/>
      <c r="AG391" s="63"/>
      <c r="AH391" s="186">
        <f t="shared" si="20"/>
        <v>0</v>
      </c>
      <c r="AI391" s="64"/>
      <c r="AJ391" s="64" t="s">
        <v>2135</v>
      </c>
      <c r="AK391" s="61" t="s">
        <v>2127</v>
      </c>
      <c r="AL391" s="61"/>
      <c r="AM391" s="61"/>
      <c r="AN391" s="61"/>
      <c r="AO391" s="61"/>
      <c r="AP391" s="61"/>
      <c r="AQ391" s="61"/>
      <c r="AR391" s="61"/>
      <c r="AS391" s="489" t="s">
        <v>2531</v>
      </c>
    </row>
    <row r="392" spans="1:45" ht="15" customHeight="1" x14ac:dyDescent="0.25">
      <c r="A392" s="198"/>
      <c r="B392" s="61" t="s">
        <v>1909</v>
      </c>
      <c r="C392" s="61" t="s">
        <v>1910</v>
      </c>
      <c r="D392" s="61"/>
      <c r="E392" s="196" t="s">
        <v>1911</v>
      </c>
      <c r="F392" s="61" t="s">
        <v>510</v>
      </c>
      <c r="G392" s="61" t="s">
        <v>394</v>
      </c>
      <c r="H392" s="61"/>
      <c r="I392" s="61"/>
      <c r="J392" s="61"/>
      <c r="K392" s="61"/>
      <c r="L392" s="61"/>
      <c r="M392" s="61"/>
      <c r="N392" s="61">
        <v>1</v>
      </c>
      <c r="O392" s="63">
        <v>44103</v>
      </c>
      <c r="P392" s="184">
        <f t="shared" si="18"/>
        <v>1</v>
      </c>
      <c r="Q392" s="64"/>
      <c r="R392" s="64"/>
      <c r="S392" s="64"/>
      <c r="T392" s="64"/>
      <c r="U392" s="64"/>
      <c r="V392" s="64"/>
      <c r="W392" s="64"/>
      <c r="X392" s="63"/>
      <c r="Y392" s="189">
        <f t="shared" si="19"/>
        <v>0</v>
      </c>
      <c r="Z392" s="61"/>
      <c r="AA392" s="61"/>
      <c r="AB392" s="61"/>
      <c r="AC392" s="61"/>
      <c r="AD392" s="61"/>
      <c r="AE392" s="61"/>
      <c r="AF392" s="61"/>
      <c r="AG392" s="63"/>
      <c r="AH392" s="186">
        <f t="shared" si="20"/>
        <v>0</v>
      </c>
      <c r="AI392" s="64"/>
      <c r="AJ392" s="64" t="s">
        <v>2135</v>
      </c>
      <c r="AK392" s="61" t="s">
        <v>2127</v>
      </c>
      <c r="AL392" s="61"/>
      <c r="AM392" s="61"/>
      <c r="AN392" s="61"/>
      <c r="AO392" s="61"/>
      <c r="AP392" s="61"/>
      <c r="AQ392" s="61"/>
      <c r="AR392" s="61"/>
      <c r="AS392" s="489" t="s">
        <v>1912</v>
      </c>
    </row>
    <row r="393" spans="1:45" ht="15" customHeight="1" x14ac:dyDescent="0.25">
      <c r="A393" s="198"/>
      <c r="B393" s="61" t="s">
        <v>1913</v>
      </c>
      <c r="C393" s="61" t="s">
        <v>1914</v>
      </c>
      <c r="D393" s="61"/>
      <c r="E393" s="196" t="s">
        <v>1915</v>
      </c>
      <c r="F393" s="61" t="s">
        <v>510</v>
      </c>
      <c r="G393" s="61" t="s">
        <v>394</v>
      </c>
      <c r="H393" s="61"/>
      <c r="I393" s="61"/>
      <c r="J393" s="61"/>
      <c r="K393" s="61"/>
      <c r="L393" s="61"/>
      <c r="M393" s="61"/>
      <c r="N393" s="61">
        <v>1</v>
      </c>
      <c r="O393" s="63">
        <v>44018</v>
      </c>
      <c r="P393" s="184">
        <f t="shared" si="18"/>
        <v>1</v>
      </c>
      <c r="Q393" s="64"/>
      <c r="R393" s="64"/>
      <c r="S393" s="64"/>
      <c r="T393" s="64"/>
      <c r="U393" s="64"/>
      <c r="V393" s="64"/>
      <c r="W393" s="64"/>
      <c r="X393" s="63"/>
      <c r="Y393" s="189">
        <f t="shared" si="19"/>
        <v>0</v>
      </c>
      <c r="Z393" s="61"/>
      <c r="AA393" s="61"/>
      <c r="AB393" s="61"/>
      <c r="AC393" s="61"/>
      <c r="AD393" s="61"/>
      <c r="AE393" s="61"/>
      <c r="AF393" s="61"/>
      <c r="AG393" s="63"/>
      <c r="AH393" s="186">
        <f t="shared" si="20"/>
        <v>0</v>
      </c>
      <c r="AI393" s="64"/>
      <c r="AJ393" s="64" t="s">
        <v>2135</v>
      </c>
      <c r="AK393" s="61" t="s">
        <v>2127</v>
      </c>
      <c r="AL393" s="61"/>
      <c r="AM393" s="61"/>
      <c r="AN393" s="61"/>
      <c r="AO393" s="61"/>
      <c r="AP393" s="61"/>
      <c r="AQ393" s="61"/>
      <c r="AR393" s="61"/>
      <c r="AS393" s="489" t="s">
        <v>1916</v>
      </c>
    </row>
    <row r="394" spans="1:45" ht="15" customHeight="1" x14ac:dyDescent="0.25">
      <c r="A394" s="198"/>
      <c r="B394" s="61" t="s">
        <v>1917</v>
      </c>
      <c r="C394" s="61" t="s">
        <v>1918</v>
      </c>
      <c r="D394" s="61"/>
      <c r="E394" s="196" t="s">
        <v>1919</v>
      </c>
      <c r="F394" s="61" t="s">
        <v>510</v>
      </c>
      <c r="G394" s="61" t="s">
        <v>394</v>
      </c>
      <c r="H394" s="61"/>
      <c r="I394" s="61"/>
      <c r="J394" s="61"/>
      <c r="K394" s="61"/>
      <c r="L394" s="61"/>
      <c r="M394" s="61"/>
      <c r="N394" s="61">
        <v>1</v>
      </c>
      <c r="O394" s="63">
        <v>44075</v>
      </c>
      <c r="P394" s="184">
        <f t="shared" si="18"/>
        <v>1</v>
      </c>
      <c r="Q394" s="64"/>
      <c r="R394" s="64"/>
      <c r="S394" s="64"/>
      <c r="T394" s="64"/>
      <c r="U394" s="64"/>
      <c r="V394" s="64"/>
      <c r="W394" s="64"/>
      <c r="X394" s="63"/>
      <c r="Y394" s="189">
        <f t="shared" si="19"/>
        <v>0</v>
      </c>
      <c r="Z394" s="61"/>
      <c r="AA394" s="61"/>
      <c r="AB394" s="61"/>
      <c r="AC394" s="61"/>
      <c r="AD394" s="61"/>
      <c r="AE394" s="61"/>
      <c r="AF394" s="61"/>
      <c r="AG394" s="63"/>
      <c r="AH394" s="186">
        <f t="shared" si="20"/>
        <v>0</v>
      </c>
      <c r="AI394" s="64"/>
      <c r="AJ394" s="64" t="s">
        <v>2135</v>
      </c>
      <c r="AK394" s="61" t="s">
        <v>2127</v>
      </c>
      <c r="AL394" s="61"/>
      <c r="AM394" s="61"/>
      <c r="AN394" s="61"/>
      <c r="AO394" s="61"/>
      <c r="AP394" s="61"/>
      <c r="AQ394" s="61"/>
      <c r="AR394" s="61"/>
      <c r="AS394" s="489" t="s">
        <v>1920</v>
      </c>
    </row>
    <row r="395" spans="1:45" ht="15" customHeight="1" x14ac:dyDescent="0.25">
      <c r="A395" s="198"/>
      <c r="B395" s="61" t="s">
        <v>1921</v>
      </c>
      <c r="C395" s="61" t="s">
        <v>1922</v>
      </c>
      <c r="D395" s="61"/>
      <c r="E395" s="196" t="s">
        <v>1923</v>
      </c>
      <c r="F395" s="61" t="s">
        <v>510</v>
      </c>
      <c r="G395" s="61" t="s">
        <v>394</v>
      </c>
      <c r="H395" s="61"/>
      <c r="I395" s="61"/>
      <c r="J395" s="61"/>
      <c r="K395" s="61"/>
      <c r="L395" s="61"/>
      <c r="M395" s="61"/>
      <c r="N395" s="61">
        <v>1</v>
      </c>
      <c r="O395" s="63">
        <v>44028</v>
      </c>
      <c r="P395" s="184">
        <f t="shared" si="18"/>
        <v>1</v>
      </c>
      <c r="Q395" s="64"/>
      <c r="R395" s="64"/>
      <c r="S395" s="64"/>
      <c r="T395" s="64"/>
      <c r="U395" s="64"/>
      <c r="V395" s="64"/>
      <c r="W395" s="64"/>
      <c r="X395" s="63"/>
      <c r="Y395" s="189">
        <f t="shared" si="19"/>
        <v>0</v>
      </c>
      <c r="Z395" s="61"/>
      <c r="AA395" s="61"/>
      <c r="AB395" s="61"/>
      <c r="AC395" s="61"/>
      <c r="AD395" s="61"/>
      <c r="AE395" s="61"/>
      <c r="AF395" s="61"/>
      <c r="AG395" s="63"/>
      <c r="AH395" s="186">
        <f t="shared" si="20"/>
        <v>0</v>
      </c>
      <c r="AI395" s="64"/>
      <c r="AJ395" s="64" t="s">
        <v>2135</v>
      </c>
      <c r="AK395" s="61" t="s">
        <v>2127</v>
      </c>
      <c r="AL395" s="61"/>
      <c r="AM395" s="61"/>
      <c r="AN395" s="61"/>
      <c r="AO395" s="61"/>
      <c r="AP395" s="61"/>
      <c r="AQ395" s="61"/>
      <c r="AR395" s="61"/>
      <c r="AS395" s="489" t="s">
        <v>1924</v>
      </c>
    </row>
    <row r="396" spans="1:45" ht="15" customHeight="1" x14ac:dyDescent="0.25">
      <c r="A396" s="198"/>
      <c r="B396" s="61" t="s">
        <v>1925</v>
      </c>
      <c r="C396" s="61" t="s">
        <v>1926</v>
      </c>
      <c r="D396" s="61"/>
      <c r="E396" s="196" t="s">
        <v>1927</v>
      </c>
      <c r="F396" s="61" t="s">
        <v>510</v>
      </c>
      <c r="G396" s="61" t="s">
        <v>394</v>
      </c>
      <c r="H396" s="61"/>
      <c r="I396" s="61"/>
      <c r="J396" s="61"/>
      <c r="K396" s="61"/>
      <c r="L396" s="61"/>
      <c r="M396" s="61"/>
      <c r="N396" s="61">
        <v>1</v>
      </c>
      <c r="O396" s="63">
        <v>44035</v>
      </c>
      <c r="P396" s="184">
        <f t="shared" si="18"/>
        <v>1</v>
      </c>
      <c r="Q396" s="64"/>
      <c r="R396" s="64"/>
      <c r="S396" s="64"/>
      <c r="T396" s="64"/>
      <c r="U396" s="64"/>
      <c r="V396" s="64"/>
      <c r="W396" s="64"/>
      <c r="X396" s="63"/>
      <c r="Y396" s="189">
        <f t="shared" si="19"/>
        <v>0</v>
      </c>
      <c r="Z396" s="61"/>
      <c r="AA396" s="61"/>
      <c r="AB396" s="61"/>
      <c r="AC396" s="61"/>
      <c r="AD396" s="61"/>
      <c r="AE396" s="61"/>
      <c r="AF396" s="61"/>
      <c r="AG396" s="63"/>
      <c r="AH396" s="186">
        <f t="shared" si="20"/>
        <v>0</v>
      </c>
      <c r="AI396" s="64"/>
      <c r="AJ396" s="64" t="s">
        <v>2135</v>
      </c>
      <c r="AK396" s="61" t="s">
        <v>2127</v>
      </c>
      <c r="AL396" s="61"/>
      <c r="AM396" s="61"/>
      <c r="AN396" s="61"/>
      <c r="AO396" s="61"/>
      <c r="AP396" s="61"/>
      <c r="AQ396" s="61"/>
      <c r="AR396" s="61"/>
      <c r="AS396" s="489" t="s">
        <v>1928</v>
      </c>
    </row>
    <row r="397" spans="1:45" ht="15" customHeight="1" x14ac:dyDescent="0.25">
      <c r="A397" s="198"/>
      <c r="B397" s="61" t="s">
        <v>1929</v>
      </c>
      <c r="C397" s="61" t="s">
        <v>1930</v>
      </c>
      <c r="D397" s="61"/>
      <c r="E397" s="196" t="s">
        <v>1931</v>
      </c>
      <c r="F397" s="61" t="s">
        <v>510</v>
      </c>
      <c r="G397" s="61" t="s">
        <v>394</v>
      </c>
      <c r="H397" s="61"/>
      <c r="I397" s="61"/>
      <c r="J397" s="61"/>
      <c r="K397" s="61"/>
      <c r="L397" s="61"/>
      <c r="M397" s="61"/>
      <c r="N397" s="61">
        <v>1</v>
      </c>
      <c r="O397" s="63">
        <v>44159</v>
      </c>
      <c r="P397" s="184">
        <f t="shared" ref="P397:P460" si="21">SUM($H397:$N397)</f>
        <v>1</v>
      </c>
      <c r="Q397" s="64"/>
      <c r="R397" s="64"/>
      <c r="S397" s="64"/>
      <c r="T397" s="64"/>
      <c r="U397" s="64"/>
      <c r="V397" s="64"/>
      <c r="W397" s="64"/>
      <c r="X397" s="63"/>
      <c r="Y397" s="189">
        <f t="shared" ref="Y397:Y460" si="22">SUM(Q397:W397)</f>
        <v>0</v>
      </c>
      <c r="Z397" s="61"/>
      <c r="AA397" s="61"/>
      <c r="AB397" s="61"/>
      <c r="AC397" s="61"/>
      <c r="AD397" s="61"/>
      <c r="AE397" s="61"/>
      <c r="AF397" s="61"/>
      <c r="AG397" s="63"/>
      <c r="AH397" s="186">
        <f t="shared" ref="AH397:AH460" si="23">SUM($Z397:$AF397)</f>
        <v>0</v>
      </c>
      <c r="AI397" s="64"/>
      <c r="AJ397" s="64" t="s">
        <v>2135</v>
      </c>
      <c r="AK397" s="61" t="s">
        <v>2127</v>
      </c>
      <c r="AL397" s="61"/>
      <c r="AM397" s="61"/>
      <c r="AN397" s="61"/>
      <c r="AO397" s="61"/>
      <c r="AP397" s="61"/>
      <c r="AQ397" s="61"/>
      <c r="AR397" s="61"/>
      <c r="AS397" s="489" t="s">
        <v>1932</v>
      </c>
    </row>
    <row r="398" spans="1:45" ht="15" x14ac:dyDescent="0.25">
      <c r="A398" s="198"/>
      <c r="B398" s="61" t="s">
        <v>1933</v>
      </c>
      <c r="C398" s="61" t="s">
        <v>1934</v>
      </c>
      <c r="D398" s="61"/>
      <c r="E398" s="196" t="s">
        <v>1935</v>
      </c>
      <c r="F398" s="61" t="s">
        <v>510</v>
      </c>
      <c r="G398" s="61" t="s">
        <v>394</v>
      </c>
      <c r="H398" s="61"/>
      <c r="I398" s="61"/>
      <c r="J398" s="61"/>
      <c r="K398" s="61"/>
      <c r="L398" s="61"/>
      <c r="M398" s="61"/>
      <c r="N398" s="61">
        <v>1</v>
      </c>
      <c r="O398" s="63">
        <v>44119</v>
      </c>
      <c r="P398" s="184">
        <f t="shared" si="21"/>
        <v>1</v>
      </c>
      <c r="Q398" s="64"/>
      <c r="R398" s="64"/>
      <c r="S398" s="64"/>
      <c r="T398" s="64"/>
      <c r="U398" s="64"/>
      <c r="V398" s="64"/>
      <c r="W398" s="64"/>
      <c r="X398" s="63"/>
      <c r="Y398" s="189">
        <f t="shared" si="22"/>
        <v>0</v>
      </c>
      <c r="Z398" s="61"/>
      <c r="AA398" s="61"/>
      <c r="AB398" s="61"/>
      <c r="AC398" s="61"/>
      <c r="AD398" s="61"/>
      <c r="AE398" s="61"/>
      <c r="AF398" s="61"/>
      <c r="AG398" s="63"/>
      <c r="AH398" s="186">
        <f t="shared" si="23"/>
        <v>0</v>
      </c>
      <c r="AI398" s="64"/>
      <c r="AJ398" s="64" t="s">
        <v>2135</v>
      </c>
      <c r="AK398" s="61" t="s">
        <v>2127</v>
      </c>
      <c r="AL398" s="61"/>
      <c r="AM398" s="61"/>
      <c r="AN398" s="61"/>
      <c r="AO398" s="61"/>
      <c r="AP398" s="61"/>
      <c r="AQ398" s="61"/>
      <c r="AR398" s="61"/>
      <c r="AS398" s="489" t="s">
        <v>1936</v>
      </c>
    </row>
    <row r="399" spans="1:45" ht="15" x14ac:dyDescent="0.25">
      <c r="A399" s="198"/>
      <c r="B399" s="61" t="s">
        <v>1448</v>
      </c>
      <c r="C399" s="61" t="s">
        <v>1449</v>
      </c>
      <c r="D399" s="61"/>
      <c r="E399" s="196" t="s">
        <v>1450</v>
      </c>
      <c r="F399" s="61" t="s">
        <v>510</v>
      </c>
      <c r="G399" s="61" t="s">
        <v>394</v>
      </c>
      <c r="H399" s="61"/>
      <c r="I399" s="61"/>
      <c r="J399" s="61"/>
      <c r="K399" s="61"/>
      <c r="L399" s="61"/>
      <c r="M399" s="61"/>
      <c r="N399" s="61">
        <v>1</v>
      </c>
      <c r="O399" s="63">
        <v>44117</v>
      </c>
      <c r="P399" s="184">
        <f t="shared" si="21"/>
        <v>1</v>
      </c>
      <c r="Q399" s="64"/>
      <c r="R399" s="64"/>
      <c r="S399" s="64"/>
      <c r="T399" s="64"/>
      <c r="U399" s="64"/>
      <c r="V399" s="64"/>
      <c r="W399" s="64"/>
      <c r="X399" s="63"/>
      <c r="Y399" s="189">
        <f t="shared" si="22"/>
        <v>0</v>
      </c>
      <c r="Z399" s="61"/>
      <c r="AA399" s="61"/>
      <c r="AB399" s="61"/>
      <c r="AC399" s="61"/>
      <c r="AD399" s="61"/>
      <c r="AE399" s="61"/>
      <c r="AF399" s="61"/>
      <c r="AG399" s="63"/>
      <c r="AH399" s="186">
        <f t="shared" si="23"/>
        <v>0</v>
      </c>
      <c r="AI399" s="64"/>
      <c r="AJ399" s="64" t="s">
        <v>2135</v>
      </c>
      <c r="AK399" s="61" t="s">
        <v>2127</v>
      </c>
      <c r="AL399" s="61"/>
      <c r="AM399" s="61"/>
      <c r="AN399" s="61"/>
      <c r="AO399" s="61"/>
      <c r="AP399" s="61"/>
      <c r="AQ399" s="61"/>
      <c r="AR399" s="61"/>
      <c r="AS399" s="489" t="s">
        <v>2532</v>
      </c>
    </row>
    <row r="400" spans="1:45" ht="15" x14ac:dyDescent="0.25">
      <c r="A400" s="198"/>
      <c r="B400" s="61" t="s">
        <v>1452</v>
      </c>
      <c r="C400" s="61" t="s">
        <v>1453</v>
      </c>
      <c r="D400" s="61"/>
      <c r="E400" s="196" t="s">
        <v>1454</v>
      </c>
      <c r="F400" s="61" t="s">
        <v>510</v>
      </c>
      <c r="G400" s="61" t="s">
        <v>394</v>
      </c>
      <c r="H400" s="61"/>
      <c r="I400" s="61"/>
      <c r="J400" s="61"/>
      <c r="K400" s="61"/>
      <c r="L400" s="61"/>
      <c r="M400" s="61"/>
      <c r="N400" s="61">
        <v>1</v>
      </c>
      <c r="O400" s="63">
        <v>43987</v>
      </c>
      <c r="P400" s="184">
        <f t="shared" si="21"/>
        <v>1</v>
      </c>
      <c r="Q400" s="64"/>
      <c r="R400" s="64"/>
      <c r="S400" s="64"/>
      <c r="T400" s="64"/>
      <c r="U400" s="64"/>
      <c r="V400" s="64"/>
      <c r="W400" s="64"/>
      <c r="X400" s="63"/>
      <c r="Y400" s="189">
        <f t="shared" si="22"/>
        <v>0</v>
      </c>
      <c r="Z400" s="61"/>
      <c r="AA400" s="61"/>
      <c r="AB400" s="61"/>
      <c r="AC400" s="61"/>
      <c r="AD400" s="61"/>
      <c r="AE400" s="61"/>
      <c r="AF400" s="61"/>
      <c r="AG400" s="63"/>
      <c r="AH400" s="186">
        <f t="shared" si="23"/>
        <v>0</v>
      </c>
      <c r="AI400" s="64"/>
      <c r="AJ400" s="64" t="s">
        <v>2135</v>
      </c>
      <c r="AK400" s="61" t="s">
        <v>2127</v>
      </c>
      <c r="AL400" s="61"/>
      <c r="AM400" s="61"/>
      <c r="AN400" s="61"/>
      <c r="AO400" s="61"/>
      <c r="AP400" s="61"/>
      <c r="AQ400" s="61"/>
      <c r="AR400" s="61"/>
      <c r="AS400" s="489" t="s">
        <v>2533</v>
      </c>
    </row>
    <row r="401" spans="1:45" ht="15" customHeight="1" x14ac:dyDescent="0.25">
      <c r="A401" s="198"/>
      <c r="B401" s="61" t="s">
        <v>1937</v>
      </c>
      <c r="C401" s="61" t="s">
        <v>1938</v>
      </c>
      <c r="D401" s="61"/>
      <c r="E401" s="196" t="s">
        <v>1939</v>
      </c>
      <c r="F401" s="61" t="s">
        <v>510</v>
      </c>
      <c r="G401" s="61" t="s">
        <v>394</v>
      </c>
      <c r="H401" s="61"/>
      <c r="I401" s="61"/>
      <c r="J401" s="61"/>
      <c r="K401" s="61"/>
      <c r="L401" s="61"/>
      <c r="M401" s="61"/>
      <c r="N401" s="61">
        <v>1</v>
      </c>
      <c r="O401" s="63">
        <v>44018</v>
      </c>
      <c r="P401" s="184">
        <f t="shared" si="21"/>
        <v>1</v>
      </c>
      <c r="Q401" s="64"/>
      <c r="R401" s="64"/>
      <c r="S401" s="64"/>
      <c r="T401" s="64"/>
      <c r="U401" s="64"/>
      <c r="V401" s="64"/>
      <c r="W401" s="64"/>
      <c r="X401" s="63"/>
      <c r="Y401" s="189">
        <f t="shared" si="22"/>
        <v>0</v>
      </c>
      <c r="Z401" s="61"/>
      <c r="AA401" s="61"/>
      <c r="AB401" s="61"/>
      <c r="AC401" s="61"/>
      <c r="AD401" s="61"/>
      <c r="AE401" s="61"/>
      <c r="AF401" s="61"/>
      <c r="AG401" s="63"/>
      <c r="AH401" s="186">
        <f t="shared" si="23"/>
        <v>0</v>
      </c>
      <c r="AI401" s="64"/>
      <c r="AJ401" s="64" t="s">
        <v>2135</v>
      </c>
      <c r="AK401" s="61" t="s">
        <v>2127</v>
      </c>
      <c r="AL401" s="61"/>
      <c r="AM401" s="61"/>
      <c r="AN401" s="61"/>
      <c r="AO401" s="61"/>
      <c r="AP401" s="61"/>
      <c r="AQ401" s="61"/>
      <c r="AR401" s="61"/>
      <c r="AS401" s="489" t="s">
        <v>2534</v>
      </c>
    </row>
    <row r="402" spans="1:45" ht="15" customHeight="1" x14ac:dyDescent="0.25">
      <c r="A402" s="198"/>
      <c r="B402" s="61" t="s">
        <v>1941</v>
      </c>
      <c r="C402" s="61" t="s">
        <v>1942</v>
      </c>
      <c r="D402" s="61"/>
      <c r="E402" s="196" t="s">
        <v>1943</v>
      </c>
      <c r="F402" s="61" t="s">
        <v>510</v>
      </c>
      <c r="G402" s="61" t="s">
        <v>394</v>
      </c>
      <c r="H402" s="61"/>
      <c r="I402" s="61"/>
      <c r="J402" s="61"/>
      <c r="K402" s="61"/>
      <c r="L402" s="61"/>
      <c r="M402" s="61"/>
      <c r="N402" s="61">
        <v>1</v>
      </c>
      <c r="O402" s="63">
        <v>44035</v>
      </c>
      <c r="P402" s="184">
        <f t="shared" si="21"/>
        <v>1</v>
      </c>
      <c r="Q402" s="64"/>
      <c r="R402" s="64"/>
      <c r="S402" s="64"/>
      <c r="T402" s="64"/>
      <c r="U402" s="64"/>
      <c r="V402" s="64"/>
      <c r="W402" s="64"/>
      <c r="X402" s="63"/>
      <c r="Y402" s="189">
        <f t="shared" si="22"/>
        <v>0</v>
      </c>
      <c r="Z402" s="61"/>
      <c r="AA402" s="61"/>
      <c r="AB402" s="61"/>
      <c r="AC402" s="61"/>
      <c r="AD402" s="61"/>
      <c r="AE402" s="61"/>
      <c r="AF402" s="61"/>
      <c r="AG402" s="63"/>
      <c r="AH402" s="186">
        <f t="shared" si="23"/>
        <v>0</v>
      </c>
      <c r="AI402" s="64"/>
      <c r="AJ402" s="64" t="s">
        <v>2135</v>
      </c>
      <c r="AK402" s="61" t="s">
        <v>2127</v>
      </c>
      <c r="AL402" s="61"/>
      <c r="AM402" s="61"/>
      <c r="AN402" s="61"/>
      <c r="AO402" s="61"/>
      <c r="AP402" s="61"/>
      <c r="AQ402" s="61"/>
      <c r="AR402" s="61"/>
      <c r="AS402" s="489" t="s">
        <v>2535</v>
      </c>
    </row>
    <row r="403" spans="1:45" ht="15" x14ac:dyDescent="0.25">
      <c r="A403" s="198"/>
      <c r="B403" s="61" t="s">
        <v>1945</v>
      </c>
      <c r="C403" s="61" t="s">
        <v>1946</v>
      </c>
      <c r="D403" s="61"/>
      <c r="E403" s="196" t="s">
        <v>1947</v>
      </c>
      <c r="F403" s="61" t="s">
        <v>510</v>
      </c>
      <c r="G403" s="61" t="s">
        <v>394</v>
      </c>
      <c r="H403" s="61"/>
      <c r="I403" s="61"/>
      <c r="J403" s="61"/>
      <c r="K403" s="61"/>
      <c r="L403" s="61"/>
      <c r="M403" s="61"/>
      <c r="N403" s="61">
        <v>1</v>
      </c>
      <c r="O403" s="63">
        <v>44097</v>
      </c>
      <c r="P403" s="184">
        <f t="shared" si="21"/>
        <v>1</v>
      </c>
      <c r="Q403" s="64"/>
      <c r="R403" s="64"/>
      <c r="S403" s="64"/>
      <c r="T403" s="64"/>
      <c r="U403" s="64"/>
      <c r="V403" s="64"/>
      <c r="W403" s="64"/>
      <c r="X403" s="63"/>
      <c r="Y403" s="189">
        <f t="shared" si="22"/>
        <v>0</v>
      </c>
      <c r="Z403" s="61"/>
      <c r="AA403" s="61"/>
      <c r="AB403" s="61"/>
      <c r="AC403" s="61"/>
      <c r="AD403" s="61"/>
      <c r="AE403" s="61"/>
      <c r="AF403" s="61"/>
      <c r="AG403" s="63"/>
      <c r="AH403" s="186">
        <f t="shared" si="23"/>
        <v>0</v>
      </c>
      <c r="AI403" s="64"/>
      <c r="AJ403" s="64" t="s">
        <v>2135</v>
      </c>
      <c r="AK403" s="61" t="s">
        <v>2127</v>
      </c>
      <c r="AL403" s="61"/>
      <c r="AM403" s="61"/>
      <c r="AN403" s="61"/>
      <c r="AO403" s="61"/>
      <c r="AP403" s="61"/>
      <c r="AQ403" s="61"/>
      <c r="AR403" s="61"/>
      <c r="AS403" s="489" t="s">
        <v>2536</v>
      </c>
    </row>
    <row r="404" spans="1:45" ht="15" x14ac:dyDescent="0.25">
      <c r="A404" s="198"/>
      <c r="B404" s="61" t="s">
        <v>1949</v>
      </c>
      <c r="C404" s="61" t="s">
        <v>1950</v>
      </c>
      <c r="D404" s="61"/>
      <c r="E404" s="196" t="s">
        <v>1951</v>
      </c>
      <c r="F404" s="61" t="s">
        <v>510</v>
      </c>
      <c r="G404" s="61" t="s">
        <v>394</v>
      </c>
      <c r="H404" s="61"/>
      <c r="I404" s="61"/>
      <c r="J404" s="61"/>
      <c r="K404" s="61"/>
      <c r="L404" s="61"/>
      <c r="M404" s="61"/>
      <c r="N404" s="61">
        <v>1</v>
      </c>
      <c r="O404" s="63">
        <v>44104</v>
      </c>
      <c r="P404" s="184">
        <f t="shared" si="21"/>
        <v>1</v>
      </c>
      <c r="Q404" s="64"/>
      <c r="R404" s="64"/>
      <c r="S404" s="64"/>
      <c r="T404" s="64"/>
      <c r="U404" s="64"/>
      <c r="V404" s="64"/>
      <c r="W404" s="64"/>
      <c r="X404" s="63"/>
      <c r="Y404" s="189">
        <f t="shared" si="22"/>
        <v>0</v>
      </c>
      <c r="Z404" s="61"/>
      <c r="AA404" s="61"/>
      <c r="AB404" s="61"/>
      <c r="AC404" s="61"/>
      <c r="AD404" s="61"/>
      <c r="AE404" s="61"/>
      <c r="AF404" s="61"/>
      <c r="AG404" s="63"/>
      <c r="AH404" s="186">
        <f t="shared" si="23"/>
        <v>0</v>
      </c>
      <c r="AI404" s="64"/>
      <c r="AJ404" s="64" t="s">
        <v>2135</v>
      </c>
      <c r="AK404" s="61" t="s">
        <v>2127</v>
      </c>
      <c r="AL404" s="61"/>
      <c r="AM404" s="61"/>
      <c r="AN404" s="61"/>
      <c r="AO404" s="61"/>
      <c r="AP404" s="61"/>
      <c r="AQ404" s="61"/>
      <c r="AR404" s="61"/>
      <c r="AS404" s="489" t="s">
        <v>2537</v>
      </c>
    </row>
    <row r="405" spans="1:45" ht="15" customHeight="1" x14ac:dyDescent="0.25">
      <c r="A405" s="198"/>
      <c r="B405" s="61" t="s">
        <v>1456</v>
      </c>
      <c r="C405" s="61" t="s">
        <v>1457</v>
      </c>
      <c r="D405" s="61"/>
      <c r="E405" s="196" t="s">
        <v>1458</v>
      </c>
      <c r="F405" s="61" t="s">
        <v>510</v>
      </c>
      <c r="G405" s="61" t="s">
        <v>394</v>
      </c>
      <c r="H405" s="61"/>
      <c r="I405" s="61"/>
      <c r="J405" s="61"/>
      <c r="K405" s="61"/>
      <c r="L405" s="61"/>
      <c r="M405" s="61"/>
      <c r="N405" s="61">
        <v>1</v>
      </c>
      <c r="O405" s="63">
        <v>44019</v>
      </c>
      <c r="P405" s="184">
        <f t="shared" si="21"/>
        <v>1</v>
      </c>
      <c r="Q405" s="64"/>
      <c r="R405" s="64"/>
      <c r="S405" s="64"/>
      <c r="T405" s="64"/>
      <c r="U405" s="64"/>
      <c r="V405" s="64"/>
      <c r="W405" s="64"/>
      <c r="X405" s="63"/>
      <c r="Y405" s="189">
        <f t="shared" si="22"/>
        <v>0</v>
      </c>
      <c r="Z405" s="61"/>
      <c r="AA405" s="61"/>
      <c r="AB405" s="61"/>
      <c r="AC405" s="61"/>
      <c r="AD405" s="61"/>
      <c r="AE405" s="61"/>
      <c r="AF405" s="61"/>
      <c r="AG405" s="63"/>
      <c r="AH405" s="186">
        <f t="shared" si="23"/>
        <v>0</v>
      </c>
      <c r="AI405" s="64"/>
      <c r="AJ405" s="64" t="s">
        <v>2135</v>
      </c>
      <c r="AK405" s="61" t="s">
        <v>2127</v>
      </c>
      <c r="AL405" s="61"/>
      <c r="AM405" s="61"/>
      <c r="AN405" s="61"/>
      <c r="AO405" s="61"/>
      <c r="AP405" s="61"/>
      <c r="AQ405" s="61"/>
      <c r="AR405" s="61"/>
      <c r="AS405" s="489" t="s">
        <v>2538</v>
      </c>
    </row>
    <row r="406" spans="1:45" ht="15" customHeight="1" x14ac:dyDescent="0.25">
      <c r="A406" s="198"/>
      <c r="B406" s="61" t="s">
        <v>1953</v>
      </c>
      <c r="C406" s="61" t="s">
        <v>1954</v>
      </c>
      <c r="D406" s="61"/>
      <c r="E406" s="196" t="s">
        <v>1955</v>
      </c>
      <c r="F406" s="61" t="s">
        <v>510</v>
      </c>
      <c r="G406" s="61" t="s">
        <v>394</v>
      </c>
      <c r="H406" s="61"/>
      <c r="I406" s="61"/>
      <c r="J406" s="61"/>
      <c r="K406" s="61"/>
      <c r="L406" s="61"/>
      <c r="M406" s="61"/>
      <c r="N406" s="61">
        <v>1</v>
      </c>
      <c r="O406" s="63">
        <v>44179</v>
      </c>
      <c r="P406" s="184">
        <f t="shared" si="21"/>
        <v>1</v>
      </c>
      <c r="Q406" s="64"/>
      <c r="R406" s="64"/>
      <c r="S406" s="64"/>
      <c r="T406" s="64"/>
      <c r="U406" s="64"/>
      <c r="V406" s="64"/>
      <c r="W406" s="64"/>
      <c r="X406" s="63"/>
      <c r="Y406" s="189">
        <f t="shared" si="22"/>
        <v>0</v>
      </c>
      <c r="Z406" s="61"/>
      <c r="AA406" s="61"/>
      <c r="AB406" s="61"/>
      <c r="AC406" s="61"/>
      <c r="AD406" s="61"/>
      <c r="AE406" s="61"/>
      <c r="AF406" s="61"/>
      <c r="AG406" s="63"/>
      <c r="AH406" s="186">
        <f t="shared" si="23"/>
        <v>0</v>
      </c>
      <c r="AI406" s="64"/>
      <c r="AJ406" s="64" t="s">
        <v>2135</v>
      </c>
      <c r="AK406" s="61" t="s">
        <v>2127</v>
      </c>
      <c r="AL406" s="61"/>
      <c r="AM406" s="61"/>
      <c r="AN406" s="61"/>
      <c r="AO406" s="61"/>
      <c r="AP406" s="61"/>
      <c r="AQ406" s="61"/>
      <c r="AR406" s="61"/>
      <c r="AS406" s="489" t="s">
        <v>2539</v>
      </c>
    </row>
    <row r="407" spans="1:45" ht="15" customHeight="1" x14ac:dyDescent="0.25">
      <c r="A407" s="198"/>
      <c r="B407" s="61" t="s">
        <v>1957</v>
      </c>
      <c r="C407" s="61" t="s">
        <v>1958</v>
      </c>
      <c r="D407" s="61"/>
      <c r="E407" s="196" t="s">
        <v>1959</v>
      </c>
      <c r="F407" s="61" t="s">
        <v>510</v>
      </c>
      <c r="G407" s="61" t="s">
        <v>394</v>
      </c>
      <c r="H407" s="61"/>
      <c r="I407" s="61"/>
      <c r="J407" s="61"/>
      <c r="K407" s="61"/>
      <c r="L407" s="61"/>
      <c r="M407" s="61"/>
      <c r="N407" s="61">
        <v>1</v>
      </c>
      <c r="O407" s="63">
        <v>44018</v>
      </c>
      <c r="P407" s="184">
        <f t="shared" si="21"/>
        <v>1</v>
      </c>
      <c r="Q407" s="64"/>
      <c r="R407" s="64"/>
      <c r="S407" s="64"/>
      <c r="T407" s="64"/>
      <c r="U407" s="64"/>
      <c r="V407" s="64"/>
      <c r="W407" s="64"/>
      <c r="X407" s="63"/>
      <c r="Y407" s="189">
        <f t="shared" si="22"/>
        <v>0</v>
      </c>
      <c r="Z407" s="61"/>
      <c r="AA407" s="61"/>
      <c r="AB407" s="61"/>
      <c r="AC407" s="61"/>
      <c r="AD407" s="61"/>
      <c r="AE407" s="61"/>
      <c r="AF407" s="61"/>
      <c r="AG407" s="63"/>
      <c r="AH407" s="186">
        <f t="shared" si="23"/>
        <v>0</v>
      </c>
      <c r="AI407" s="64"/>
      <c r="AJ407" s="64" t="s">
        <v>2135</v>
      </c>
      <c r="AK407" s="61" t="s">
        <v>2127</v>
      </c>
      <c r="AL407" s="61"/>
      <c r="AM407" s="61"/>
      <c r="AN407" s="61"/>
      <c r="AO407" s="61"/>
      <c r="AP407" s="61"/>
      <c r="AQ407" s="61"/>
      <c r="AR407" s="61"/>
      <c r="AS407" s="489" t="s">
        <v>2540</v>
      </c>
    </row>
    <row r="408" spans="1:45" ht="15" x14ac:dyDescent="0.25">
      <c r="A408" s="198"/>
      <c r="B408" s="61" t="s">
        <v>1468</v>
      </c>
      <c r="C408" s="61" t="s">
        <v>1469</v>
      </c>
      <c r="D408" s="61"/>
      <c r="E408" s="196" t="s">
        <v>1470</v>
      </c>
      <c r="F408" s="61" t="s">
        <v>510</v>
      </c>
      <c r="G408" s="61" t="s">
        <v>394</v>
      </c>
      <c r="H408" s="61"/>
      <c r="I408" s="61"/>
      <c r="J408" s="61"/>
      <c r="K408" s="61"/>
      <c r="L408" s="61"/>
      <c r="M408" s="61"/>
      <c r="N408" s="61">
        <v>1</v>
      </c>
      <c r="O408" s="63">
        <v>44195</v>
      </c>
      <c r="P408" s="184">
        <f t="shared" si="21"/>
        <v>1</v>
      </c>
      <c r="Q408" s="64"/>
      <c r="R408" s="64"/>
      <c r="S408" s="64"/>
      <c r="T408" s="64"/>
      <c r="U408" s="64"/>
      <c r="V408" s="64"/>
      <c r="W408" s="64"/>
      <c r="X408" s="63"/>
      <c r="Y408" s="189">
        <f t="shared" si="22"/>
        <v>0</v>
      </c>
      <c r="Z408" s="61"/>
      <c r="AA408" s="61"/>
      <c r="AB408" s="61"/>
      <c r="AC408" s="61"/>
      <c r="AD408" s="61"/>
      <c r="AE408" s="61"/>
      <c r="AF408" s="61"/>
      <c r="AG408" s="63"/>
      <c r="AH408" s="186">
        <f t="shared" si="23"/>
        <v>0</v>
      </c>
      <c r="AI408" s="64"/>
      <c r="AJ408" s="64" t="s">
        <v>2135</v>
      </c>
      <c r="AK408" s="61" t="s">
        <v>2127</v>
      </c>
      <c r="AL408" s="61"/>
      <c r="AM408" s="61"/>
      <c r="AN408" s="61"/>
      <c r="AO408" s="61"/>
      <c r="AP408" s="61"/>
      <c r="AQ408" s="61"/>
      <c r="AR408" s="61"/>
      <c r="AS408" s="489" t="s">
        <v>2541</v>
      </c>
    </row>
    <row r="409" spans="1:45" ht="15" x14ac:dyDescent="0.25">
      <c r="A409" s="198"/>
      <c r="B409" s="61" t="s">
        <v>1472</v>
      </c>
      <c r="C409" s="61" t="s">
        <v>1473</v>
      </c>
      <c r="D409" s="61"/>
      <c r="E409" s="196" t="s">
        <v>1474</v>
      </c>
      <c r="F409" s="61" t="s">
        <v>510</v>
      </c>
      <c r="G409" s="61" t="s">
        <v>394</v>
      </c>
      <c r="H409" s="61"/>
      <c r="I409" s="61"/>
      <c r="J409" s="61"/>
      <c r="K409" s="61"/>
      <c r="L409" s="61"/>
      <c r="M409" s="61"/>
      <c r="N409" s="61">
        <v>1</v>
      </c>
      <c r="O409" s="63">
        <v>43950</v>
      </c>
      <c r="P409" s="184">
        <f t="shared" si="21"/>
        <v>1</v>
      </c>
      <c r="Q409" s="64"/>
      <c r="R409" s="64"/>
      <c r="S409" s="64"/>
      <c r="T409" s="64"/>
      <c r="U409" s="64"/>
      <c r="V409" s="64"/>
      <c r="W409" s="64"/>
      <c r="X409" s="63"/>
      <c r="Y409" s="189">
        <f t="shared" si="22"/>
        <v>0</v>
      </c>
      <c r="Z409" s="61"/>
      <c r="AA409" s="61"/>
      <c r="AB409" s="61"/>
      <c r="AC409" s="61"/>
      <c r="AD409" s="61"/>
      <c r="AE409" s="61"/>
      <c r="AF409" s="61"/>
      <c r="AG409" s="63"/>
      <c r="AH409" s="186">
        <f t="shared" si="23"/>
        <v>0</v>
      </c>
      <c r="AI409" s="64"/>
      <c r="AJ409" s="64" t="s">
        <v>2135</v>
      </c>
      <c r="AK409" s="61" t="s">
        <v>2127</v>
      </c>
      <c r="AL409" s="61"/>
      <c r="AM409" s="61"/>
      <c r="AN409" s="61"/>
      <c r="AO409" s="61"/>
      <c r="AP409" s="61"/>
      <c r="AQ409" s="61"/>
      <c r="AR409" s="61"/>
      <c r="AS409" s="489" t="s">
        <v>2542</v>
      </c>
    </row>
    <row r="410" spans="1:45" ht="15" x14ac:dyDescent="0.25">
      <c r="A410" s="198"/>
      <c r="B410" s="61" t="s">
        <v>1961</v>
      </c>
      <c r="C410" s="61" t="s">
        <v>1962</v>
      </c>
      <c r="D410" s="61"/>
      <c r="E410" s="196" t="s">
        <v>1963</v>
      </c>
      <c r="F410" s="61" t="s">
        <v>510</v>
      </c>
      <c r="G410" s="61" t="s">
        <v>394</v>
      </c>
      <c r="H410" s="61"/>
      <c r="I410" s="61"/>
      <c r="J410" s="61"/>
      <c r="K410" s="61"/>
      <c r="L410" s="61"/>
      <c r="M410" s="61"/>
      <c r="N410" s="61">
        <v>1</v>
      </c>
      <c r="O410" s="63">
        <v>44160</v>
      </c>
      <c r="P410" s="184">
        <f t="shared" si="21"/>
        <v>1</v>
      </c>
      <c r="Q410" s="64"/>
      <c r="R410" s="64"/>
      <c r="S410" s="64"/>
      <c r="T410" s="64"/>
      <c r="U410" s="64"/>
      <c r="V410" s="64"/>
      <c r="W410" s="64"/>
      <c r="X410" s="63"/>
      <c r="Y410" s="189">
        <f t="shared" si="22"/>
        <v>0</v>
      </c>
      <c r="Z410" s="61"/>
      <c r="AA410" s="61"/>
      <c r="AB410" s="61"/>
      <c r="AC410" s="61"/>
      <c r="AD410" s="61"/>
      <c r="AE410" s="61"/>
      <c r="AF410" s="61"/>
      <c r="AG410" s="63"/>
      <c r="AH410" s="186">
        <f t="shared" si="23"/>
        <v>0</v>
      </c>
      <c r="AI410" s="64"/>
      <c r="AJ410" s="64" t="s">
        <v>2135</v>
      </c>
      <c r="AK410" s="61" t="s">
        <v>2127</v>
      </c>
      <c r="AL410" s="61"/>
      <c r="AM410" s="61"/>
      <c r="AN410" s="61"/>
      <c r="AO410" s="61"/>
      <c r="AP410" s="61"/>
      <c r="AQ410" s="61"/>
      <c r="AR410" s="61"/>
      <c r="AS410" s="489" t="s">
        <v>2543</v>
      </c>
    </row>
    <row r="411" spans="1:45" ht="15" x14ac:dyDescent="0.25">
      <c r="A411" s="198"/>
      <c r="B411" s="61" t="s">
        <v>1965</v>
      </c>
      <c r="C411" s="61" t="s">
        <v>1966</v>
      </c>
      <c r="D411" s="61"/>
      <c r="E411" s="196" t="s">
        <v>1967</v>
      </c>
      <c r="F411" s="61" t="s">
        <v>510</v>
      </c>
      <c r="G411" s="61" t="s">
        <v>394</v>
      </c>
      <c r="H411" s="61"/>
      <c r="I411" s="61"/>
      <c r="J411" s="61"/>
      <c r="K411" s="61"/>
      <c r="L411" s="61"/>
      <c r="M411" s="61"/>
      <c r="N411" s="61">
        <v>1</v>
      </c>
      <c r="O411" s="63">
        <v>44085</v>
      </c>
      <c r="P411" s="184">
        <f t="shared" si="21"/>
        <v>1</v>
      </c>
      <c r="Q411" s="64"/>
      <c r="R411" s="64"/>
      <c r="S411" s="64"/>
      <c r="T411" s="64"/>
      <c r="U411" s="64"/>
      <c r="V411" s="64"/>
      <c r="W411" s="64"/>
      <c r="X411" s="63"/>
      <c r="Y411" s="189">
        <f t="shared" si="22"/>
        <v>0</v>
      </c>
      <c r="Z411" s="61"/>
      <c r="AA411" s="61"/>
      <c r="AB411" s="61"/>
      <c r="AC411" s="61"/>
      <c r="AD411" s="61"/>
      <c r="AE411" s="61"/>
      <c r="AF411" s="61"/>
      <c r="AG411" s="63"/>
      <c r="AH411" s="186">
        <f t="shared" si="23"/>
        <v>0</v>
      </c>
      <c r="AI411" s="64"/>
      <c r="AJ411" s="64" t="s">
        <v>2135</v>
      </c>
      <c r="AK411" s="61" t="s">
        <v>2127</v>
      </c>
      <c r="AL411" s="61"/>
      <c r="AM411" s="61"/>
      <c r="AN411" s="61"/>
      <c r="AO411" s="61"/>
      <c r="AP411" s="61"/>
      <c r="AQ411" s="61"/>
      <c r="AR411" s="61"/>
      <c r="AS411" s="489" t="s">
        <v>2544</v>
      </c>
    </row>
    <row r="412" spans="1:45" ht="15" x14ac:dyDescent="0.25">
      <c r="A412" s="198"/>
      <c r="B412" s="61" t="s">
        <v>1965</v>
      </c>
      <c r="C412" s="61" t="s">
        <v>1966</v>
      </c>
      <c r="D412" s="61"/>
      <c r="E412" s="196" t="s">
        <v>1969</v>
      </c>
      <c r="F412" s="61" t="s">
        <v>510</v>
      </c>
      <c r="G412" s="61" t="s">
        <v>394</v>
      </c>
      <c r="H412" s="61"/>
      <c r="I412" s="61"/>
      <c r="J412" s="61"/>
      <c r="K412" s="61"/>
      <c r="L412" s="61"/>
      <c r="M412" s="61"/>
      <c r="N412" s="61">
        <v>1</v>
      </c>
      <c r="O412" s="63">
        <v>44089</v>
      </c>
      <c r="P412" s="184">
        <f t="shared" si="21"/>
        <v>1</v>
      </c>
      <c r="Q412" s="64"/>
      <c r="R412" s="64"/>
      <c r="S412" s="64"/>
      <c r="T412" s="64"/>
      <c r="U412" s="64"/>
      <c r="V412" s="64"/>
      <c r="W412" s="64"/>
      <c r="X412" s="63"/>
      <c r="Y412" s="189">
        <f t="shared" si="22"/>
        <v>0</v>
      </c>
      <c r="Z412" s="61"/>
      <c r="AA412" s="61"/>
      <c r="AB412" s="61"/>
      <c r="AC412" s="61"/>
      <c r="AD412" s="61"/>
      <c r="AE412" s="61"/>
      <c r="AF412" s="61"/>
      <c r="AG412" s="63"/>
      <c r="AH412" s="186">
        <f t="shared" si="23"/>
        <v>0</v>
      </c>
      <c r="AI412" s="64"/>
      <c r="AJ412" s="64" t="s">
        <v>2135</v>
      </c>
      <c r="AK412" s="61" t="s">
        <v>2127</v>
      </c>
      <c r="AL412" s="61"/>
      <c r="AM412" s="61"/>
      <c r="AN412" s="61"/>
      <c r="AO412" s="61"/>
      <c r="AP412" s="61"/>
      <c r="AQ412" s="61"/>
      <c r="AR412" s="61"/>
      <c r="AS412" s="489" t="s">
        <v>2545</v>
      </c>
    </row>
    <row r="413" spans="1:45" ht="15" x14ac:dyDescent="0.25">
      <c r="A413" s="198"/>
      <c r="B413" s="61" t="s">
        <v>1971</v>
      </c>
      <c r="C413" s="61" t="s">
        <v>1972</v>
      </c>
      <c r="D413" s="61"/>
      <c r="E413" s="196" t="s">
        <v>1973</v>
      </c>
      <c r="F413" s="61" t="s">
        <v>510</v>
      </c>
      <c r="G413" s="61" t="s">
        <v>394</v>
      </c>
      <c r="H413" s="61"/>
      <c r="I413" s="61"/>
      <c r="J413" s="61"/>
      <c r="K413" s="61"/>
      <c r="L413" s="61"/>
      <c r="M413" s="61"/>
      <c r="N413" s="61">
        <v>1</v>
      </c>
      <c r="O413" s="63">
        <v>44160</v>
      </c>
      <c r="P413" s="184">
        <f t="shared" si="21"/>
        <v>1</v>
      </c>
      <c r="Q413" s="64"/>
      <c r="R413" s="64"/>
      <c r="S413" s="64"/>
      <c r="T413" s="64"/>
      <c r="U413" s="64"/>
      <c r="V413" s="64"/>
      <c r="W413" s="64"/>
      <c r="X413" s="63"/>
      <c r="Y413" s="189">
        <f t="shared" si="22"/>
        <v>0</v>
      </c>
      <c r="Z413" s="61"/>
      <c r="AA413" s="61"/>
      <c r="AB413" s="61"/>
      <c r="AC413" s="61"/>
      <c r="AD413" s="61"/>
      <c r="AE413" s="61"/>
      <c r="AF413" s="61"/>
      <c r="AG413" s="63"/>
      <c r="AH413" s="186">
        <f t="shared" si="23"/>
        <v>0</v>
      </c>
      <c r="AI413" s="64"/>
      <c r="AJ413" s="64" t="s">
        <v>2135</v>
      </c>
      <c r="AK413" s="61" t="s">
        <v>2127</v>
      </c>
      <c r="AL413" s="61"/>
      <c r="AM413" s="61"/>
      <c r="AN413" s="61"/>
      <c r="AO413" s="61"/>
      <c r="AP413" s="61"/>
      <c r="AQ413" s="61"/>
      <c r="AR413" s="61"/>
      <c r="AS413" s="489" t="s">
        <v>2546</v>
      </c>
    </row>
    <row r="414" spans="1:45" ht="15" customHeight="1" x14ac:dyDescent="0.25">
      <c r="A414" s="198"/>
      <c r="B414" s="61" t="s">
        <v>1975</v>
      </c>
      <c r="C414" s="61" t="s">
        <v>1976</v>
      </c>
      <c r="D414" s="61"/>
      <c r="E414" s="196" t="s">
        <v>1977</v>
      </c>
      <c r="F414" s="61" t="s">
        <v>510</v>
      </c>
      <c r="G414" s="61" t="s">
        <v>394</v>
      </c>
      <c r="H414" s="61"/>
      <c r="I414" s="61"/>
      <c r="J414" s="61"/>
      <c r="K414" s="61"/>
      <c r="L414" s="61"/>
      <c r="M414" s="61"/>
      <c r="N414" s="61">
        <v>1</v>
      </c>
      <c r="O414" s="63">
        <v>44184</v>
      </c>
      <c r="P414" s="184">
        <f t="shared" si="21"/>
        <v>1</v>
      </c>
      <c r="Q414" s="64"/>
      <c r="R414" s="64"/>
      <c r="S414" s="64"/>
      <c r="T414" s="64"/>
      <c r="U414" s="64"/>
      <c r="V414" s="64"/>
      <c r="W414" s="64"/>
      <c r="X414" s="63"/>
      <c r="Y414" s="189">
        <f t="shared" si="22"/>
        <v>0</v>
      </c>
      <c r="Z414" s="61"/>
      <c r="AA414" s="61"/>
      <c r="AB414" s="61"/>
      <c r="AC414" s="61"/>
      <c r="AD414" s="61"/>
      <c r="AE414" s="61"/>
      <c r="AF414" s="61"/>
      <c r="AG414" s="63"/>
      <c r="AH414" s="186">
        <f t="shared" si="23"/>
        <v>0</v>
      </c>
      <c r="AI414" s="64"/>
      <c r="AJ414" s="64" t="s">
        <v>2135</v>
      </c>
      <c r="AK414" s="61" t="s">
        <v>2127</v>
      </c>
      <c r="AL414" s="61"/>
      <c r="AM414" s="61"/>
      <c r="AN414" s="61"/>
      <c r="AO414" s="61"/>
      <c r="AP414" s="61"/>
      <c r="AQ414" s="61"/>
      <c r="AR414" s="61"/>
      <c r="AS414" s="489" t="s">
        <v>2547</v>
      </c>
    </row>
    <row r="415" spans="1:45" ht="15" customHeight="1" x14ac:dyDescent="0.25">
      <c r="A415" s="198"/>
      <c r="B415" s="61" t="s">
        <v>1979</v>
      </c>
      <c r="C415" s="61" t="s">
        <v>1980</v>
      </c>
      <c r="D415" s="61"/>
      <c r="E415" s="196" t="s">
        <v>1981</v>
      </c>
      <c r="F415" s="61" t="s">
        <v>510</v>
      </c>
      <c r="G415" s="61" t="s">
        <v>394</v>
      </c>
      <c r="H415" s="61"/>
      <c r="I415" s="61"/>
      <c r="J415" s="61"/>
      <c r="K415" s="61"/>
      <c r="L415" s="61"/>
      <c r="M415" s="61"/>
      <c r="N415" s="61">
        <v>1</v>
      </c>
      <c r="O415" s="63">
        <v>44184</v>
      </c>
      <c r="P415" s="184">
        <f t="shared" si="21"/>
        <v>1</v>
      </c>
      <c r="Q415" s="64"/>
      <c r="R415" s="64"/>
      <c r="S415" s="64"/>
      <c r="T415" s="64"/>
      <c r="U415" s="64"/>
      <c r="V415" s="64"/>
      <c r="W415" s="64"/>
      <c r="X415" s="63"/>
      <c r="Y415" s="189">
        <f t="shared" si="22"/>
        <v>0</v>
      </c>
      <c r="Z415" s="61"/>
      <c r="AA415" s="61"/>
      <c r="AB415" s="61"/>
      <c r="AC415" s="61"/>
      <c r="AD415" s="61"/>
      <c r="AE415" s="61"/>
      <c r="AF415" s="61"/>
      <c r="AG415" s="63"/>
      <c r="AH415" s="186">
        <f t="shared" si="23"/>
        <v>0</v>
      </c>
      <c r="AI415" s="64"/>
      <c r="AJ415" s="64" t="s">
        <v>2135</v>
      </c>
      <c r="AK415" s="61" t="s">
        <v>2127</v>
      </c>
      <c r="AL415" s="61"/>
      <c r="AM415" s="61"/>
      <c r="AN415" s="61"/>
      <c r="AO415" s="61"/>
      <c r="AP415" s="61"/>
      <c r="AQ415" s="61"/>
      <c r="AR415" s="61"/>
      <c r="AS415" s="489" t="s">
        <v>2548</v>
      </c>
    </row>
    <row r="416" spans="1:45" ht="15" customHeight="1" x14ac:dyDescent="0.25">
      <c r="A416" s="198"/>
      <c r="B416" s="61" t="s">
        <v>1172</v>
      </c>
      <c r="C416" s="61" t="s">
        <v>1173</v>
      </c>
      <c r="D416" s="61"/>
      <c r="E416" s="196" t="s">
        <v>1174</v>
      </c>
      <c r="F416" s="61" t="s">
        <v>510</v>
      </c>
      <c r="G416" s="61" t="s">
        <v>394</v>
      </c>
      <c r="H416" s="61"/>
      <c r="I416" s="61"/>
      <c r="J416" s="61"/>
      <c r="K416" s="61"/>
      <c r="L416" s="61"/>
      <c r="M416" s="61"/>
      <c r="N416" s="61">
        <v>1</v>
      </c>
      <c r="O416" s="63">
        <v>44154</v>
      </c>
      <c r="P416" s="184">
        <f t="shared" si="21"/>
        <v>1</v>
      </c>
      <c r="Q416" s="64"/>
      <c r="R416" s="64"/>
      <c r="S416" s="64"/>
      <c r="T416" s="64"/>
      <c r="U416" s="64"/>
      <c r="V416" s="64"/>
      <c r="W416" s="64"/>
      <c r="X416" s="63"/>
      <c r="Y416" s="189">
        <f t="shared" si="22"/>
        <v>0</v>
      </c>
      <c r="Z416" s="61"/>
      <c r="AA416" s="61"/>
      <c r="AB416" s="61"/>
      <c r="AC416" s="61"/>
      <c r="AD416" s="61"/>
      <c r="AE416" s="61"/>
      <c r="AF416" s="61"/>
      <c r="AG416" s="63"/>
      <c r="AH416" s="186">
        <f t="shared" si="23"/>
        <v>0</v>
      </c>
      <c r="AI416" s="64"/>
      <c r="AJ416" s="64" t="s">
        <v>2135</v>
      </c>
      <c r="AK416" s="61" t="s">
        <v>2127</v>
      </c>
      <c r="AL416" s="61"/>
      <c r="AM416" s="61"/>
      <c r="AN416" s="61"/>
      <c r="AO416" s="61"/>
      <c r="AP416" s="61"/>
      <c r="AQ416" s="61"/>
      <c r="AR416" s="61"/>
      <c r="AS416" s="489" t="s">
        <v>2549</v>
      </c>
    </row>
    <row r="417" spans="1:45" ht="15" customHeight="1" x14ac:dyDescent="0.25">
      <c r="A417" s="198"/>
      <c r="B417" s="61" t="s">
        <v>1983</v>
      </c>
      <c r="C417" s="61" t="s">
        <v>1984</v>
      </c>
      <c r="D417" s="61"/>
      <c r="E417" s="196" t="s">
        <v>1985</v>
      </c>
      <c r="F417" s="61" t="s">
        <v>510</v>
      </c>
      <c r="G417" s="61" t="s">
        <v>394</v>
      </c>
      <c r="H417" s="61"/>
      <c r="I417" s="61"/>
      <c r="J417" s="61"/>
      <c r="K417" s="61"/>
      <c r="L417" s="61"/>
      <c r="M417" s="61"/>
      <c r="N417" s="61">
        <v>1</v>
      </c>
      <c r="O417" s="63">
        <v>44154</v>
      </c>
      <c r="P417" s="184">
        <f t="shared" si="21"/>
        <v>1</v>
      </c>
      <c r="Q417" s="64"/>
      <c r="R417" s="64"/>
      <c r="S417" s="64"/>
      <c r="T417" s="64"/>
      <c r="U417" s="64"/>
      <c r="V417" s="64"/>
      <c r="W417" s="64"/>
      <c r="X417" s="63"/>
      <c r="Y417" s="189">
        <f t="shared" si="22"/>
        <v>0</v>
      </c>
      <c r="Z417" s="61"/>
      <c r="AA417" s="61"/>
      <c r="AB417" s="61"/>
      <c r="AC417" s="61"/>
      <c r="AD417" s="61"/>
      <c r="AE417" s="61"/>
      <c r="AF417" s="61"/>
      <c r="AG417" s="63"/>
      <c r="AH417" s="186">
        <f t="shared" si="23"/>
        <v>0</v>
      </c>
      <c r="AI417" s="64"/>
      <c r="AJ417" s="64" t="s">
        <v>2135</v>
      </c>
      <c r="AK417" s="61" t="s">
        <v>2127</v>
      </c>
      <c r="AL417" s="61"/>
      <c r="AM417" s="61"/>
      <c r="AN417" s="61"/>
      <c r="AO417" s="61"/>
      <c r="AP417" s="61"/>
      <c r="AQ417" s="61"/>
      <c r="AR417" s="61"/>
      <c r="AS417" s="489" t="s">
        <v>2550</v>
      </c>
    </row>
    <row r="418" spans="1:45" ht="15" customHeight="1" x14ac:dyDescent="0.25">
      <c r="A418" s="198"/>
      <c r="B418" s="61" t="s">
        <v>1987</v>
      </c>
      <c r="C418" s="61" t="s">
        <v>1988</v>
      </c>
      <c r="D418" s="61"/>
      <c r="E418" s="196" t="s">
        <v>1989</v>
      </c>
      <c r="F418" s="61" t="s">
        <v>510</v>
      </c>
      <c r="G418" s="61" t="s">
        <v>394</v>
      </c>
      <c r="H418" s="61"/>
      <c r="I418" s="61"/>
      <c r="J418" s="61"/>
      <c r="K418" s="61"/>
      <c r="L418" s="61"/>
      <c r="M418" s="61"/>
      <c r="N418" s="61">
        <v>1</v>
      </c>
      <c r="O418" s="63">
        <v>44159</v>
      </c>
      <c r="P418" s="184">
        <f t="shared" si="21"/>
        <v>1</v>
      </c>
      <c r="Q418" s="64"/>
      <c r="R418" s="64"/>
      <c r="S418" s="64"/>
      <c r="T418" s="64"/>
      <c r="U418" s="64"/>
      <c r="V418" s="64"/>
      <c r="W418" s="64"/>
      <c r="X418" s="63"/>
      <c r="Y418" s="189">
        <f t="shared" si="22"/>
        <v>0</v>
      </c>
      <c r="Z418" s="61"/>
      <c r="AA418" s="61"/>
      <c r="AB418" s="61"/>
      <c r="AC418" s="61"/>
      <c r="AD418" s="61"/>
      <c r="AE418" s="61"/>
      <c r="AF418" s="61"/>
      <c r="AG418" s="63"/>
      <c r="AH418" s="186">
        <f t="shared" si="23"/>
        <v>0</v>
      </c>
      <c r="AI418" s="64"/>
      <c r="AJ418" s="64" t="s">
        <v>2135</v>
      </c>
      <c r="AK418" s="61" t="s">
        <v>2127</v>
      </c>
      <c r="AL418" s="61"/>
      <c r="AM418" s="61"/>
      <c r="AN418" s="61"/>
      <c r="AO418" s="61"/>
      <c r="AP418" s="61"/>
      <c r="AQ418" s="61"/>
      <c r="AR418" s="61"/>
      <c r="AS418" s="489" t="s">
        <v>2551</v>
      </c>
    </row>
    <row r="419" spans="1:45" ht="15" customHeight="1" x14ac:dyDescent="0.25">
      <c r="A419" s="198"/>
      <c r="B419" s="61" t="s">
        <v>1991</v>
      </c>
      <c r="C419" s="61" t="s">
        <v>1992</v>
      </c>
      <c r="D419" s="61"/>
      <c r="E419" s="196" t="s">
        <v>1993</v>
      </c>
      <c r="F419" s="61" t="s">
        <v>510</v>
      </c>
      <c r="G419" s="61" t="s">
        <v>394</v>
      </c>
      <c r="H419" s="61"/>
      <c r="I419" s="61"/>
      <c r="J419" s="61"/>
      <c r="K419" s="61"/>
      <c r="L419" s="61"/>
      <c r="M419" s="61"/>
      <c r="N419" s="61">
        <v>1</v>
      </c>
      <c r="O419" s="63">
        <v>44035</v>
      </c>
      <c r="P419" s="184">
        <f t="shared" si="21"/>
        <v>1</v>
      </c>
      <c r="Q419" s="64"/>
      <c r="R419" s="64"/>
      <c r="S419" s="64"/>
      <c r="T419" s="64"/>
      <c r="U419" s="64"/>
      <c r="V419" s="64"/>
      <c r="W419" s="64"/>
      <c r="X419" s="63"/>
      <c r="Y419" s="189">
        <f t="shared" si="22"/>
        <v>0</v>
      </c>
      <c r="Z419" s="61"/>
      <c r="AA419" s="61"/>
      <c r="AB419" s="61"/>
      <c r="AC419" s="61"/>
      <c r="AD419" s="61"/>
      <c r="AE419" s="61"/>
      <c r="AF419" s="61"/>
      <c r="AG419" s="63"/>
      <c r="AH419" s="186">
        <f t="shared" si="23"/>
        <v>0</v>
      </c>
      <c r="AI419" s="64"/>
      <c r="AJ419" s="64" t="s">
        <v>2135</v>
      </c>
      <c r="AK419" s="61" t="s">
        <v>2127</v>
      </c>
      <c r="AL419" s="61"/>
      <c r="AM419" s="61"/>
      <c r="AN419" s="61"/>
      <c r="AO419" s="61"/>
      <c r="AP419" s="61"/>
      <c r="AQ419" s="61"/>
      <c r="AR419" s="61"/>
      <c r="AS419" s="489" t="s">
        <v>2552</v>
      </c>
    </row>
    <row r="420" spans="1:45" ht="15" customHeight="1" x14ac:dyDescent="0.25">
      <c r="A420" s="198"/>
      <c r="B420" s="61" t="s">
        <v>1995</v>
      </c>
      <c r="C420" s="61" t="s">
        <v>1996</v>
      </c>
      <c r="D420" s="61"/>
      <c r="E420" s="196" t="s">
        <v>1997</v>
      </c>
      <c r="F420" s="61" t="s">
        <v>510</v>
      </c>
      <c r="G420" s="61" t="s">
        <v>394</v>
      </c>
      <c r="H420" s="61"/>
      <c r="I420" s="61"/>
      <c r="J420" s="61"/>
      <c r="K420" s="61"/>
      <c r="L420" s="61"/>
      <c r="M420" s="61"/>
      <c r="N420" s="61">
        <v>1</v>
      </c>
      <c r="O420" s="63">
        <v>44134</v>
      </c>
      <c r="P420" s="184">
        <f t="shared" si="21"/>
        <v>1</v>
      </c>
      <c r="Q420" s="64"/>
      <c r="R420" s="64"/>
      <c r="S420" s="64"/>
      <c r="T420" s="64"/>
      <c r="U420" s="64"/>
      <c r="V420" s="64"/>
      <c r="W420" s="64"/>
      <c r="X420" s="63"/>
      <c r="Y420" s="189">
        <f t="shared" si="22"/>
        <v>0</v>
      </c>
      <c r="Z420" s="61"/>
      <c r="AA420" s="61"/>
      <c r="AB420" s="61"/>
      <c r="AC420" s="61"/>
      <c r="AD420" s="61"/>
      <c r="AE420" s="61"/>
      <c r="AF420" s="61"/>
      <c r="AG420" s="63"/>
      <c r="AH420" s="186">
        <f t="shared" si="23"/>
        <v>0</v>
      </c>
      <c r="AI420" s="64"/>
      <c r="AJ420" s="64" t="s">
        <v>2135</v>
      </c>
      <c r="AK420" s="61" t="s">
        <v>2127</v>
      </c>
      <c r="AL420" s="61"/>
      <c r="AM420" s="61"/>
      <c r="AN420" s="61"/>
      <c r="AO420" s="61"/>
      <c r="AP420" s="61"/>
      <c r="AQ420" s="61"/>
      <c r="AR420" s="61"/>
      <c r="AS420" s="489" t="s">
        <v>2553</v>
      </c>
    </row>
    <row r="421" spans="1:45" ht="15" x14ac:dyDescent="0.25">
      <c r="A421" s="198"/>
      <c r="B421" s="61" t="s">
        <v>1392</v>
      </c>
      <c r="C421" s="61" t="s">
        <v>1393</v>
      </c>
      <c r="D421" s="61"/>
      <c r="E421" s="196" t="s">
        <v>1394</v>
      </c>
      <c r="F421" s="61" t="s">
        <v>510</v>
      </c>
      <c r="G421" s="61" t="s">
        <v>394</v>
      </c>
      <c r="H421" s="61"/>
      <c r="I421" s="61"/>
      <c r="J421" s="61"/>
      <c r="K421" s="61"/>
      <c r="L421" s="61"/>
      <c r="M421" s="61"/>
      <c r="N421" s="61">
        <v>1</v>
      </c>
      <c r="O421" s="63">
        <v>44127</v>
      </c>
      <c r="P421" s="184">
        <f t="shared" si="21"/>
        <v>1</v>
      </c>
      <c r="Q421" s="64"/>
      <c r="R421" s="64"/>
      <c r="S421" s="64"/>
      <c r="T421" s="64"/>
      <c r="U421" s="64"/>
      <c r="V421" s="64"/>
      <c r="W421" s="64"/>
      <c r="X421" s="63"/>
      <c r="Y421" s="189">
        <f t="shared" si="22"/>
        <v>0</v>
      </c>
      <c r="Z421" s="61"/>
      <c r="AA421" s="61"/>
      <c r="AB421" s="61"/>
      <c r="AC421" s="61"/>
      <c r="AD421" s="61"/>
      <c r="AE421" s="61"/>
      <c r="AF421" s="61"/>
      <c r="AG421" s="63"/>
      <c r="AH421" s="186">
        <f t="shared" si="23"/>
        <v>0</v>
      </c>
      <c r="AI421" s="64"/>
      <c r="AJ421" s="64" t="s">
        <v>2135</v>
      </c>
      <c r="AK421" s="61" t="s">
        <v>2127</v>
      </c>
      <c r="AL421" s="61"/>
      <c r="AM421" s="61"/>
      <c r="AN421" s="61"/>
      <c r="AO421" s="61"/>
      <c r="AP421" s="61"/>
      <c r="AQ421" s="61"/>
      <c r="AR421" s="61"/>
      <c r="AS421" s="489" t="s">
        <v>2554</v>
      </c>
    </row>
    <row r="422" spans="1:45" ht="15" x14ac:dyDescent="0.25">
      <c r="A422" s="198"/>
      <c r="B422" s="61" t="s">
        <v>1999</v>
      </c>
      <c r="C422" s="61" t="s">
        <v>2000</v>
      </c>
      <c r="D422" s="61"/>
      <c r="E422" s="196" t="s">
        <v>2001</v>
      </c>
      <c r="F422" s="61" t="s">
        <v>510</v>
      </c>
      <c r="G422" s="61" t="s">
        <v>394</v>
      </c>
      <c r="H422" s="61"/>
      <c r="I422" s="61"/>
      <c r="J422" s="61"/>
      <c r="K422" s="61"/>
      <c r="L422" s="61"/>
      <c r="M422" s="61"/>
      <c r="N422" s="61">
        <v>1</v>
      </c>
      <c r="O422" s="63">
        <v>44140</v>
      </c>
      <c r="P422" s="184">
        <f t="shared" si="21"/>
        <v>1</v>
      </c>
      <c r="Q422" s="64"/>
      <c r="R422" s="64"/>
      <c r="S422" s="64"/>
      <c r="T422" s="64"/>
      <c r="U422" s="64"/>
      <c r="V422" s="64"/>
      <c r="W422" s="64"/>
      <c r="X422" s="63"/>
      <c r="Y422" s="189">
        <f t="shared" si="22"/>
        <v>0</v>
      </c>
      <c r="Z422" s="61"/>
      <c r="AA422" s="61"/>
      <c r="AB422" s="61"/>
      <c r="AC422" s="61"/>
      <c r="AD422" s="61"/>
      <c r="AE422" s="61"/>
      <c r="AF422" s="61"/>
      <c r="AG422" s="63"/>
      <c r="AH422" s="186">
        <f t="shared" si="23"/>
        <v>0</v>
      </c>
      <c r="AI422" s="64"/>
      <c r="AJ422" s="64" t="s">
        <v>2135</v>
      </c>
      <c r="AK422" s="61" t="s">
        <v>2127</v>
      </c>
      <c r="AL422" s="61"/>
      <c r="AM422" s="61"/>
      <c r="AN422" s="61"/>
      <c r="AO422" s="61"/>
      <c r="AP422" s="61"/>
      <c r="AQ422" s="61"/>
      <c r="AR422" s="61"/>
      <c r="AS422" s="489" t="s">
        <v>2002</v>
      </c>
    </row>
    <row r="423" spans="1:45" ht="15" customHeight="1" x14ac:dyDescent="0.25">
      <c r="A423" s="198"/>
      <c r="B423" s="61" t="s">
        <v>1336</v>
      </c>
      <c r="C423" s="61" t="s">
        <v>1337</v>
      </c>
      <c r="D423" s="61"/>
      <c r="E423" s="196" t="s">
        <v>1338</v>
      </c>
      <c r="F423" s="61" t="s">
        <v>510</v>
      </c>
      <c r="G423" s="61" t="s">
        <v>394</v>
      </c>
      <c r="H423" s="61"/>
      <c r="I423" s="61"/>
      <c r="J423" s="61"/>
      <c r="K423" s="61"/>
      <c r="L423" s="61"/>
      <c r="M423" s="61"/>
      <c r="N423" s="61">
        <v>1</v>
      </c>
      <c r="O423" s="63">
        <v>44173</v>
      </c>
      <c r="P423" s="184">
        <f t="shared" si="21"/>
        <v>1</v>
      </c>
      <c r="Q423" s="64"/>
      <c r="R423" s="64"/>
      <c r="S423" s="64"/>
      <c r="T423" s="64"/>
      <c r="U423" s="64"/>
      <c r="V423" s="64"/>
      <c r="W423" s="64"/>
      <c r="X423" s="63"/>
      <c r="Y423" s="189">
        <f t="shared" si="22"/>
        <v>0</v>
      </c>
      <c r="Z423" s="61"/>
      <c r="AA423" s="61"/>
      <c r="AB423" s="61"/>
      <c r="AC423" s="61"/>
      <c r="AD423" s="61"/>
      <c r="AE423" s="61"/>
      <c r="AF423" s="61"/>
      <c r="AG423" s="63"/>
      <c r="AH423" s="186">
        <f t="shared" si="23"/>
        <v>0</v>
      </c>
      <c r="AI423" s="64"/>
      <c r="AJ423" s="64" t="s">
        <v>2135</v>
      </c>
      <c r="AK423" s="61" t="s">
        <v>2127</v>
      </c>
      <c r="AL423" s="61"/>
      <c r="AM423" s="61"/>
      <c r="AN423" s="61"/>
      <c r="AO423" s="61"/>
      <c r="AP423" s="61"/>
      <c r="AQ423" s="61"/>
      <c r="AR423" s="61"/>
      <c r="AS423" s="489" t="s">
        <v>2555</v>
      </c>
    </row>
    <row r="424" spans="1:45" ht="15" customHeight="1" x14ac:dyDescent="0.25">
      <c r="A424" s="198"/>
      <c r="B424" s="61" t="s">
        <v>2003</v>
      </c>
      <c r="C424" s="61" t="s">
        <v>2004</v>
      </c>
      <c r="D424" s="61"/>
      <c r="E424" s="196" t="s">
        <v>2005</v>
      </c>
      <c r="F424" s="61" t="s">
        <v>510</v>
      </c>
      <c r="G424" s="61" t="s">
        <v>394</v>
      </c>
      <c r="H424" s="61"/>
      <c r="I424" s="61"/>
      <c r="J424" s="61"/>
      <c r="K424" s="61"/>
      <c r="L424" s="61"/>
      <c r="M424" s="61"/>
      <c r="N424" s="61">
        <v>1</v>
      </c>
      <c r="O424" s="63">
        <v>44184</v>
      </c>
      <c r="P424" s="184">
        <f t="shared" si="21"/>
        <v>1</v>
      </c>
      <c r="Q424" s="64"/>
      <c r="R424" s="64"/>
      <c r="S424" s="64"/>
      <c r="T424" s="64"/>
      <c r="U424" s="64"/>
      <c r="V424" s="64"/>
      <c r="W424" s="64"/>
      <c r="X424" s="63"/>
      <c r="Y424" s="189">
        <f t="shared" si="22"/>
        <v>0</v>
      </c>
      <c r="Z424" s="61"/>
      <c r="AA424" s="61"/>
      <c r="AB424" s="61"/>
      <c r="AC424" s="61"/>
      <c r="AD424" s="61"/>
      <c r="AE424" s="61"/>
      <c r="AF424" s="61"/>
      <c r="AG424" s="63"/>
      <c r="AH424" s="186">
        <f t="shared" si="23"/>
        <v>0</v>
      </c>
      <c r="AI424" s="64"/>
      <c r="AJ424" s="64" t="s">
        <v>2135</v>
      </c>
      <c r="AK424" s="61" t="s">
        <v>2127</v>
      </c>
      <c r="AL424" s="61"/>
      <c r="AM424" s="61"/>
      <c r="AN424" s="61"/>
      <c r="AO424" s="61"/>
      <c r="AP424" s="61"/>
      <c r="AQ424" s="61"/>
      <c r="AR424" s="61"/>
      <c r="AS424" s="489" t="s">
        <v>2556</v>
      </c>
    </row>
    <row r="425" spans="1:45" ht="15" customHeight="1" x14ac:dyDescent="0.25">
      <c r="A425" s="198"/>
      <c r="B425" s="61" t="s">
        <v>1416</v>
      </c>
      <c r="C425" s="61" t="s">
        <v>1417</v>
      </c>
      <c r="D425" s="61"/>
      <c r="E425" s="196" t="s">
        <v>1418</v>
      </c>
      <c r="F425" s="61" t="s">
        <v>510</v>
      </c>
      <c r="G425" s="61" t="s">
        <v>394</v>
      </c>
      <c r="H425" s="61"/>
      <c r="I425" s="61"/>
      <c r="J425" s="61"/>
      <c r="K425" s="61"/>
      <c r="L425" s="61"/>
      <c r="M425" s="61"/>
      <c r="N425" s="61">
        <v>1</v>
      </c>
      <c r="O425" s="63">
        <v>44196</v>
      </c>
      <c r="P425" s="184">
        <f t="shared" si="21"/>
        <v>1</v>
      </c>
      <c r="Q425" s="64"/>
      <c r="R425" s="64"/>
      <c r="S425" s="64"/>
      <c r="T425" s="64"/>
      <c r="U425" s="64"/>
      <c r="V425" s="64"/>
      <c r="W425" s="64"/>
      <c r="X425" s="63"/>
      <c r="Y425" s="189">
        <f t="shared" si="22"/>
        <v>0</v>
      </c>
      <c r="Z425" s="61"/>
      <c r="AA425" s="61"/>
      <c r="AB425" s="61"/>
      <c r="AC425" s="61"/>
      <c r="AD425" s="61"/>
      <c r="AE425" s="61"/>
      <c r="AF425" s="61"/>
      <c r="AG425" s="63"/>
      <c r="AH425" s="186">
        <f t="shared" si="23"/>
        <v>0</v>
      </c>
      <c r="AI425" s="64"/>
      <c r="AJ425" s="64" t="s">
        <v>2135</v>
      </c>
      <c r="AK425" s="61" t="s">
        <v>2127</v>
      </c>
      <c r="AL425" s="61"/>
      <c r="AM425" s="61"/>
      <c r="AN425" s="61"/>
      <c r="AO425" s="61"/>
      <c r="AP425" s="61"/>
      <c r="AQ425" s="61"/>
      <c r="AR425" s="61"/>
      <c r="AS425" s="489" t="s">
        <v>2557</v>
      </c>
    </row>
    <row r="426" spans="1:45" ht="15" customHeight="1" x14ac:dyDescent="0.25">
      <c r="A426" s="198"/>
      <c r="B426" s="61" t="s">
        <v>2007</v>
      </c>
      <c r="C426" s="61" t="s">
        <v>2008</v>
      </c>
      <c r="D426" s="61"/>
      <c r="E426" s="196" t="s">
        <v>2009</v>
      </c>
      <c r="F426" s="61" t="s">
        <v>510</v>
      </c>
      <c r="G426" s="61" t="s">
        <v>394</v>
      </c>
      <c r="H426" s="61"/>
      <c r="I426" s="61"/>
      <c r="J426" s="61"/>
      <c r="K426" s="61"/>
      <c r="L426" s="61"/>
      <c r="M426" s="61"/>
      <c r="N426" s="61">
        <v>1</v>
      </c>
      <c r="O426" s="63">
        <v>44145</v>
      </c>
      <c r="P426" s="184">
        <f t="shared" si="21"/>
        <v>1</v>
      </c>
      <c r="Q426" s="64"/>
      <c r="R426" s="64"/>
      <c r="S426" s="64"/>
      <c r="T426" s="64"/>
      <c r="U426" s="64"/>
      <c r="V426" s="64"/>
      <c r="W426" s="64"/>
      <c r="X426" s="63"/>
      <c r="Y426" s="189">
        <f t="shared" si="22"/>
        <v>0</v>
      </c>
      <c r="Z426" s="61"/>
      <c r="AA426" s="61"/>
      <c r="AB426" s="61"/>
      <c r="AC426" s="61"/>
      <c r="AD426" s="61"/>
      <c r="AE426" s="61"/>
      <c r="AF426" s="61"/>
      <c r="AG426" s="63"/>
      <c r="AH426" s="186">
        <f t="shared" si="23"/>
        <v>0</v>
      </c>
      <c r="AI426" s="64"/>
      <c r="AJ426" s="64" t="s">
        <v>2135</v>
      </c>
      <c r="AK426" s="61" t="s">
        <v>2127</v>
      </c>
      <c r="AL426" s="61"/>
      <c r="AM426" s="61"/>
      <c r="AN426" s="61"/>
      <c r="AO426" s="61"/>
      <c r="AP426" s="61"/>
      <c r="AQ426" s="61"/>
      <c r="AR426" s="61"/>
      <c r="AS426" s="489" t="s">
        <v>2010</v>
      </c>
    </row>
    <row r="427" spans="1:45" ht="15" customHeight="1" x14ac:dyDescent="0.25">
      <c r="A427" s="198"/>
      <c r="B427" s="61" t="s">
        <v>2011</v>
      </c>
      <c r="C427" s="61" t="s">
        <v>2012</v>
      </c>
      <c r="D427" s="61"/>
      <c r="E427" s="196" t="s">
        <v>2013</v>
      </c>
      <c r="F427" s="61" t="s">
        <v>510</v>
      </c>
      <c r="G427" s="61" t="s">
        <v>394</v>
      </c>
      <c r="H427" s="61"/>
      <c r="I427" s="61"/>
      <c r="J427" s="61"/>
      <c r="K427" s="61"/>
      <c r="L427" s="61"/>
      <c r="M427" s="61"/>
      <c r="N427" s="61">
        <v>1</v>
      </c>
      <c r="O427" s="63">
        <v>43882</v>
      </c>
      <c r="P427" s="184">
        <f t="shared" si="21"/>
        <v>1</v>
      </c>
      <c r="Q427" s="64"/>
      <c r="R427" s="64"/>
      <c r="S427" s="64"/>
      <c r="T427" s="64"/>
      <c r="U427" s="64"/>
      <c r="V427" s="64"/>
      <c r="W427" s="64"/>
      <c r="X427" s="63"/>
      <c r="Y427" s="189">
        <f t="shared" si="22"/>
        <v>0</v>
      </c>
      <c r="Z427" s="61"/>
      <c r="AA427" s="61"/>
      <c r="AB427" s="61"/>
      <c r="AC427" s="61"/>
      <c r="AD427" s="61"/>
      <c r="AE427" s="61"/>
      <c r="AF427" s="61"/>
      <c r="AG427" s="63"/>
      <c r="AH427" s="186">
        <f t="shared" si="23"/>
        <v>0</v>
      </c>
      <c r="AI427" s="64"/>
      <c r="AJ427" s="64" t="s">
        <v>2135</v>
      </c>
      <c r="AK427" s="61" t="s">
        <v>2127</v>
      </c>
      <c r="AL427" s="61"/>
      <c r="AM427" s="61"/>
      <c r="AN427" s="61"/>
      <c r="AO427" s="61"/>
      <c r="AP427" s="61"/>
      <c r="AQ427" s="61"/>
      <c r="AR427" s="61"/>
      <c r="AS427" s="489" t="s">
        <v>2014</v>
      </c>
    </row>
    <row r="428" spans="1:45" ht="15" x14ac:dyDescent="0.25">
      <c r="A428" s="198"/>
      <c r="B428" s="61" t="s">
        <v>1240</v>
      </c>
      <c r="C428" s="61" t="s">
        <v>1241</v>
      </c>
      <c r="D428" s="61"/>
      <c r="E428" s="196" t="s">
        <v>1242</v>
      </c>
      <c r="F428" s="61" t="s">
        <v>510</v>
      </c>
      <c r="G428" s="61" t="s">
        <v>394</v>
      </c>
      <c r="H428" s="61"/>
      <c r="I428" s="61"/>
      <c r="J428" s="61"/>
      <c r="K428" s="61"/>
      <c r="L428" s="61"/>
      <c r="M428" s="61"/>
      <c r="N428" s="61">
        <v>1</v>
      </c>
      <c r="O428" s="63">
        <v>43887</v>
      </c>
      <c r="P428" s="184">
        <f t="shared" si="21"/>
        <v>1</v>
      </c>
      <c r="Q428" s="64"/>
      <c r="R428" s="64"/>
      <c r="S428" s="64"/>
      <c r="T428" s="64"/>
      <c r="U428" s="64"/>
      <c r="V428" s="64"/>
      <c r="W428" s="64"/>
      <c r="X428" s="63"/>
      <c r="Y428" s="189">
        <f t="shared" si="22"/>
        <v>0</v>
      </c>
      <c r="Z428" s="61"/>
      <c r="AA428" s="61"/>
      <c r="AB428" s="61"/>
      <c r="AC428" s="61"/>
      <c r="AD428" s="61"/>
      <c r="AE428" s="61"/>
      <c r="AF428" s="61"/>
      <c r="AG428" s="63"/>
      <c r="AH428" s="186">
        <f t="shared" si="23"/>
        <v>0</v>
      </c>
      <c r="AI428" s="64"/>
      <c r="AJ428" s="64" t="s">
        <v>2135</v>
      </c>
      <c r="AK428" s="61" t="s">
        <v>2127</v>
      </c>
      <c r="AL428" s="61"/>
      <c r="AM428" s="61"/>
      <c r="AN428" s="61"/>
      <c r="AO428" s="61"/>
      <c r="AP428" s="61"/>
      <c r="AQ428" s="61"/>
      <c r="AR428" s="61"/>
      <c r="AS428" s="489" t="s">
        <v>2558</v>
      </c>
    </row>
    <row r="429" spans="1:45" ht="15" customHeight="1" x14ac:dyDescent="0.25">
      <c r="A429" s="198"/>
      <c r="B429" s="61" t="s">
        <v>670</v>
      </c>
      <c r="C429" s="61" t="s">
        <v>671</v>
      </c>
      <c r="D429" s="61"/>
      <c r="E429" s="196" t="s">
        <v>672</v>
      </c>
      <c r="F429" s="61" t="s">
        <v>510</v>
      </c>
      <c r="G429" s="61" t="s">
        <v>394</v>
      </c>
      <c r="H429" s="61"/>
      <c r="I429" s="61"/>
      <c r="J429" s="61"/>
      <c r="K429" s="61"/>
      <c r="L429" s="61"/>
      <c r="M429" s="61"/>
      <c r="N429" s="61">
        <v>1</v>
      </c>
      <c r="O429" s="63">
        <v>43865</v>
      </c>
      <c r="P429" s="184">
        <f t="shared" si="21"/>
        <v>1</v>
      </c>
      <c r="Q429" s="64"/>
      <c r="R429" s="64"/>
      <c r="S429" s="64"/>
      <c r="T429" s="64"/>
      <c r="U429" s="64"/>
      <c r="V429" s="64"/>
      <c r="W429" s="64"/>
      <c r="X429" s="63"/>
      <c r="Y429" s="189">
        <f t="shared" si="22"/>
        <v>0</v>
      </c>
      <c r="Z429" s="61"/>
      <c r="AA429" s="61"/>
      <c r="AB429" s="61"/>
      <c r="AC429" s="61"/>
      <c r="AD429" s="61"/>
      <c r="AE429" s="61"/>
      <c r="AF429" s="61"/>
      <c r="AG429" s="63"/>
      <c r="AH429" s="186">
        <f t="shared" si="23"/>
        <v>0</v>
      </c>
      <c r="AI429" s="64"/>
      <c r="AJ429" s="64" t="s">
        <v>2135</v>
      </c>
      <c r="AK429" s="61" t="s">
        <v>2127</v>
      </c>
      <c r="AL429" s="61"/>
      <c r="AM429" s="61"/>
      <c r="AN429" s="61"/>
      <c r="AO429" s="61"/>
      <c r="AP429" s="61"/>
      <c r="AQ429" s="61"/>
      <c r="AR429" s="61"/>
      <c r="AS429" s="489" t="s">
        <v>673</v>
      </c>
    </row>
    <row r="430" spans="1:45" ht="15" x14ac:dyDescent="0.25">
      <c r="A430" s="198"/>
      <c r="B430" s="61" t="s">
        <v>1268</v>
      </c>
      <c r="C430" s="61" t="s">
        <v>1269</v>
      </c>
      <c r="D430" s="61"/>
      <c r="E430" s="196" t="s">
        <v>1270</v>
      </c>
      <c r="F430" s="61" t="s">
        <v>510</v>
      </c>
      <c r="G430" s="61" t="s">
        <v>394</v>
      </c>
      <c r="H430" s="61"/>
      <c r="I430" s="61"/>
      <c r="J430" s="61"/>
      <c r="K430" s="61"/>
      <c r="L430" s="61"/>
      <c r="M430" s="61"/>
      <c r="N430" s="61">
        <v>1</v>
      </c>
      <c r="O430" s="63">
        <v>43893</v>
      </c>
      <c r="P430" s="184">
        <f t="shared" si="21"/>
        <v>1</v>
      </c>
      <c r="Q430" s="64"/>
      <c r="R430" s="64"/>
      <c r="S430" s="64"/>
      <c r="T430" s="64"/>
      <c r="U430" s="64"/>
      <c r="V430" s="64"/>
      <c r="W430" s="64"/>
      <c r="X430" s="63"/>
      <c r="Y430" s="189">
        <f t="shared" si="22"/>
        <v>0</v>
      </c>
      <c r="Z430" s="61"/>
      <c r="AA430" s="61"/>
      <c r="AB430" s="61"/>
      <c r="AC430" s="61"/>
      <c r="AD430" s="61"/>
      <c r="AE430" s="61"/>
      <c r="AF430" s="61"/>
      <c r="AG430" s="63"/>
      <c r="AH430" s="186">
        <f t="shared" si="23"/>
        <v>0</v>
      </c>
      <c r="AI430" s="64"/>
      <c r="AJ430" s="64" t="s">
        <v>2135</v>
      </c>
      <c r="AK430" s="61" t="s">
        <v>2127</v>
      </c>
      <c r="AL430" s="61"/>
      <c r="AM430" s="61"/>
      <c r="AN430" s="61"/>
      <c r="AO430" s="61"/>
      <c r="AP430" s="61"/>
      <c r="AQ430" s="61"/>
      <c r="AR430" s="61"/>
      <c r="AS430" s="489" t="s">
        <v>2559</v>
      </c>
    </row>
    <row r="431" spans="1:45" ht="15" x14ac:dyDescent="0.25">
      <c r="A431" s="198"/>
      <c r="B431" s="61" t="s">
        <v>2015</v>
      </c>
      <c r="C431" s="61" t="s">
        <v>2016</v>
      </c>
      <c r="D431" s="61"/>
      <c r="E431" s="196" t="s">
        <v>2017</v>
      </c>
      <c r="F431" s="61" t="s">
        <v>510</v>
      </c>
      <c r="G431" s="61" t="s">
        <v>394</v>
      </c>
      <c r="H431" s="61"/>
      <c r="I431" s="61"/>
      <c r="J431" s="61"/>
      <c r="K431" s="61"/>
      <c r="L431" s="61"/>
      <c r="M431" s="61"/>
      <c r="N431" s="61">
        <v>1</v>
      </c>
      <c r="O431" s="63">
        <v>43885</v>
      </c>
      <c r="P431" s="184">
        <f t="shared" si="21"/>
        <v>1</v>
      </c>
      <c r="Q431" s="64"/>
      <c r="R431" s="64"/>
      <c r="S431" s="64"/>
      <c r="T431" s="64"/>
      <c r="U431" s="64"/>
      <c r="V431" s="64"/>
      <c r="W431" s="64"/>
      <c r="X431" s="63"/>
      <c r="Y431" s="189">
        <f t="shared" si="22"/>
        <v>0</v>
      </c>
      <c r="Z431" s="61"/>
      <c r="AA431" s="61"/>
      <c r="AB431" s="61"/>
      <c r="AC431" s="61"/>
      <c r="AD431" s="61"/>
      <c r="AE431" s="61"/>
      <c r="AF431" s="61"/>
      <c r="AG431" s="63"/>
      <c r="AH431" s="186">
        <f t="shared" si="23"/>
        <v>0</v>
      </c>
      <c r="AI431" s="64"/>
      <c r="AJ431" s="64" t="s">
        <v>2135</v>
      </c>
      <c r="AK431" s="61" t="s">
        <v>2127</v>
      </c>
      <c r="AL431" s="61"/>
      <c r="AM431" s="61"/>
      <c r="AN431" s="61"/>
      <c r="AO431" s="61"/>
      <c r="AP431" s="61"/>
      <c r="AQ431" s="61"/>
      <c r="AR431" s="61"/>
      <c r="AS431" s="489" t="s">
        <v>2018</v>
      </c>
    </row>
    <row r="432" spans="1:45" ht="15" customHeight="1" x14ac:dyDescent="0.25">
      <c r="A432" s="198"/>
      <c r="B432" s="61" t="s">
        <v>2019</v>
      </c>
      <c r="C432" s="61" t="s">
        <v>2020</v>
      </c>
      <c r="D432" s="61"/>
      <c r="E432" s="196" t="s">
        <v>2021</v>
      </c>
      <c r="F432" s="61" t="s">
        <v>510</v>
      </c>
      <c r="G432" s="61" t="s">
        <v>394</v>
      </c>
      <c r="H432" s="61"/>
      <c r="I432" s="61"/>
      <c r="J432" s="61"/>
      <c r="K432" s="61"/>
      <c r="L432" s="61"/>
      <c r="M432" s="61"/>
      <c r="N432" s="61">
        <v>1</v>
      </c>
      <c r="O432" s="63">
        <v>43934</v>
      </c>
      <c r="P432" s="184">
        <f t="shared" si="21"/>
        <v>1</v>
      </c>
      <c r="Q432" s="64"/>
      <c r="R432" s="64"/>
      <c r="S432" s="64"/>
      <c r="T432" s="64"/>
      <c r="U432" s="64"/>
      <c r="V432" s="64"/>
      <c r="W432" s="64"/>
      <c r="X432" s="63"/>
      <c r="Y432" s="189">
        <f t="shared" si="22"/>
        <v>0</v>
      </c>
      <c r="Z432" s="61"/>
      <c r="AA432" s="61"/>
      <c r="AB432" s="61"/>
      <c r="AC432" s="61"/>
      <c r="AD432" s="61"/>
      <c r="AE432" s="61"/>
      <c r="AF432" s="61"/>
      <c r="AG432" s="63"/>
      <c r="AH432" s="186">
        <f t="shared" si="23"/>
        <v>0</v>
      </c>
      <c r="AI432" s="64"/>
      <c r="AJ432" s="64" t="s">
        <v>2135</v>
      </c>
      <c r="AK432" s="61" t="s">
        <v>2127</v>
      </c>
      <c r="AL432" s="61"/>
      <c r="AM432" s="61"/>
      <c r="AN432" s="61"/>
      <c r="AO432" s="61"/>
      <c r="AP432" s="61"/>
      <c r="AQ432" s="61"/>
      <c r="AR432" s="61"/>
      <c r="AS432" s="489" t="s">
        <v>2022</v>
      </c>
    </row>
    <row r="433" spans="1:45" ht="15" x14ac:dyDescent="0.25">
      <c r="A433" s="198"/>
      <c r="B433" s="61" t="s">
        <v>1264</v>
      </c>
      <c r="C433" s="61" t="s">
        <v>1265</v>
      </c>
      <c r="D433" s="61"/>
      <c r="E433" s="196" t="s">
        <v>1266</v>
      </c>
      <c r="F433" s="61" t="s">
        <v>510</v>
      </c>
      <c r="G433" s="61" t="s">
        <v>394</v>
      </c>
      <c r="H433" s="61"/>
      <c r="I433" s="61"/>
      <c r="J433" s="61"/>
      <c r="K433" s="61"/>
      <c r="L433" s="61"/>
      <c r="M433" s="61"/>
      <c r="N433" s="61">
        <v>1</v>
      </c>
      <c r="O433" s="63">
        <v>43875</v>
      </c>
      <c r="P433" s="184">
        <f t="shared" si="21"/>
        <v>1</v>
      </c>
      <c r="Q433" s="64"/>
      <c r="R433" s="64"/>
      <c r="S433" s="64"/>
      <c r="T433" s="64"/>
      <c r="U433" s="64"/>
      <c r="V433" s="64"/>
      <c r="W433" s="64"/>
      <c r="X433" s="63"/>
      <c r="Y433" s="189">
        <f t="shared" si="22"/>
        <v>0</v>
      </c>
      <c r="Z433" s="61"/>
      <c r="AA433" s="61"/>
      <c r="AB433" s="61"/>
      <c r="AC433" s="61"/>
      <c r="AD433" s="61"/>
      <c r="AE433" s="61"/>
      <c r="AF433" s="61"/>
      <c r="AG433" s="63"/>
      <c r="AH433" s="186">
        <f t="shared" si="23"/>
        <v>0</v>
      </c>
      <c r="AI433" s="64"/>
      <c r="AJ433" s="64" t="s">
        <v>2135</v>
      </c>
      <c r="AK433" s="61" t="s">
        <v>2127</v>
      </c>
      <c r="AL433" s="61"/>
      <c r="AM433" s="61"/>
      <c r="AN433" s="61"/>
      <c r="AO433" s="61"/>
      <c r="AP433" s="61"/>
      <c r="AQ433" s="61"/>
      <c r="AR433" s="61"/>
      <c r="AS433" s="489" t="s">
        <v>2560</v>
      </c>
    </row>
    <row r="434" spans="1:45" ht="15" x14ac:dyDescent="0.25">
      <c r="A434" s="198"/>
      <c r="B434" s="61" t="s">
        <v>2023</v>
      </c>
      <c r="C434" s="61" t="s">
        <v>2024</v>
      </c>
      <c r="D434" s="61"/>
      <c r="E434" s="196" t="s">
        <v>2025</v>
      </c>
      <c r="F434" s="61" t="s">
        <v>510</v>
      </c>
      <c r="G434" s="61" t="s">
        <v>394</v>
      </c>
      <c r="H434" s="61"/>
      <c r="I434" s="61"/>
      <c r="J434" s="61"/>
      <c r="K434" s="61"/>
      <c r="L434" s="61"/>
      <c r="M434" s="61"/>
      <c r="N434" s="61">
        <v>1</v>
      </c>
      <c r="O434" s="63">
        <v>43860</v>
      </c>
      <c r="P434" s="184">
        <f t="shared" si="21"/>
        <v>1</v>
      </c>
      <c r="Q434" s="64"/>
      <c r="R434" s="64"/>
      <c r="S434" s="64"/>
      <c r="T434" s="64"/>
      <c r="U434" s="64"/>
      <c r="V434" s="64"/>
      <c r="W434" s="64"/>
      <c r="X434" s="63"/>
      <c r="Y434" s="189">
        <f t="shared" si="22"/>
        <v>0</v>
      </c>
      <c r="Z434" s="61"/>
      <c r="AA434" s="61"/>
      <c r="AB434" s="61"/>
      <c r="AC434" s="61"/>
      <c r="AD434" s="61"/>
      <c r="AE434" s="61"/>
      <c r="AF434" s="61"/>
      <c r="AG434" s="63"/>
      <c r="AH434" s="186">
        <f t="shared" si="23"/>
        <v>0</v>
      </c>
      <c r="AI434" s="64"/>
      <c r="AJ434" s="64" t="s">
        <v>2135</v>
      </c>
      <c r="AK434" s="61" t="s">
        <v>2127</v>
      </c>
      <c r="AL434" s="61"/>
      <c r="AM434" s="61"/>
      <c r="AN434" s="61"/>
      <c r="AO434" s="61"/>
      <c r="AP434" s="61"/>
      <c r="AQ434" s="61"/>
      <c r="AR434" s="61"/>
      <c r="AS434" s="489" t="s">
        <v>2026</v>
      </c>
    </row>
    <row r="435" spans="1:45" ht="15" x14ac:dyDescent="0.25">
      <c r="A435" s="198"/>
      <c r="B435" s="61" t="s">
        <v>2027</v>
      </c>
      <c r="C435" s="61" t="s">
        <v>2028</v>
      </c>
      <c r="D435" s="61"/>
      <c r="E435" s="196" t="s">
        <v>2029</v>
      </c>
      <c r="F435" s="61" t="s">
        <v>510</v>
      </c>
      <c r="G435" s="61" t="s">
        <v>394</v>
      </c>
      <c r="H435" s="61"/>
      <c r="I435" s="61"/>
      <c r="J435" s="61"/>
      <c r="K435" s="61"/>
      <c r="L435" s="61"/>
      <c r="M435" s="61"/>
      <c r="N435" s="61">
        <v>1</v>
      </c>
      <c r="O435" s="63">
        <v>43943</v>
      </c>
      <c r="P435" s="184">
        <f t="shared" si="21"/>
        <v>1</v>
      </c>
      <c r="Q435" s="64"/>
      <c r="R435" s="64"/>
      <c r="S435" s="64"/>
      <c r="T435" s="64"/>
      <c r="U435" s="64"/>
      <c r="V435" s="64"/>
      <c r="W435" s="64"/>
      <c r="X435" s="63"/>
      <c r="Y435" s="189">
        <f t="shared" si="22"/>
        <v>0</v>
      </c>
      <c r="Z435" s="61"/>
      <c r="AA435" s="61"/>
      <c r="AB435" s="61"/>
      <c r="AC435" s="61"/>
      <c r="AD435" s="61"/>
      <c r="AE435" s="61"/>
      <c r="AF435" s="61"/>
      <c r="AG435" s="63"/>
      <c r="AH435" s="186">
        <f t="shared" si="23"/>
        <v>0</v>
      </c>
      <c r="AI435" s="64"/>
      <c r="AJ435" s="64" t="s">
        <v>2135</v>
      </c>
      <c r="AK435" s="61" t="s">
        <v>2127</v>
      </c>
      <c r="AL435" s="61"/>
      <c r="AM435" s="61"/>
      <c r="AN435" s="61"/>
      <c r="AO435" s="61"/>
      <c r="AP435" s="61"/>
      <c r="AQ435" s="61"/>
      <c r="AR435" s="61"/>
      <c r="AS435" s="489" t="s">
        <v>2030</v>
      </c>
    </row>
    <row r="436" spans="1:45" ht="15" x14ac:dyDescent="0.25">
      <c r="A436" s="198"/>
      <c r="B436" s="61" t="s">
        <v>2031</v>
      </c>
      <c r="C436" s="61" t="s">
        <v>2032</v>
      </c>
      <c r="D436" s="61"/>
      <c r="E436" s="196" t="s">
        <v>2033</v>
      </c>
      <c r="F436" s="61" t="s">
        <v>510</v>
      </c>
      <c r="G436" s="61" t="s">
        <v>394</v>
      </c>
      <c r="H436" s="61"/>
      <c r="I436" s="61"/>
      <c r="J436" s="61"/>
      <c r="K436" s="61"/>
      <c r="L436" s="61"/>
      <c r="M436" s="61"/>
      <c r="N436" s="61">
        <v>1</v>
      </c>
      <c r="O436" s="63">
        <v>43887</v>
      </c>
      <c r="P436" s="184">
        <f t="shared" si="21"/>
        <v>1</v>
      </c>
      <c r="Q436" s="64"/>
      <c r="R436" s="64"/>
      <c r="S436" s="64"/>
      <c r="T436" s="64"/>
      <c r="U436" s="64"/>
      <c r="V436" s="64"/>
      <c r="W436" s="64"/>
      <c r="X436" s="63"/>
      <c r="Y436" s="189">
        <f t="shared" si="22"/>
        <v>0</v>
      </c>
      <c r="Z436" s="61"/>
      <c r="AA436" s="61"/>
      <c r="AB436" s="61"/>
      <c r="AC436" s="61"/>
      <c r="AD436" s="61"/>
      <c r="AE436" s="61"/>
      <c r="AF436" s="61"/>
      <c r="AG436" s="63"/>
      <c r="AH436" s="186">
        <f t="shared" si="23"/>
        <v>0</v>
      </c>
      <c r="AI436" s="64"/>
      <c r="AJ436" s="64" t="s">
        <v>2135</v>
      </c>
      <c r="AK436" s="61" t="s">
        <v>2127</v>
      </c>
      <c r="AL436" s="61"/>
      <c r="AM436" s="61"/>
      <c r="AN436" s="61"/>
      <c r="AO436" s="61"/>
      <c r="AP436" s="61"/>
      <c r="AQ436" s="61"/>
      <c r="AR436" s="61"/>
      <c r="AS436" s="489" t="s">
        <v>2034</v>
      </c>
    </row>
    <row r="437" spans="1:45" ht="15" customHeight="1" x14ac:dyDescent="0.25">
      <c r="A437" s="198"/>
      <c r="B437" s="61">
        <v>8063800605</v>
      </c>
      <c r="C437" s="61" t="s">
        <v>2561</v>
      </c>
      <c r="D437" s="61"/>
      <c r="E437" s="61" t="s">
        <v>2562</v>
      </c>
      <c r="F437" s="61" t="s">
        <v>393</v>
      </c>
      <c r="G437" s="61" t="s">
        <v>394</v>
      </c>
      <c r="H437" s="61"/>
      <c r="I437" s="61"/>
      <c r="J437" s="61"/>
      <c r="K437" s="61"/>
      <c r="L437" s="61"/>
      <c r="M437" s="61"/>
      <c r="N437" s="61"/>
      <c r="O437" s="63"/>
      <c r="P437" s="184">
        <f t="shared" si="21"/>
        <v>0</v>
      </c>
      <c r="Q437" s="64"/>
      <c r="R437" s="64"/>
      <c r="S437" s="64"/>
      <c r="T437" s="64"/>
      <c r="U437" s="64"/>
      <c r="V437" s="64"/>
      <c r="W437" s="64">
        <v>452</v>
      </c>
      <c r="X437" s="63">
        <v>43956</v>
      </c>
      <c r="Y437" s="189">
        <f t="shared" si="22"/>
        <v>452</v>
      </c>
      <c r="Z437" s="61"/>
      <c r="AA437" s="61"/>
      <c r="AB437" s="61"/>
      <c r="AC437" s="61"/>
      <c r="AD437" s="61"/>
      <c r="AE437" s="61"/>
      <c r="AF437" s="61"/>
      <c r="AG437" s="63"/>
      <c r="AH437" s="186">
        <f t="shared" si="23"/>
        <v>0</v>
      </c>
      <c r="AI437" s="64"/>
      <c r="AJ437" s="64" t="s">
        <v>2135</v>
      </c>
      <c r="AK437" s="61" t="s">
        <v>2127</v>
      </c>
      <c r="AL437" s="61"/>
      <c r="AM437" s="61"/>
      <c r="AN437" s="61"/>
      <c r="AO437" s="61"/>
      <c r="AP437" s="61"/>
      <c r="AQ437" s="61"/>
      <c r="AR437" s="61"/>
      <c r="AS437" s="489" t="s">
        <v>2563</v>
      </c>
    </row>
    <row r="438" spans="1:45" ht="15" customHeight="1" x14ac:dyDescent="0.25">
      <c r="A438" s="198"/>
      <c r="B438" s="192">
        <v>18046501200</v>
      </c>
      <c r="C438" s="192" t="s">
        <v>2564</v>
      </c>
      <c r="D438" s="192" t="s">
        <v>2565</v>
      </c>
      <c r="E438" s="192" t="s">
        <v>2566</v>
      </c>
      <c r="F438" s="192" t="s">
        <v>393</v>
      </c>
      <c r="G438" s="192" t="s">
        <v>394</v>
      </c>
      <c r="H438" s="192"/>
      <c r="I438" s="192"/>
      <c r="J438" s="192"/>
      <c r="K438" s="192"/>
      <c r="L438" s="192"/>
      <c r="M438" s="192"/>
      <c r="N438" s="192"/>
      <c r="O438" s="193"/>
      <c r="P438" s="184">
        <f t="shared" si="21"/>
        <v>0</v>
      </c>
      <c r="Q438" s="64">
        <v>89</v>
      </c>
      <c r="R438" s="64"/>
      <c r="S438" s="64">
        <v>40</v>
      </c>
      <c r="T438" s="64"/>
      <c r="U438" s="64"/>
      <c r="V438" s="64"/>
      <c r="W438" s="64">
        <v>1</v>
      </c>
      <c r="X438" s="63">
        <v>44042</v>
      </c>
      <c r="Y438" s="189">
        <f t="shared" si="22"/>
        <v>130</v>
      </c>
      <c r="Z438" s="61"/>
      <c r="AA438" s="61"/>
      <c r="AB438" s="61"/>
      <c r="AC438" s="61"/>
      <c r="AD438" s="61"/>
      <c r="AE438" s="61"/>
      <c r="AF438" s="61"/>
      <c r="AG438" s="63"/>
      <c r="AH438" s="186">
        <f t="shared" si="23"/>
        <v>0</v>
      </c>
      <c r="AI438" s="64">
        <v>52</v>
      </c>
      <c r="AJ438" s="64" t="s">
        <v>2135</v>
      </c>
      <c r="AK438" s="61" t="s">
        <v>2127</v>
      </c>
      <c r="AL438" s="61" t="s">
        <v>2567</v>
      </c>
      <c r="AM438" s="61" t="s">
        <v>2128</v>
      </c>
      <c r="AN438" s="339"/>
      <c r="AO438" s="61">
        <v>55</v>
      </c>
      <c r="AP438" s="61"/>
      <c r="AQ438" s="61"/>
      <c r="AR438" s="61"/>
      <c r="AS438" s="489" t="s">
        <v>2568</v>
      </c>
    </row>
    <row r="439" spans="1:45" ht="15" customHeight="1" x14ac:dyDescent="0.25">
      <c r="A439" s="198"/>
      <c r="B439" s="61">
        <v>3006100603</v>
      </c>
      <c r="C439" s="61" t="s">
        <v>2569</v>
      </c>
      <c r="D439" s="61"/>
      <c r="E439" s="61" t="s">
        <v>2570</v>
      </c>
      <c r="F439" s="61" t="s">
        <v>393</v>
      </c>
      <c r="G439" s="61" t="s">
        <v>394</v>
      </c>
      <c r="H439" s="61"/>
      <c r="I439" s="61"/>
      <c r="J439" s="61"/>
      <c r="K439" s="61"/>
      <c r="L439" s="61"/>
      <c r="M439" s="61"/>
      <c r="N439" s="61"/>
      <c r="O439" s="63"/>
      <c r="P439" s="184">
        <f t="shared" si="21"/>
        <v>0</v>
      </c>
      <c r="Q439" s="64"/>
      <c r="R439" s="64"/>
      <c r="S439" s="64"/>
      <c r="T439" s="64"/>
      <c r="U439" s="64">
        <v>9</v>
      </c>
      <c r="V439" s="64"/>
      <c r="W439" s="64">
        <v>79</v>
      </c>
      <c r="X439" s="63">
        <v>44062</v>
      </c>
      <c r="Y439" s="189">
        <f t="shared" si="22"/>
        <v>88</v>
      </c>
      <c r="Z439" s="61"/>
      <c r="AA439" s="61"/>
      <c r="AB439" s="61"/>
      <c r="AC439" s="61"/>
      <c r="AD439" s="61"/>
      <c r="AE439" s="61"/>
      <c r="AF439" s="61"/>
      <c r="AG439" s="63"/>
      <c r="AH439" s="186">
        <f t="shared" si="23"/>
        <v>0</v>
      </c>
      <c r="AI439" s="64"/>
      <c r="AJ439" s="64" t="s">
        <v>2135</v>
      </c>
      <c r="AK439" s="61" t="s">
        <v>2127</v>
      </c>
      <c r="AL439" s="61" t="s">
        <v>2128</v>
      </c>
      <c r="AM439" s="61" t="s">
        <v>2129</v>
      </c>
      <c r="AN439" s="61"/>
      <c r="AO439" s="61">
        <v>55</v>
      </c>
      <c r="AP439" s="61"/>
      <c r="AQ439" s="61"/>
      <c r="AR439" s="61"/>
      <c r="AS439" s="489" t="s">
        <v>2571</v>
      </c>
    </row>
    <row r="440" spans="1:45" ht="15" x14ac:dyDescent="0.25">
      <c r="A440" s="198"/>
      <c r="B440" s="61">
        <v>41415301302</v>
      </c>
      <c r="C440" s="61" t="s">
        <v>2572</v>
      </c>
      <c r="D440" s="190" t="s">
        <v>2573</v>
      </c>
      <c r="E440" s="61" t="s">
        <v>2574</v>
      </c>
      <c r="F440" s="61" t="s">
        <v>393</v>
      </c>
      <c r="G440" s="61" t="s">
        <v>394</v>
      </c>
      <c r="H440" s="61"/>
      <c r="I440" s="61"/>
      <c r="J440" s="61"/>
      <c r="K440" s="61"/>
      <c r="L440" s="61"/>
      <c r="M440" s="61"/>
      <c r="N440" s="61"/>
      <c r="O440" s="63"/>
      <c r="P440" s="184">
        <f t="shared" si="21"/>
        <v>0</v>
      </c>
      <c r="Q440" s="64">
        <v>58</v>
      </c>
      <c r="R440" s="64"/>
      <c r="S440" s="64"/>
      <c r="T440" s="64"/>
      <c r="U440" s="64"/>
      <c r="V440" s="64"/>
      <c r="W440" s="64">
        <v>1</v>
      </c>
      <c r="X440" s="63">
        <v>43928</v>
      </c>
      <c r="Y440" s="189">
        <f t="shared" si="22"/>
        <v>59</v>
      </c>
      <c r="Z440" s="61"/>
      <c r="AA440" s="61"/>
      <c r="AB440" s="61"/>
      <c r="AC440" s="61"/>
      <c r="AD440" s="61"/>
      <c r="AE440" s="61"/>
      <c r="AF440" s="61"/>
      <c r="AG440" s="63"/>
      <c r="AH440" s="186">
        <f t="shared" si="23"/>
        <v>0</v>
      </c>
      <c r="AI440" s="64">
        <v>14</v>
      </c>
      <c r="AJ440" s="64" t="s">
        <v>2135</v>
      </c>
      <c r="AK440" s="61" t="s">
        <v>2127</v>
      </c>
      <c r="AL440" s="190" t="s">
        <v>2575</v>
      </c>
      <c r="AM440" s="61" t="s">
        <v>2128</v>
      </c>
      <c r="AN440" s="339"/>
      <c r="AO440" s="61">
        <v>55</v>
      </c>
      <c r="AP440" s="61"/>
      <c r="AQ440" s="61"/>
      <c r="AR440" s="61"/>
      <c r="AS440" s="489" t="s">
        <v>2576</v>
      </c>
    </row>
    <row r="441" spans="1:45" ht="15" customHeight="1" x14ac:dyDescent="0.25">
      <c r="A441" s="306"/>
      <c r="B441" s="194">
        <v>12098602501</v>
      </c>
      <c r="C441" s="194" t="s">
        <v>2577</v>
      </c>
      <c r="D441" s="194" t="s">
        <v>2578</v>
      </c>
      <c r="E441" s="194" t="s">
        <v>2579</v>
      </c>
      <c r="F441" s="194" t="s">
        <v>393</v>
      </c>
      <c r="G441" s="194" t="s">
        <v>394</v>
      </c>
      <c r="H441" s="194"/>
      <c r="I441" s="194"/>
      <c r="J441" s="194"/>
      <c r="K441" s="194"/>
      <c r="L441" s="194"/>
      <c r="M441" s="194"/>
      <c r="N441" s="194"/>
      <c r="O441" s="307"/>
      <c r="P441" s="302">
        <f t="shared" si="21"/>
        <v>0</v>
      </c>
      <c r="Q441" s="308">
        <v>3</v>
      </c>
      <c r="R441" s="308"/>
      <c r="S441" s="308"/>
      <c r="T441" s="308"/>
      <c r="U441" s="308"/>
      <c r="V441" s="308"/>
      <c r="W441" s="308">
        <v>54</v>
      </c>
      <c r="X441" s="307">
        <v>44173</v>
      </c>
      <c r="Y441" s="189">
        <f t="shared" si="22"/>
        <v>57</v>
      </c>
      <c r="Z441" s="194"/>
      <c r="AA441" s="194"/>
      <c r="AB441" s="194"/>
      <c r="AC441" s="194"/>
      <c r="AD441" s="194"/>
      <c r="AE441" s="194"/>
      <c r="AF441" s="194"/>
      <c r="AG441" s="307"/>
      <c r="AH441" s="186">
        <f t="shared" si="23"/>
        <v>0</v>
      </c>
      <c r="AI441" s="308"/>
      <c r="AJ441" s="308" t="s">
        <v>2135</v>
      </c>
      <c r="AK441" s="194" t="s">
        <v>2127</v>
      </c>
      <c r="AL441" s="194" t="s">
        <v>2128</v>
      </c>
      <c r="AM441" s="194" t="s">
        <v>2129</v>
      </c>
      <c r="AN441" s="309"/>
      <c r="AO441" s="194">
        <v>55</v>
      </c>
      <c r="AP441" s="194"/>
      <c r="AQ441" s="194"/>
      <c r="AR441" s="194"/>
      <c r="AS441" s="489" t="s">
        <v>2580</v>
      </c>
    </row>
    <row r="442" spans="1:45" ht="15" x14ac:dyDescent="0.25">
      <c r="A442" s="198"/>
      <c r="B442" s="192">
        <v>12096500100</v>
      </c>
      <c r="C442" s="194" t="s">
        <v>2581</v>
      </c>
      <c r="D442" s="194" t="s">
        <v>2582</v>
      </c>
      <c r="E442" s="192" t="s">
        <v>2583</v>
      </c>
      <c r="F442" s="192" t="s">
        <v>393</v>
      </c>
      <c r="G442" s="192" t="s">
        <v>394</v>
      </c>
      <c r="H442" s="192"/>
      <c r="I442" s="192"/>
      <c r="J442" s="192"/>
      <c r="K442" s="192"/>
      <c r="L442" s="192"/>
      <c r="M442" s="192"/>
      <c r="N442" s="192"/>
      <c r="O442" s="193"/>
      <c r="P442" s="184">
        <f t="shared" si="21"/>
        <v>0</v>
      </c>
      <c r="Q442" s="64">
        <v>43</v>
      </c>
      <c r="R442" s="64"/>
      <c r="S442" s="64"/>
      <c r="T442" s="64"/>
      <c r="U442" s="64"/>
      <c r="V442" s="64"/>
      <c r="W442" s="64">
        <v>1</v>
      </c>
      <c r="X442" s="63">
        <v>43851</v>
      </c>
      <c r="Y442" s="189">
        <f t="shared" si="22"/>
        <v>44</v>
      </c>
      <c r="Z442" s="61"/>
      <c r="AA442" s="61"/>
      <c r="AB442" s="61"/>
      <c r="AC442" s="61"/>
      <c r="AD442" s="61"/>
      <c r="AE442" s="61"/>
      <c r="AF442" s="61"/>
      <c r="AG442" s="63"/>
      <c r="AH442" s="186">
        <f t="shared" si="23"/>
        <v>0</v>
      </c>
      <c r="AI442" s="64">
        <v>43</v>
      </c>
      <c r="AJ442" s="64" t="s">
        <v>2135</v>
      </c>
      <c r="AK442" s="61" t="s">
        <v>2127</v>
      </c>
      <c r="AL442" s="190" t="s">
        <v>2584</v>
      </c>
      <c r="AM442" s="61" t="s">
        <v>2128</v>
      </c>
      <c r="AN442" s="339"/>
      <c r="AO442" s="61">
        <v>55</v>
      </c>
      <c r="AP442" s="61"/>
      <c r="AQ442" s="61"/>
      <c r="AR442" s="61"/>
      <c r="AS442" s="489" t="s">
        <v>2585</v>
      </c>
    </row>
    <row r="443" spans="1:45" ht="15" x14ac:dyDescent="0.25">
      <c r="A443" s="198"/>
      <c r="B443" s="61">
        <v>35237900501</v>
      </c>
      <c r="C443" s="61" t="s">
        <v>557</v>
      </c>
      <c r="D443" s="61"/>
      <c r="E443" s="61" t="s">
        <v>2586</v>
      </c>
      <c r="F443" s="61" t="s">
        <v>393</v>
      </c>
      <c r="G443" s="61" t="s">
        <v>394</v>
      </c>
      <c r="H443" s="61"/>
      <c r="I443" s="61"/>
      <c r="J443" s="61"/>
      <c r="K443" s="61"/>
      <c r="L443" s="61"/>
      <c r="M443" s="61"/>
      <c r="N443" s="61"/>
      <c r="O443" s="63"/>
      <c r="P443" s="184">
        <f t="shared" si="21"/>
        <v>0</v>
      </c>
      <c r="Q443" s="64"/>
      <c r="R443" s="64"/>
      <c r="S443" s="64"/>
      <c r="T443" s="64"/>
      <c r="U443" s="64"/>
      <c r="V443" s="64"/>
      <c r="W443" s="64">
        <v>13</v>
      </c>
      <c r="X443" s="63">
        <v>44027</v>
      </c>
      <c r="Y443" s="189">
        <f t="shared" si="22"/>
        <v>13</v>
      </c>
      <c r="Z443" s="61"/>
      <c r="AA443" s="61"/>
      <c r="AB443" s="61"/>
      <c r="AC443" s="61"/>
      <c r="AD443" s="61"/>
      <c r="AE443" s="61"/>
      <c r="AF443" s="61"/>
      <c r="AG443" s="63"/>
      <c r="AH443" s="186">
        <f t="shared" si="23"/>
        <v>0</v>
      </c>
      <c r="AI443" s="64"/>
      <c r="AJ443" s="64" t="s">
        <v>2135</v>
      </c>
      <c r="AK443" s="61" t="s">
        <v>2127</v>
      </c>
      <c r="AL443" s="61"/>
      <c r="AM443" s="61"/>
      <c r="AN443" s="61"/>
      <c r="AO443" s="61"/>
      <c r="AP443" s="61"/>
      <c r="AQ443" s="61"/>
      <c r="AR443" s="61"/>
      <c r="AS443" s="489" t="s">
        <v>2587</v>
      </c>
    </row>
    <row r="444" spans="1:45" ht="15" x14ac:dyDescent="0.25">
      <c r="A444" s="198"/>
      <c r="B444" s="61">
        <v>40340702401</v>
      </c>
      <c r="C444" s="61" t="s">
        <v>2588</v>
      </c>
      <c r="D444" s="61"/>
      <c r="E444" s="61" t="s">
        <v>2589</v>
      </c>
      <c r="F444" s="61" t="s">
        <v>393</v>
      </c>
      <c r="G444" s="61" t="s">
        <v>394</v>
      </c>
      <c r="H444" s="61"/>
      <c r="I444" s="61"/>
      <c r="J444" s="61"/>
      <c r="K444" s="61"/>
      <c r="L444" s="61"/>
      <c r="M444" s="61"/>
      <c r="N444" s="61"/>
      <c r="O444" s="63"/>
      <c r="P444" s="184">
        <f t="shared" si="21"/>
        <v>0</v>
      </c>
      <c r="Q444" s="64"/>
      <c r="R444" s="64"/>
      <c r="S444" s="64"/>
      <c r="T444" s="64"/>
      <c r="U444" s="64"/>
      <c r="V444" s="64"/>
      <c r="W444" s="64">
        <v>12</v>
      </c>
      <c r="X444" s="63">
        <v>43942</v>
      </c>
      <c r="Y444" s="189">
        <f t="shared" si="22"/>
        <v>12</v>
      </c>
      <c r="Z444" s="61"/>
      <c r="AA444" s="61"/>
      <c r="AB444" s="61"/>
      <c r="AC444" s="61"/>
      <c r="AD444" s="61"/>
      <c r="AE444" s="61"/>
      <c r="AF444" s="61"/>
      <c r="AG444" s="63"/>
      <c r="AH444" s="186">
        <f t="shared" si="23"/>
        <v>0</v>
      </c>
      <c r="AI444" s="64"/>
      <c r="AJ444" s="64" t="s">
        <v>2135</v>
      </c>
      <c r="AK444" s="61" t="s">
        <v>2127</v>
      </c>
      <c r="AL444" s="61"/>
      <c r="AM444" s="61"/>
      <c r="AN444" s="61"/>
      <c r="AO444" s="61"/>
      <c r="AP444" s="61"/>
      <c r="AQ444" s="61"/>
      <c r="AR444" s="61"/>
      <c r="AS444" s="489" t="s">
        <v>2590</v>
      </c>
    </row>
    <row r="445" spans="1:45" ht="15" x14ac:dyDescent="0.25">
      <c r="A445" s="198"/>
      <c r="B445" s="61" t="s">
        <v>2591</v>
      </c>
      <c r="C445" s="61" t="s">
        <v>2592</v>
      </c>
      <c r="D445" s="61"/>
      <c r="E445" s="61" t="s">
        <v>2593</v>
      </c>
      <c r="F445" s="61" t="s">
        <v>393</v>
      </c>
      <c r="G445" s="61" t="s">
        <v>394</v>
      </c>
      <c r="H445" s="61"/>
      <c r="I445" s="61"/>
      <c r="J445" s="61"/>
      <c r="K445" s="61"/>
      <c r="L445" s="61"/>
      <c r="M445" s="61"/>
      <c r="N445" s="61"/>
      <c r="O445" s="63"/>
      <c r="P445" s="184">
        <f t="shared" si="21"/>
        <v>0</v>
      </c>
      <c r="Q445" s="64"/>
      <c r="R445" s="64"/>
      <c r="S445" s="64"/>
      <c r="T445" s="64"/>
      <c r="U445" s="64"/>
      <c r="V445" s="64"/>
      <c r="W445" s="64">
        <v>6</v>
      </c>
      <c r="X445" s="63">
        <v>44027</v>
      </c>
      <c r="Y445" s="189">
        <f t="shared" si="22"/>
        <v>6</v>
      </c>
      <c r="Z445" s="61"/>
      <c r="AA445" s="61"/>
      <c r="AB445" s="61"/>
      <c r="AC445" s="61"/>
      <c r="AD445" s="61"/>
      <c r="AE445" s="61"/>
      <c r="AF445" s="61"/>
      <c r="AG445" s="63"/>
      <c r="AH445" s="186">
        <f t="shared" si="23"/>
        <v>0</v>
      </c>
      <c r="AI445" s="64"/>
      <c r="AJ445" s="64" t="s">
        <v>2135</v>
      </c>
      <c r="AK445" s="61" t="s">
        <v>2127</v>
      </c>
      <c r="AL445" s="61"/>
      <c r="AM445" s="61"/>
      <c r="AN445" s="61"/>
      <c r="AO445" s="61"/>
      <c r="AP445" s="61"/>
      <c r="AQ445" s="61"/>
      <c r="AR445" s="61"/>
      <c r="AS445" s="489" t="s">
        <v>2594</v>
      </c>
    </row>
    <row r="446" spans="1:45" ht="15" x14ac:dyDescent="0.25">
      <c r="A446" s="198"/>
      <c r="B446" s="61" t="s">
        <v>2591</v>
      </c>
      <c r="C446" s="61" t="s">
        <v>2595</v>
      </c>
      <c r="D446" s="61"/>
      <c r="E446" s="61" t="s">
        <v>2596</v>
      </c>
      <c r="F446" s="61" t="s">
        <v>393</v>
      </c>
      <c r="G446" s="61" t="s">
        <v>394</v>
      </c>
      <c r="H446" s="61"/>
      <c r="I446" s="61"/>
      <c r="J446" s="61"/>
      <c r="K446" s="61"/>
      <c r="L446" s="61"/>
      <c r="M446" s="61"/>
      <c r="N446" s="61"/>
      <c r="O446" s="63"/>
      <c r="P446" s="184">
        <f t="shared" si="21"/>
        <v>0</v>
      </c>
      <c r="Q446" s="64"/>
      <c r="R446" s="64"/>
      <c r="S446" s="64"/>
      <c r="T446" s="64"/>
      <c r="U446" s="64"/>
      <c r="V446" s="64"/>
      <c r="W446" s="64">
        <v>6</v>
      </c>
      <c r="X446" s="63">
        <v>43864</v>
      </c>
      <c r="Y446" s="189">
        <f t="shared" si="22"/>
        <v>6</v>
      </c>
      <c r="Z446" s="61"/>
      <c r="AA446" s="61"/>
      <c r="AB446" s="61"/>
      <c r="AC446" s="61"/>
      <c r="AD446" s="61"/>
      <c r="AE446" s="61"/>
      <c r="AF446" s="61"/>
      <c r="AG446" s="63"/>
      <c r="AH446" s="186">
        <f t="shared" si="23"/>
        <v>0</v>
      </c>
      <c r="AI446" s="64"/>
      <c r="AJ446" s="64" t="s">
        <v>2135</v>
      </c>
      <c r="AK446" s="61" t="s">
        <v>2127</v>
      </c>
      <c r="AL446" s="61"/>
      <c r="AM446" s="61"/>
      <c r="AN446" s="61"/>
      <c r="AO446" s="61"/>
      <c r="AP446" s="61"/>
      <c r="AQ446" s="61"/>
      <c r="AR446" s="61"/>
      <c r="AS446" s="489" t="s">
        <v>2597</v>
      </c>
    </row>
    <row r="447" spans="1:45" ht="15" customHeight="1" x14ac:dyDescent="0.25">
      <c r="A447" s="198"/>
      <c r="B447" s="61">
        <v>8067504701</v>
      </c>
      <c r="C447" s="61" t="s">
        <v>516</v>
      </c>
      <c r="D447" s="61"/>
      <c r="E447" s="61" t="s">
        <v>2598</v>
      </c>
      <c r="F447" s="61" t="s">
        <v>393</v>
      </c>
      <c r="G447" s="61" t="s">
        <v>394</v>
      </c>
      <c r="H447" s="61"/>
      <c r="I447" s="61"/>
      <c r="J447" s="61"/>
      <c r="K447" s="61"/>
      <c r="L447" s="61"/>
      <c r="M447" s="61"/>
      <c r="N447" s="61"/>
      <c r="O447" s="63"/>
      <c r="P447" s="184">
        <f t="shared" si="21"/>
        <v>0</v>
      </c>
      <c r="Q447" s="64"/>
      <c r="R447" s="64"/>
      <c r="S447" s="64"/>
      <c r="T447" s="64"/>
      <c r="U447" s="64"/>
      <c r="V447" s="64"/>
      <c r="W447" s="64">
        <v>5</v>
      </c>
      <c r="X447" s="63">
        <v>44195</v>
      </c>
      <c r="Y447" s="189">
        <f t="shared" si="22"/>
        <v>5</v>
      </c>
      <c r="Z447" s="61"/>
      <c r="AA447" s="61"/>
      <c r="AB447" s="61"/>
      <c r="AC447" s="61"/>
      <c r="AD447" s="61"/>
      <c r="AE447" s="61"/>
      <c r="AF447" s="61"/>
      <c r="AG447" s="63"/>
      <c r="AH447" s="186">
        <f t="shared" si="23"/>
        <v>0</v>
      </c>
      <c r="AI447" s="64"/>
      <c r="AJ447" s="64" t="s">
        <v>2135</v>
      </c>
      <c r="AK447" s="61" t="s">
        <v>2127</v>
      </c>
      <c r="AL447" s="61"/>
      <c r="AM447" s="61"/>
      <c r="AN447" s="61"/>
      <c r="AO447" s="61"/>
      <c r="AP447" s="61"/>
      <c r="AQ447" s="61"/>
      <c r="AR447" s="61"/>
      <c r="AS447" s="489" t="s">
        <v>2599</v>
      </c>
    </row>
    <row r="448" spans="1:45" ht="15" customHeight="1" x14ac:dyDescent="0.25">
      <c r="A448" s="198"/>
      <c r="B448" s="61">
        <v>1019501000</v>
      </c>
      <c r="C448" s="61" t="s">
        <v>2600</v>
      </c>
      <c r="D448" s="61"/>
      <c r="E448" s="61" t="s">
        <v>2601</v>
      </c>
      <c r="F448" s="61" t="s">
        <v>538</v>
      </c>
      <c r="G448" s="61" t="s">
        <v>394</v>
      </c>
      <c r="H448" s="61"/>
      <c r="I448" s="61"/>
      <c r="J448" s="61"/>
      <c r="K448" s="61"/>
      <c r="L448" s="61"/>
      <c r="M448" s="61"/>
      <c r="N448" s="61"/>
      <c r="O448" s="63"/>
      <c r="P448" s="184">
        <f t="shared" si="21"/>
        <v>0</v>
      </c>
      <c r="Q448" s="64"/>
      <c r="R448" s="64"/>
      <c r="S448" s="64"/>
      <c r="T448" s="64"/>
      <c r="U448" s="64"/>
      <c r="V448" s="64"/>
      <c r="W448" s="64">
        <v>4</v>
      </c>
      <c r="X448" s="63">
        <v>44140</v>
      </c>
      <c r="Y448" s="189">
        <f t="shared" si="22"/>
        <v>4</v>
      </c>
      <c r="Z448" s="61"/>
      <c r="AA448" s="61"/>
      <c r="AB448" s="61"/>
      <c r="AC448" s="61"/>
      <c r="AD448" s="61"/>
      <c r="AE448" s="61"/>
      <c r="AF448" s="61"/>
      <c r="AG448" s="63"/>
      <c r="AH448" s="186">
        <f t="shared" si="23"/>
        <v>0</v>
      </c>
      <c r="AI448" s="64"/>
      <c r="AJ448" s="64" t="s">
        <v>2135</v>
      </c>
      <c r="AK448" s="61" t="s">
        <v>2127</v>
      </c>
      <c r="AL448" s="61"/>
      <c r="AM448" s="61"/>
      <c r="AN448" s="61"/>
      <c r="AO448" s="61"/>
      <c r="AP448" s="61"/>
      <c r="AQ448" s="61"/>
      <c r="AR448" s="61"/>
      <c r="AS448" s="489" t="s">
        <v>2602</v>
      </c>
    </row>
    <row r="449" spans="1:45" ht="15" customHeight="1" x14ac:dyDescent="0.25">
      <c r="A449" s="198"/>
      <c r="B449" s="61">
        <v>25072501300</v>
      </c>
      <c r="C449" s="61" t="s">
        <v>2603</v>
      </c>
      <c r="D449" s="61"/>
      <c r="E449" s="61" t="s">
        <v>2604</v>
      </c>
      <c r="F449" s="61" t="s">
        <v>538</v>
      </c>
      <c r="G449" s="61" t="s">
        <v>394</v>
      </c>
      <c r="H449" s="61"/>
      <c r="I449" s="61"/>
      <c r="J449" s="61"/>
      <c r="K449" s="61"/>
      <c r="L449" s="61"/>
      <c r="M449" s="61"/>
      <c r="N449" s="61"/>
      <c r="O449" s="63"/>
      <c r="P449" s="184">
        <f t="shared" si="21"/>
        <v>0</v>
      </c>
      <c r="Q449" s="64"/>
      <c r="R449" s="64"/>
      <c r="S449" s="64"/>
      <c r="T449" s="64"/>
      <c r="U449" s="64"/>
      <c r="V449" s="64"/>
      <c r="W449" s="64">
        <v>4</v>
      </c>
      <c r="X449" s="63">
        <v>43837</v>
      </c>
      <c r="Y449" s="189">
        <f t="shared" si="22"/>
        <v>4</v>
      </c>
      <c r="Z449" s="61"/>
      <c r="AA449" s="61"/>
      <c r="AB449" s="61"/>
      <c r="AC449" s="61"/>
      <c r="AD449" s="61"/>
      <c r="AE449" s="61"/>
      <c r="AF449" s="61"/>
      <c r="AG449" s="63"/>
      <c r="AH449" s="186">
        <f t="shared" si="23"/>
        <v>0</v>
      </c>
      <c r="AI449" s="64"/>
      <c r="AJ449" s="64" t="s">
        <v>2135</v>
      </c>
      <c r="AK449" s="61" t="s">
        <v>2127</v>
      </c>
      <c r="AL449" s="61"/>
      <c r="AM449" s="61"/>
      <c r="AN449" s="61"/>
      <c r="AO449" s="61"/>
      <c r="AP449" s="61"/>
      <c r="AQ449" s="61"/>
      <c r="AR449" s="61"/>
      <c r="AS449" s="489" t="s">
        <v>2605</v>
      </c>
    </row>
    <row r="450" spans="1:45" ht="15" x14ac:dyDescent="0.25">
      <c r="A450" s="198"/>
      <c r="B450" s="61">
        <v>4008501600</v>
      </c>
      <c r="C450" s="61" t="s">
        <v>2606</v>
      </c>
      <c r="D450" s="61"/>
      <c r="E450" s="61" t="s">
        <v>2607</v>
      </c>
      <c r="F450" s="61" t="s">
        <v>538</v>
      </c>
      <c r="G450" s="61" t="s">
        <v>394</v>
      </c>
      <c r="H450" s="61"/>
      <c r="I450" s="61"/>
      <c r="J450" s="61"/>
      <c r="K450" s="61"/>
      <c r="L450" s="61"/>
      <c r="M450" s="61"/>
      <c r="N450" s="61"/>
      <c r="O450" s="63"/>
      <c r="P450" s="184">
        <f t="shared" si="21"/>
        <v>0</v>
      </c>
      <c r="Q450" s="64"/>
      <c r="R450" s="64"/>
      <c r="S450" s="64"/>
      <c r="T450" s="64"/>
      <c r="U450" s="64"/>
      <c r="V450" s="64"/>
      <c r="W450" s="64">
        <v>3</v>
      </c>
      <c r="X450" s="63">
        <v>43980</v>
      </c>
      <c r="Y450" s="189">
        <f t="shared" si="22"/>
        <v>3</v>
      </c>
      <c r="Z450" s="61"/>
      <c r="AA450" s="61"/>
      <c r="AB450" s="61"/>
      <c r="AC450" s="61"/>
      <c r="AD450" s="61"/>
      <c r="AE450" s="61"/>
      <c r="AF450" s="61"/>
      <c r="AG450" s="63"/>
      <c r="AH450" s="186">
        <f t="shared" si="23"/>
        <v>0</v>
      </c>
      <c r="AI450" s="64"/>
      <c r="AJ450" s="64" t="s">
        <v>2135</v>
      </c>
      <c r="AK450" s="61" t="s">
        <v>2127</v>
      </c>
      <c r="AL450" s="61"/>
      <c r="AM450" s="61"/>
      <c r="AN450" s="61"/>
      <c r="AO450" s="61"/>
      <c r="AP450" s="61"/>
      <c r="AQ450" s="61"/>
      <c r="AR450" s="61"/>
      <c r="AS450" s="489" t="s">
        <v>2608</v>
      </c>
    </row>
    <row r="451" spans="1:45" ht="15" customHeight="1" x14ac:dyDescent="0.25">
      <c r="A451" s="198"/>
      <c r="B451" s="61">
        <v>9069600200</v>
      </c>
      <c r="C451" s="61" t="s">
        <v>2609</v>
      </c>
      <c r="D451" s="61"/>
      <c r="E451" s="61" t="s">
        <v>2610</v>
      </c>
      <c r="F451" s="61" t="s">
        <v>538</v>
      </c>
      <c r="G451" s="61" t="s">
        <v>394</v>
      </c>
      <c r="H451" s="61"/>
      <c r="I451" s="61"/>
      <c r="J451" s="61"/>
      <c r="K451" s="61"/>
      <c r="L451" s="61"/>
      <c r="M451" s="61"/>
      <c r="N451" s="61"/>
      <c r="O451" s="63"/>
      <c r="P451" s="184">
        <f t="shared" si="21"/>
        <v>0</v>
      </c>
      <c r="Q451" s="64"/>
      <c r="R451" s="64"/>
      <c r="S451" s="64"/>
      <c r="T451" s="64"/>
      <c r="U451" s="64"/>
      <c r="V451" s="64"/>
      <c r="W451" s="64">
        <v>3</v>
      </c>
      <c r="X451" s="63">
        <v>44025</v>
      </c>
      <c r="Y451" s="189">
        <f t="shared" si="22"/>
        <v>3</v>
      </c>
      <c r="Z451" s="61"/>
      <c r="AA451" s="61"/>
      <c r="AB451" s="61"/>
      <c r="AC451" s="61"/>
      <c r="AD451" s="61"/>
      <c r="AE451" s="61"/>
      <c r="AF451" s="61"/>
      <c r="AG451" s="63"/>
      <c r="AH451" s="186">
        <f t="shared" si="23"/>
        <v>0</v>
      </c>
      <c r="AI451" s="64"/>
      <c r="AJ451" s="64" t="s">
        <v>2135</v>
      </c>
      <c r="AK451" s="61" t="s">
        <v>2127</v>
      </c>
      <c r="AL451" s="61"/>
      <c r="AM451" s="61"/>
      <c r="AN451" s="61"/>
      <c r="AO451" s="61"/>
      <c r="AP451" s="61"/>
      <c r="AQ451" s="61"/>
      <c r="AR451" s="61"/>
      <c r="AS451" s="489" t="s">
        <v>2611</v>
      </c>
    </row>
    <row r="452" spans="1:45" ht="15" x14ac:dyDescent="0.25">
      <c r="A452" s="198"/>
      <c r="B452" s="61">
        <v>8067504701</v>
      </c>
      <c r="C452" s="61" t="s">
        <v>2612</v>
      </c>
      <c r="D452" s="61"/>
      <c r="E452" s="61" t="s">
        <v>2613</v>
      </c>
      <c r="F452" s="61" t="s">
        <v>510</v>
      </c>
      <c r="G452" s="61" t="s">
        <v>394</v>
      </c>
      <c r="H452" s="61"/>
      <c r="I452" s="61"/>
      <c r="J452" s="61"/>
      <c r="K452" s="61"/>
      <c r="L452" s="61"/>
      <c r="M452" s="61"/>
      <c r="N452" s="61"/>
      <c r="O452" s="63"/>
      <c r="P452" s="184">
        <f t="shared" si="21"/>
        <v>0</v>
      </c>
      <c r="Q452" s="64"/>
      <c r="R452" s="64"/>
      <c r="S452" s="64"/>
      <c r="T452" s="64"/>
      <c r="U452" s="64"/>
      <c r="V452" s="64"/>
      <c r="W452" s="64">
        <v>2</v>
      </c>
      <c r="X452" s="63">
        <v>44074</v>
      </c>
      <c r="Y452" s="189">
        <f t="shared" si="22"/>
        <v>2</v>
      </c>
      <c r="Z452" s="61"/>
      <c r="AA452" s="61"/>
      <c r="AB452" s="61"/>
      <c r="AC452" s="61"/>
      <c r="AD452" s="61"/>
      <c r="AE452" s="61"/>
      <c r="AF452" s="61"/>
      <c r="AG452" s="63"/>
      <c r="AH452" s="186">
        <f t="shared" si="23"/>
        <v>0</v>
      </c>
      <c r="AI452" s="64"/>
      <c r="AJ452" s="64" t="s">
        <v>2135</v>
      </c>
      <c r="AK452" s="61" t="s">
        <v>2127</v>
      </c>
      <c r="AL452" s="61"/>
      <c r="AM452" s="61"/>
      <c r="AN452" s="61"/>
      <c r="AO452" s="61"/>
      <c r="AP452" s="61"/>
      <c r="AQ452" s="61"/>
      <c r="AR452" s="61"/>
      <c r="AS452" s="489" t="s">
        <v>2614</v>
      </c>
    </row>
    <row r="453" spans="1:45" ht="15" customHeight="1" x14ac:dyDescent="0.25">
      <c r="A453" s="198"/>
      <c r="B453" s="61" t="s">
        <v>2615</v>
      </c>
      <c r="C453" s="61" t="s">
        <v>2616</v>
      </c>
      <c r="D453" s="61"/>
      <c r="E453" s="61" t="s">
        <v>2617</v>
      </c>
      <c r="F453" s="61" t="s">
        <v>538</v>
      </c>
      <c r="G453" s="61" t="s">
        <v>394</v>
      </c>
      <c r="H453" s="61"/>
      <c r="I453" s="61"/>
      <c r="J453" s="61"/>
      <c r="K453" s="61"/>
      <c r="L453" s="61"/>
      <c r="M453" s="61"/>
      <c r="N453" s="61"/>
      <c r="O453" s="63"/>
      <c r="P453" s="184">
        <f t="shared" si="21"/>
        <v>0</v>
      </c>
      <c r="Q453" s="64"/>
      <c r="R453" s="64"/>
      <c r="S453" s="64"/>
      <c r="T453" s="64"/>
      <c r="U453" s="64"/>
      <c r="V453" s="64"/>
      <c r="W453" s="64">
        <v>2</v>
      </c>
      <c r="X453" s="63">
        <v>43899</v>
      </c>
      <c r="Y453" s="189">
        <f t="shared" si="22"/>
        <v>2</v>
      </c>
      <c r="Z453" s="61"/>
      <c r="AA453" s="61"/>
      <c r="AB453" s="61"/>
      <c r="AC453" s="61"/>
      <c r="AD453" s="61"/>
      <c r="AE453" s="61"/>
      <c r="AF453" s="61"/>
      <c r="AG453" s="63"/>
      <c r="AH453" s="186">
        <f t="shared" si="23"/>
        <v>0</v>
      </c>
      <c r="AI453" s="64"/>
      <c r="AJ453" s="64" t="s">
        <v>2135</v>
      </c>
      <c r="AK453" s="61" t="s">
        <v>2127</v>
      </c>
      <c r="AL453" s="61"/>
      <c r="AM453" s="61"/>
      <c r="AN453" s="61"/>
      <c r="AO453" s="61"/>
      <c r="AP453" s="61"/>
      <c r="AQ453" s="61"/>
      <c r="AR453" s="61"/>
      <c r="AS453" s="489" t="s">
        <v>2618</v>
      </c>
    </row>
    <row r="454" spans="1:45" ht="15" x14ac:dyDescent="0.25">
      <c r="A454" s="198"/>
      <c r="B454" s="61">
        <v>10077402500</v>
      </c>
      <c r="C454" s="61" t="s">
        <v>627</v>
      </c>
      <c r="D454" s="61"/>
      <c r="E454" s="61" t="s">
        <v>2619</v>
      </c>
      <c r="F454" s="61" t="s">
        <v>510</v>
      </c>
      <c r="G454" s="61" t="s">
        <v>394</v>
      </c>
      <c r="H454" s="61"/>
      <c r="I454" s="61"/>
      <c r="J454" s="61"/>
      <c r="K454" s="61"/>
      <c r="L454" s="61"/>
      <c r="M454" s="61"/>
      <c r="N454" s="61"/>
      <c r="O454" s="63"/>
      <c r="P454" s="184">
        <f t="shared" si="21"/>
        <v>0</v>
      </c>
      <c r="Q454" s="64"/>
      <c r="R454" s="64"/>
      <c r="S454" s="64"/>
      <c r="T454" s="64"/>
      <c r="U454" s="64"/>
      <c r="V454" s="64"/>
      <c r="W454" s="64">
        <v>2</v>
      </c>
      <c r="X454" s="63">
        <v>43959</v>
      </c>
      <c r="Y454" s="189">
        <f t="shared" si="22"/>
        <v>2</v>
      </c>
      <c r="Z454" s="61"/>
      <c r="AA454" s="61"/>
      <c r="AB454" s="61"/>
      <c r="AC454" s="61"/>
      <c r="AD454" s="61"/>
      <c r="AE454" s="61"/>
      <c r="AF454" s="61"/>
      <c r="AG454" s="63"/>
      <c r="AH454" s="186">
        <f t="shared" si="23"/>
        <v>0</v>
      </c>
      <c r="AI454" s="64"/>
      <c r="AJ454" s="64" t="s">
        <v>2135</v>
      </c>
      <c r="AK454" s="61" t="s">
        <v>2127</v>
      </c>
      <c r="AL454" s="61"/>
      <c r="AM454" s="61"/>
      <c r="AN454" s="61"/>
      <c r="AO454" s="61"/>
      <c r="AP454" s="61"/>
      <c r="AQ454" s="61"/>
      <c r="AR454" s="61"/>
      <c r="AS454" s="489" t="s">
        <v>2620</v>
      </c>
    </row>
    <row r="455" spans="1:45" ht="15" customHeight="1" x14ac:dyDescent="0.25">
      <c r="A455" s="198"/>
      <c r="B455" s="61">
        <v>32206401300</v>
      </c>
      <c r="C455" s="61" t="s">
        <v>2621</v>
      </c>
      <c r="D455" s="61"/>
      <c r="E455" s="61" t="s">
        <v>2622</v>
      </c>
      <c r="F455" s="61" t="s">
        <v>538</v>
      </c>
      <c r="G455" s="61" t="s">
        <v>394</v>
      </c>
      <c r="H455" s="61"/>
      <c r="I455" s="61"/>
      <c r="J455" s="61"/>
      <c r="K455" s="61"/>
      <c r="L455" s="61"/>
      <c r="M455" s="61"/>
      <c r="N455" s="61"/>
      <c r="O455" s="63"/>
      <c r="P455" s="184">
        <f t="shared" si="21"/>
        <v>0</v>
      </c>
      <c r="Q455" s="64"/>
      <c r="R455" s="64"/>
      <c r="S455" s="64"/>
      <c r="T455" s="64"/>
      <c r="U455" s="64"/>
      <c r="V455" s="64"/>
      <c r="W455" s="64">
        <v>2</v>
      </c>
      <c r="X455" s="63">
        <v>43874</v>
      </c>
      <c r="Y455" s="189">
        <f t="shared" si="22"/>
        <v>2</v>
      </c>
      <c r="Z455" s="61"/>
      <c r="AA455" s="61"/>
      <c r="AB455" s="61"/>
      <c r="AC455" s="61"/>
      <c r="AD455" s="61"/>
      <c r="AE455" s="61"/>
      <c r="AF455" s="61"/>
      <c r="AG455" s="63"/>
      <c r="AH455" s="186">
        <f t="shared" si="23"/>
        <v>0</v>
      </c>
      <c r="AI455" s="64"/>
      <c r="AJ455" s="64" t="s">
        <v>2135</v>
      </c>
      <c r="AK455" s="61" t="s">
        <v>2127</v>
      </c>
      <c r="AL455" s="61"/>
      <c r="AM455" s="61"/>
      <c r="AN455" s="61"/>
      <c r="AO455" s="61"/>
      <c r="AP455" s="61"/>
      <c r="AQ455" s="61"/>
      <c r="AR455" s="61"/>
      <c r="AS455" s="489" t="s">
        <v>2623</v>
      </c>
    </row>
    <row r="456" spans="1:45" ht="15" x14ac:dyDescent="0.25">
      <c r="A456" s="198"/>
      <c r="B456" s="61" t="s">
        <v>2624</v>
      </c>
      <c r="C456" s="61" t="s">
        <v>2625</v>
      </c>
      <c r="D456" s="61"/>
      <c r="E456" s="61" t="s">
        <v>2626</v>
      </c>
      <c r="F456" s="61" t="s">
        <v>510</v>
      </c>
      <c r="G456" s="61" t="s">
        <v>394</v>
      </c>
      <c r="H456" s="61"/>
      <c r="I456" s="61"/>
      <c r="J456" s="61"/>
      <c r="K456" s="61"/>
      <c r="L456" s="61"/>
      <c r="M456" s="61"/>
      <c r="N456" s="61"/>
      <c r="O456" s="63"/>
      <c r="P456" s="184">
        <f t="shared" si="21"/>
        <v>0</v>
      </c>
      <c r="Q456" s="64"/>
      <c r="R456" s="64"/>
      <c r="S456" s="64"/>
      <c r="T456" s="64"/>
      <c r="U456" s="64"/>
      <c r="V456" s="64"/>
      <c r="W456" s="64">
        <v>1</v>
      </c>
      <c r="X456" s="63">
        <v>43987</v>
      </c>
      <c r="Y456" s="189">
        <f t="shared" si="22"/>
        <v>1</v>
      </c>
      <c r="Z456" s="61"/>
      <c r="AA456" s="61"/>
      <c r="AB456" s="61"/>
      <c r="AC456" s="61"/>
      <c r="AD456" s="61"/>
      <c r="AE456" s="61"/>
      <c r="AF456" s="61"/>
      <c r="AG456" s="63"/>
      <c r="AH456" s="186">
        <f t="shared" si="23"/>
        <v>0</v>
      </c>
      <c r="AI456" s="64"/>
      <c r="AJ456" s="64" t="s">
        <v>2135</v>
      </c>
      <c r="AK456" s="61" t="s">
        <v>2127</v>
      </c>
      <c r="AL456" s="61"/>
      <c r="AM456" s="61"/>
      <c r="AN456" s="61"/>
      <c r="AO456" s="61"/>
      <c r="AP456" s="61"/>
      <c r="AQ456" s="61"/>
      <c r="AR456" s="61"/>
      <c r="AS456" s="489" t="s">
        <v>2627</v>
      </c>
    </row>
    <row r="457" spans="1:45" ht="15" customHeight="1" x14ac:dyDescent="0.25">
      <c r="A457" s="198"/>
      <c r="B457" s="61" t="s">
        <v>2628</v>
      </c>
      <c r="C457" s="61" t="s">
        <v>2629</v>
      </c>
      <c r="D457" s="61"/>
      <c r="E457" s="61" t="s">
        <v>2630</v>
      </c>
      <c r="F457" s="61" t="s">
        <v>510</v>
      </c>
      <c r="G457" s="61" t="s">
        <v>394</v>
      </c>
      <c r="H457" s="61"/>
      <c r="I457" s="61"/>
      <c r="J457" s="61"/>
      <c r="K457" s="61"/>
      <c r="L457" s="61"/>
      <c r="M457" s="61"/>
      <c r="N457" s="61"/>
      <c r="O457" s="63"/>
      <c r="P457" s="184">
        <f t="shared" si="21"/>
        <v>0</v>
      </c>
      <c r="Q457" s="64"/>
      <c r="R457" s="64"/>
      <c r="S457" s="64"/>
      <c r="T457" s="64"/>
      <c r="U457" s="64"/>
      <c r="V457" s="64"/>
      <c r="W457" s="64">
        <v>1</v>
      </c>
      <c r="X457" s="63">
        <v>44125</v>
      </c>
      <c r="Y457" s="189">
        <f t="shared" si="22"/>
        <v>1</v>
      </c>
      <c r="Z457" s="61"/>
      <c r="AA457" s="61"/>
      <c r="AB457" s="61"/>
      <c r="AC457" s="61"/>
      <c r="AD457" s="61"/>
      <c r="AE457" s="61"/>
      <c r="AF457" s="61"/>
      <c r="AG457" s="63"/>
      <c r="AH457" s="186">
        <f t="shared" si="23"/>
        <v>0</v>
      </c>
      <c r="AI457" s="64"/>
      <c r="AJ457" s="64" t="s">
        <v>2135</v>
      </c>
      <c r="AK457" s="61" t="s">
        <v>2127</v>
      </c>
      <c r="AL457" s="61"/>
      <c r="AM457" s="61"/>
      <c r="AN457" s="61"/>
      <c r="AO457" s="61"/>
      <c r="AP457" s="61"/>
      <c r="AQ457" s="61"/>
      <c r="AR457" s="61"/>
      <c r="AS457" s="489" t="s">
        <v>2631</v>
      </c>
    </row>
    <row r="458" spans="1:45" ht="15" x14ac:dyDescent="0.25">
      <c r="A458" s="198"/>
      <c r="B458" s="61">
        <v>39325701500</v>
      </c>
      <c r="C458" s="61" t="s">
        <v>2632</v>
      </c>
      <c r="D458" s="61"/>
      <c r="E458" s="61" t="s">
        <v>2633</v>
      </c>
      <c r="F458" s="61" t="s">
        <v>510</v>
      </c>
      <c r="G458" s="61" t="s">
        <v>394</v>
      </c>
      <c r="H458" s="61"/>
      <c r="I458" s="61"/>
      <c r="J458" s="61"/>
      <c r="K458" s="61"/>
      <c r="L458" s="61"/>
      <c r="M458" s="61"/>
      <c r="N458" s="61"/>
      <c r="O458" s="63"/>
      <c r="P458" s="184">
        <f t="shared" si="21"/>
        <v>0</v>
      </c>
      <c r="Q458" s="64"/>
      <c r="R458" s="64"/>
      <c r="S458" s="64"/>
      <c r="T458" s="64"/>
      <c r="U458" s="64"/>
      <c r="V458" s="64"/>
      <c r="W458" s="64">
        <v>1</v>
      </c>
      <c r="X458" s="63">
        <v>43964</v>
      </c>
      <c r="Y458" s="189">
        <f t="shared" si="22"/>
        <v>1</v>
      </c>
      <c r="Z458" s="61"/>
      <c r="AA458" s="61"/>
      <c r="AB458" s="61"/>
      <c r="AC458" s="61"/>
      <c r="AD458" s="61"/>
      <c r="AE458" s="61"/>
      <c r="AF458" s="61"/>
      <c r="AG458" s="63"/>
      <c r="AH458" s="186">
        <f t="shared" si="23"/>
        <v>0</v>
      </c>
      <c r="AI458" s="64"/>
      <c r="AJ458" s="64" t="s">
        <v>2135</v>
      </c>
      <c r="AK458" s="61" t="s">
        <v>2127</v>
      </c>
      <c r="AL458" s="61"/>
      <c r="AM458" s="61"/>
      <c r="AN458" s="61"/>
      <c r="AO458" s="61"/>
      <c r="AP458" s="61"/>
      <c r="AQ458" s="61"/>
      <c r="AR458" s="61"/>
      <c r="AS458" s="489" t="s">
        <v>2634</v>
      </c>
    </row>
    <row r="459" spans="1:45" ht="15" customHeight="1" x14ac:dyDescent="0.25">
      <c r="A459" s="198"/>
      <c r="B459" s="61" t="s">
        <v>2635</v>
      </c>
      <c r="C459" s="61" t="s">
        <v>2636</v>
      </c>
      <c r="D459" s="61"/>
      <c r="E459" s="61" t="s">
        <v>2637</v>
      </c>
      <c r="F459" s="61" t="s">
        <v>690</v>
      </c>
      <c r="G459" s="61" t="s">
        <v>691</v>
      </c>
      <c r="H459" s="61"/>
      <c r="I459" s="61"/>
      <c r="J459" s="61"/>
      <c r="K459" s="61"/>
      <c r="L459" s="61"/>
      <c r="M459" s="61"/>
      <c r="N459" s="61"/>
      <c r="O459" s="63"/>
      <c r="P459" s="184">
        <f t="shared" si="21"/>
        <v>0</v>
      </c>
      <c r="Q459" s="64"/>
      <c r="R459" s="64"/>
      <c r="S459" s="64"/>
      <c r="T459" s="64"/>
      <c r="U459" s="64"/>
      <c r="V459" s="64"/>
      <c r="W459" s="64">
        <v>1</v>
      </c>
      <c r="X459" s="63">
        <v>44090</v>
      </c>
      <c r="Y459" s="189">
        <f t="shared" si="22"/>
        <v>1</v>
      </c>
      <c r="Z459" s="61"/>
      <c r="AA459" s="61"/>
      <c r="AB459" s="61"/>
      <c r="AC459" s="61"/>
      <c r="AD459" s="61"/>
      <c r="AE459" s="61"/>
      <c r="AF459" s="61"/>
      <c r="AG459" s="63"/>
      <c r="AH459" s="186">
        <f t="shared" si="23"/>
        <v>0</v>
      </c>
      <c r="AI459" s="64"/>
      <c r="AJ459" s="64" t="s">
        <v>2135</v>
      </c>
      <c r="AK459" s="61" t="s">
        <v>2127</v>
      </c>
      <c r="AL459" s="61"/>
      <c r="AM459" s="61"/>
      <c r="AN459" s="61"/>
      <c r="AO459" s="61"/>
      <c r="AP459" s="61"/>
      <c r="AQ459" s="61"/>
      <c r="AR459" s="61"/>
      <c r="AS459" s="489" t="s">
        <v>2638</v>
      </c>
    </row>
    <row r="460" spans="1:45" ht="15" x14ac:dyDescent="0.25">
      <c r="A460" s="198"/>
      <c r="B460" s="61">
        <v>15134300702</v>
      </c>
      <c r="C460" s="61" t="s">
        <v>2639</v>
      </c>
      <c r="D460" s="61"/>
      <c r="E460" s="61" t="s">
        <v>2640</v>
      </c>
      <c r="F460" s="61" t="s">
        <v>690</v>
      </c>
      <c r="G460" s="61" t="s">
        <v>691</v>
      </c>
      <c r="H460" s="61"/>
      <c r="I460" s="61"/>
      <c r="J460" s="61"/>
      <c r="K460" s="61"/>
      <c r="L460" s="61"/>
      <c r="M460" s="61"/>
      <c r="N460" s="61"/>
      <c r="O460" s="63"/>
      <c r="P460" s="184">
        <f t="shared" si="21"/>
        <v>0</v>
      </c>
      <c r="Q460" s="64"/>
      <c r="R460" s="64"/>
      <c r="S460" s="64"/>
      <c r="T460" s="64"/>
      <c r="U460" s="64"/>
      <c r="V460" s="64"/>
      <c r="W460" s="64">
        <v>1</v>
      </c>
      <c r="X460" s="63">
        <v>44103</v>
      </c>
      <c r="Y460" s="189">
        <f t="shared" si="22"/>
        <v>1</v>
      </c>
      <c r="Z460" s="61"/>
      <c r="AA460" s="61"/>
      <c r="AB460" s="61"/>
      <c r="AC460" s="61"/>
      <c r="AD460" s="61"/>
      <c r="AE460" s="61"/>
      <c r="AF460" s="61"/>
      <c r="AG460" s="63"/>
      <c r="AH460" s="186">
        <f t="shared" si="23"/>
        <v>0</v>
      </c>
      <c r="AI460" s="64"/>
      <c r="AJ460" s="64" t="s">
        <v>2135</v>
      </c>
      <c r="AK460" s="61" t="s">
        <v>2127</v>
      </c>
      <c r="AL460" s="61"/>
      <c r="AM460" s="61"/>
      <c r="AN460" s="61"/>
      <c r="AO460" s="61"/>
      <c r="AP460" s="61"/>
      <c r="AQ460" s="61"/>
      <c r="AR460" s="61"/>
      <c r="AS460" s="489" t="s">
        <v>2641</v>
      </c>
    </row>
    <row r="461" spans="1:45" ht="15" x14ac:dyDescent="0.25">
      <c r="A461" s="198"/>
      <c r="B461" s="61">
        <v>11089303800</v>
      </c>
      <c r="C461" s="61" t="s">
        <v>2642</v>
      </c>
      <c r="D461" s="61"/>
      <c r="E461" s="61" t="s">
        <v>2643</v>
      </c>
      <c r="F461" s="61" t="s">
        <v>510</v>
      </c>
      <c r="G461" s="61" t="s">
        <v>394</v>
      </c>
      <c r="H461" s="61"/>
      <c r="I461" s="61"/>
      <c r="J461" s="61"/>
      <c r="K461" s="61"/>
      <c r="L461" s="61"/>
      <c r="M461" s="61"/>
      <c r="N461" s="61"/>
      <c r="O461" s="63"/>
      <c r="P461" s="184">
        <f t="shared" ref="P461:P524" si="24">SUM($H461:$N461)</f>
        <v>0</v>
      </c>
      <c r="Q461" s="64"/>
      <c r="R461" s="64"/>
      <c r="S461" s="64"/>
      <c r="T461" s="64"/>
      <c r="U461" s="64"/>
      <c r="V461" s="64"/>
      <c r="W461" s="64">
        <v>1</v>
      </c>
      <c r="X461" s="63">
        <v>44099</v>
      </c>
      <c r="Y461" s="189">
        <f t="shared" ref="Y461:Y524" si="25">SUM(Q461:W461)</f>
        <v>1</v>
      </c>
      <c r="Z461" s="61"/>
      <c r="AA461" s="61"/>
      <c r="AB461" s="61"/>
      <c r="AC461" s="61"/>
      <c r="AD461" s="61"/>
      <c r="AE461" s="61"/>
      <c r="AF461" s="61"/>
      <c r="AG461" s="63"/>
      <c r="AH461" s="186">
        <f t="shared" ref="AH461:AH524" si="26">SUM($Z461:$AF461)</f>
        <v>0</v>
      </c>
      <c r="AI461" s="64"/>
      <c r="AJ461" s="64" t="s">
        <v>2135</v>
      </c>
      <c r="AK461" s="61" t="s">
        <v>2127</v>
      </c>
      <c r="AL461" s="61"/>
      <c r="AM461" s="61"/>
      <c r="AN461" s="61"/>
      <c r="AO461" s="61"/>
      <c r="AP461" s="61"/>
      <c r="AQ461" s="61"/>
      <c r="AR461" s="61"/>
      <c r="AS461" s="489" t="s">
        <v>2644</v>
      </c>
    </row>
    <row r="462" spans="1:45" ht="15" x14ac:dyDescent="0.25">
      <c r="A462" s="198"/>
      <c r="B462" s="61">
        <v>45525300700</v>
      </c>
      <c r="C462" s="61" t="s">
        <v>2645</v>
      </c>
      <c r="D462" s="61"/>
      <c r="E462" s="61" t="s">
        <v>2646</v>
      </c>
      <c r="F462" s="61" t="s">
        <v>510</v>
      </c>
      <c r="G462" s="61" t="s">
        <v>394</v>
      </c>
      <c r="H462" s="61"/>
      <c r="I462" s="61"/>
      <c r="J462" s="61"/>
      <c r="K462" s="61"/>
      <c r="L462" s="61"/>
      <c r="M462" s="61"/>
      <c r="N462" s="61"/>
      <c r="O462" s="63"/>
      <c r="P462" s="184">
        <f t="shared" si="24"/>
        <v>0</v>
      </c>
      <c r="Q462" s="64"/>
      <c r="R462" s="64"/>
      <c r="S462" s="64"/>
      <c r="T462" s="64"/>
      <c r="U462" s="64"/>
      <c r="V462" s="64"/>
      <c r="W462" s="64">
        <v>1</v>
      </c>
      <c r="X462" s="63">
        <v>44032</v>
      </c>
      <c r="Y462" s="189">
        <f t="shared" si="25"/>
        <v>1</v>
      </c>
      <c r="Z462" s="61"/>
      <c r="AA462" s="61"/>
      <c r="AB462" s="61"/>
      <c r="AC462" s="61"/>
      <c r="AD462" s="61"/>
      <c r="AE462" s="61"/>
      <c r="AF462" s="61"/>
      <c r="AG462" s="63"/>
      <c r="AH462" s="186">
        <f t="shared" si="26"/>
        <v>0</v>
      </c>
      <c r="AI462" s="64"/>
      <c r="AJ462" s="64" t="s">
        <v>2135</v>
      </c>
      <c r="AK462" s="61" t="s">
        <v>2127</v>
      </c>
      <c r="AL462" s="61"/>
      <c r="AM462" s="61"/>
      <c r="AN462" s="61"/>
      <c r="AO462" s="61"/>
      <c r="AP462" s="61"/>
      <c r="AQ462" s="61"/>
      <c r="AR462" s="61"/>
      <c r="AS462" s="489" t="s">
        <v>2647</v>
      </c>
    </row>
    <row r="463" spans="1:45" ht="15" x14ac:dyDescent="0.25">
      <c r="A463" s="198"/>
      <c r="B463" s="61">
        <v>9071000200</v>
      </c>
      <c r="C463" s="61" t="s">
        <v>2648</v>
      </c>
      <c r="D463" s="61"/>
      <c r="E463" s="61" t="s">
        <v>2649</v>
      </c>
      <c r="F463" s="61" t="s">
        <v>690</v>
      </c>
      <c r="G463" s="61" t="s">
        <v>691</v>
      </c>
      <c r="H463" s="61"/>
      <c r="I463" s="61"/>
      <c r="J463" s="61"/>
      <c r="K463" s="61"/>
      <c r="L463" s="61"/>
      <c r="M463" s="61"/>
      <c r="N463" s="61"/>
      <c r="O463" s="63"/>
      <c r="P463" s="184">
        <f t="shared" si="24"/>
        <v>0</v>
      </c>
      <c r="Q463" s="64"/>
      <c r="R463" s="64"/>
      <c r="S463" s="64"/>
      <c r="T463" s="64"/>
      <c r="U463" s="64"/>
      <c r="V463" s="64"/>
      <c r="W463" s="64">
        <v>1</v>
      </c>
      <c r="X463" s="63">
        <v>43832</v>
      </c>
      <c r="Y463" s="189">
        <f t="shared" si="25"/>
        <v>1</v>
      </c>
      <c r="Z463" s="61"/>
      <c r="AA463" s="61"/>
      <c r="AB463" s="61"/>
      <c r="AC463" s="61"/>
      <c r="AD463" s="61"/>
      <c r="AE463" s="61"/>
      <c r="AF463" s="61"/>
      <c r="AG463" s="63"/>
      <c r="AH463" s="186">
        <f t="shared" si="26"/>
        <v>0</v>
      </c>
      <c r="AI463" s="64"/>
      <c r="AJ463" s="64" t="s">
        <v>2135</v>
      </c>
      <c r="AK463" s="61" t="s">
        <v>2127</v>
      </c>
      <c r="AL463" s="61"/>
      <c r="AM463" s="61"/>
      <c r="AN463" s="61"/>
      <c r="AO463" s="61"/>
      <c r="AP463" s="61"/>
      <c r="AQ463" s="61"/>
      <c r="AR463" s="61"/>
      <c r="AS463" s="489" t="s">
        <v>2650</v>
      </c>
    </row>
    <row r="464" spans="1:45" ht="15" x14ac:dyDescent="0.25">
      <c r="A464" s="198"/>
      <c r="B464" s="61" t="s">
        <v>2651</v>
      </c>
      <c r="C464" s="61" t="s">
        <v>2652</v>
      </c>
      <c r="D464" s="61"/>
      <c r="E464" s="61" t="s">
        <v>2653</v>
      </c>
      <c r="F464" s="61" t="s">
        <v>690</v>
      </c>
      <c r="G464" s="61" t="s">
        <v>691</v>
      </c>
      <c r="H464" s="61"/>
      <c r="I464" s="61"/>
      <c r="J464" s="61"/>
      <c r="K464" s="61"/>
      <c r="L464" s="61"/>
      <c r="M464" s="61"/>
      <c r="N464" s="61"/>
      <c r="O464" s="63"/>
      <c r="P464" s="184">
        <f t="shared" si="24"/>
        <v>0</v>
      </c>
      <c r="Q464" s="64"/>
      <c r="R464" s="64"/>
      <c r="S464" s="64"/>
      <c r="T464" s="64"/>
      <c r="U464" s="64"/>
      <c r="V464" s="64"/>
      <c r="W464" s="64">
        <v>1</v>
      </c>
      <c r="X464" s="63">
        <v>43867</v>
      </c>
      <c r="Y464" s="189">
        <f t="shared" si="25"/>
        <v>1</v>
      </c>
      <c r="Z464" s="61"/>
      <c r="AA464" s="61"/>
      <c r="AB464" s="61"/>
      <c r="AC464" s="61"/>
      <c r="AD464" s="61"/>
      <c r="AE464" s="61"/>
      <c r="AF464" s="61"/>
      <c r="AG464" s="63"/>
      <c r="AH464" s="186">
        <f t="shared" si="26"/>
        <v>0</v>
      </c>
      <c r="AI464" s="64"/>
      <c r="AJ464" s="64" t="s">
        <v>2135</v>
      </c>
      <c r="AK464" s="61" t="s">
        <v>2127</v>
      </c>
      <c r="AL464" s="61"/>
      <c r="AM464" s="61"/>
      <c r="AN464" s="61"/>
      <c r="AO464" s="61"/>
      <c r="AP464" s="61"/>
      <c r="AQ464" s="61"/>
      <c r="AR464" s="61"/>
      <c r="AS464" s="489" t="s">
        <v>2654</v>
      </c>
    </row>
    <row r="465" spans="1:45" ht="15" customHeight="1" x14ac:dyDescent="0.25">
      <c r="A465" s="198"/>
      <c r="B465" s="61">
        <v>32206800400</v>
      </c>
      <c r="C465" s="61" t="s">
        <v>1740</v>
      </c>
      <c r="D465" s="61"/>
      <c r="E465" s="61" t="s">
        <v>2655</v>
      </c>
      <c r="F465" s="61" t="s">
        <v>510</v>
      </c>
      <c r="G465" s="61" t="s">
        <v>394</v>
      </c>
      <c r="H465" s="61"/>
      <c r="I465" s="61"/>
      <c r="J465" s="61"/>
      <c r="K465" s="61"/>
      <c r="L465" s="61"/>
      <c r="M465" s="61"/>
      <c r="N465" s="61"/>
      <c r="O465" s="63"/>
      <c r="P465" s="184">
        <f t="shared" si="24"/>
        <v>0</v>
      </c>
      <c r="Q465" s="64"/>
      <c r="R465" s="64"/>
      <c r="S465" s="64"/>
      <c r="T465" s="64"/>
      <c r="U465" s="64"/>
      <c r="V465" s="64"/>
      <c r="W465" s="64">
        <v>1</v>
      </c>
      <c r="X465" s="63">
        <v>44062</v>
      </c>
      <c r="Y465" s="189">
        <f t="shared" si="25"/>
        <v>1</v>
      </c>
      <c r="Z465" s="61"/>
      <c r="AA465" s="61"/>
      <c r="AB465" s="61"/>
      <c r="AC465" s="61"/>
      <c r="AD465" s="61"/>
      <c r="AE465" s="61"/>
      <c r="AF465" s="61"/>
      <c r="AG465" s="63"/>
      <c r="AH465" s="186">
        <f t="shared" si="26"/>
        <v>0</v>
      </c>
      <c r="AI465" s="64"/>
      <c r="AJ465" s="64" t="s">
        <v>2135</v>
      </c>
      <c r="AK465" s="61" t="s">
        <v>2127</v>
      </c>
      <c r="AL465" s="61"/>
      <c r="AM465" s="61"/>
      <c r="AN465" s="61"/>
      <c r="AO465" s="61"/>
      <c r="AP465" s="61"/>
      <c r="AQ465" s="61"/>
      <c r="AR465" s="61"/>
      <c r="AS465" s="489" t="s">
        <v>2656</v>
      </c>
    </row>
    <row r="466" spans="1:45" ht="15" x14ac:dyDescent="0.25">
      <c r="A466" s="198"/>
      <c r="B466" s="61">
        <v>40335300400</v>
      </c>
      <c r="C466" s="61" t="s">
        <v>1548</v>
      </c>
      <c r="D466" s="61"/>
      <c r="E466" s="61" t="s">
        <v>2657</v>
      </c>
      <c r="F466" s="61" t="s">
        <v>510</v>
      </c>
      <c r="G466" s="61" t="s">
        <v>394</v>
      </c>
      <c r="H466" s="61"/>
      <c r="I466" s="61"/>
      <c r="J466" s="61"/>
      <c r="K466" s="61"/>
      <c r="L466" s="61"/>
      <c r="M466" s="61"/>
      <c r="N466" s="61"/>
      <c r="O466" s="63"/>
      <c r="P466" s="184">
        <f t="shared" si="24"/>
        <v>0</v>
      </c>
      <c r="Q466" s="64"/>
      <c r="R466" s="64"/>
      <c r="S466" s="64"/>
      <c r="T466" s="64"/>
      <c r="U466" s="64"/>
      <c r="V466" s="64"/>
      <c r="W466" s="64">
        <v>1</v>
      </c>
      <c r="X466" s="63">
        <v>44155</v>
      </c>
      <c r="Y466" s="189">
        <f t="shared" si="25"/>
        <v>1</v>
      </c>
      <c r="Z466" s="61"/>
      <c r="AA466" s="61"/>
      <c r="AB466" s="61"/>
      <c r="AC466" s="61"/>
      <c r="AD466" s="61"/>
      <c r="AE466" s="61"/>
      <c r="AF466" s="61"/>
      <c r="AG466" s="63"/>
      <c r="AH466" s="186">
        <f t="shared" si="26"/>
        <v>0</v>
      </c>
      <c r="AI466" s="64"/>
      <c r="AJ466" s="64" t="s">
        <v>2135</v>
      </c>
      <c r="AK466" s="61" t="s">
        <v>2127</v>
      </c>
      <c r="AL466" s="61"/>
      <c r="AM466" s="61"/>
      <c r="AN466" s="61"/>
      <c r="AO466" s="61"/>
      <c r="AP466" s="61"/>
      <c r="AQ466" s="61"/>
      <c r="AR466" s="61"/>
      <c r="AS466" s="489" t="s">
        <v>2658</v>
      </c>
    </row>
    <row r="467" spans="1:45" ht="15" x14ac:dyDescent="0.25">
      <c r="A467" s="198"/>
      <c r="B467" s="61">
        <v>11084300600</v>
      </c>
      <c r="C467" s="61" t="s">
        <v>2659</v>
      </c>
      <c r="D467" s="61"/>
      <c r="E467" s="61" t="s">
        <v>2660</v>
      </c>
      <c r="F467" s="61" t="s">
        <v>690</v>
      </c>
      <c r="G467" s="61" t="s">
        <v>691</v>
      </c>
      <c r="H467" s="61"/>
      <c r="I467" s="61"/>
      <c r="J467" s="61"/>
      <c r="K467" s="61"/>
      <c r="L467" s="61"/>
      <c r="M467" s="61"/>
      <c r="N467" s="61"/>
      <c r="O467" s="63"/>
      <c r="P467" s="184">
        <f t="shared" si="24"/>
        <v>0</v>
      </c>
      <c r="Q467" s="64"/>
      <c r="R467" s="64"/>
      <c r="S467" s="64"/>
      <c r="T467" s="64"/>
      <c r="U467" s="64"/>
      <c r="V467" s="64"/>
      <c r="W467" s="64">
        <v>1</v>
      </c>
      <c r="X467" s="63">
        <v>44006</v>
      </c>
      <c r="Y467" s="189">
        <f t="shared" si="25"/>
        <v>1</v>
      </c>
      <c r="Z467" s="61"/>
      <c r="AA467" s="61"/>
      <c r="AB467" s="61"/>
      <c r="AC467" s="61"/>
      <c r="AD467" s="61"/>
      <c r="AE467" s="61"/>
      <c r="AF467" s="61"/>
      <c r="AG467" s="63"/>
      <c r="AH467" s="186">
        <f t="shared" si="26"/>
        <v>0</v>
      </c>
      <c r="AI467" s="64"/>
      <c r="AJ467" s="64" t="s">
        <v>2135</v>
      </c>
      <c r="AK467" s="61" t="s">
        <v>2127</v>
      </c>
      <c r="AL467" s="61"/>
      <c r="AM467" s="61"/>
      <c r="AN467" s="61"/>
      <c r="AO467" s="61"/>
      <c r="AP467" s="61"/>
      <c r="AQ467" s="61"/>
      <c r="AR467" s="61"/>
      <c r="AS467" s="489" t="s">
        <v>2661</v>
      </c>
    </row>
    <row r="468" spans="1:45" ht="15" x14ac:dyDescent="0.25">
      <c r="A468" s="198"/>
      <c r="B468" s="61" t="s">
        <v>2662</v>
      </c>
      <c r="C468" s="61" t="s">
        <v>2663</v>
      </c>
      <c r="D468" s="61"/>
      <c r="E468" s="61" t="s">
        <v>2664</v>
      </c>
      <c r="F468" s="61" t="s">
        <v>690</v>
      </c>
      <c r="G468" s="61" t="s">
        <v>691</v>
      </c>
      <c r="H468" s="61"/>
      <c r="I468" s="61"/>
      <c r="J468" s="61"/>
      <c r="K468" s="61"/>
      <c r="L468" s="61"/>
      <c r="M468" s="61"/>
      <c r="N468" s="61"/>
      <c r="O468" s="63"/>
      <c r="P468" s="184">
        <f t="shared" si="24"/>
        <v>0</v>
      </c>
      <c r="Q468" s="64"/>
      <c r="R468" s="64"/>
      <c r="S468" s="64"/>
      <c r="T468" s="64"/>
      <c r="U468" s="64"/>
      <c r="V468" s="64"/>
      <c r="W468" s="64">
        <v>1</v>
      </c>
      <c r="X468" s="63">
        <v>43880</v>
      </c>
      <c r="Y468" s="189">
        <f t="shared" si="25"/>
        <v>1</v>
      </c>
      <c r="Z468" s="61"/>
      <c r="AA468" s="61"/>
      <c r="AB468" s="61"/>
      <c r="AC468" s="61"/>
      <c r="AD468" s="61"/>
      <c r="AE468" s="61"/>
      <c r="AF468" s="61"/>
      <c r="AG468" s="63"/>
      <c r="AH468" s="186">
        <f t="shared" si="26"/>
        <v>0</v>
      </c>
      <c r="AI468" s="64"/>
      <c r="AJ468" s="64" t="s">
        <v>2135</v>
      </c>
      <c r="AK468" s="61" t="s">
        <v>2127</v>
      </c>
      <c r="AL468" s="61"/>
      <c r="AM468" s="61"/>
      <c r="AN468" s="61"/>
      <c r="AO468" s="61"/>
      <c r="AP468" s="61"/>
      <c r="AQ468" s="61"/>
      <c r="AR468" s="61"/>
      <c r="AS468" s="489" t="s">
        <v>2665</v>
      </c>
    </row>
    <row r="469" spans="1:45" ht="15" x14ac:dyDescent="0.25">
      <c r="A469" s="198"/>
      <c r="B469" s="61" t="s">
        <v>2666</v>
      </c>
      <c r="C469" s="61" t="s">
        <v>2667</v>
      </c>
      <c r="D469" s="61"/>
      <c r="E469" s="61" t="s">
        <v>2668</v>
      </c>
      <c r="F469" s="61" t="s">
        <v>510</v>
      </c>
      <c r="G469" s="61" t="s">
        <v>394</v>
      </c>
      <c r="H469" s="61"/>
      <c r="I469" s="61"/>
      <c r="J469" s="61"/>
      <c r="K469" s="61"/>
      <c r="L469" s="61"/>
      <c r="M469" s="61"/>
      <c r="N469" s="61"/>
      <c r="O469" s="63"/>
      <c r="P469" s="184">
        <f t="shared" si="24"/>
        <v>0</v>
      </c>
      <c r="Q469" s="64"/>
      <c r="R469" s="64"/>
      <c r="S469" s="64"/>
      <c r="T469" s="64"/>
      <c r="U469" s="64"/>
      <c r="V469" s="64"/>
      <c r="W469" s="64">
        <v>1</v>
      </c>
      <c r="X469" s="63">
        <v>43867</v>
      </c>
      <c r="Y469" s="189">
        <f t="shared" si="25"/>
        <v>1</v>
      </c>
      <c r="Z469" s="61"/>
      <c r="AA469" s="61"/>
      <c r="AB469" s="61"/>
      <c r="AC469" s="61"/>
      <c r="AD469" s="61"/>
      <c r="AE469" s="61"/>
      <c r="AF469" s="61"/>
      <c r="AG469" s="63"/>
      <c r="AH469" s="186">
        <f t="shared" si="26"/>
        <v>0</v>
      </c>
      <c r="AI469" s="64"/>
      <c r="AJ469" s="64" t="s">
        <v>2135</v>
      </c>
      <c r="AK469" s="61" t="s">
        <v>2127</v>
      </c>
      <c r="AL469" s="61"/>
      <c r="AM469" s="61"/>
      <c r="AN469" s="61"/>
      <c r="AO469" s="61"/>
      <c r="AP469" s="61"/>
      <c r="AQ469" s="61"/>
      <c r="AR469" s="61"/>
      <c r="AS469" s="489" t="s">
        <v>2669</v>
      </c>
    </row>
    <row r="470" spans="1:45" ht="15" customHeight="1" x14ac:dyDescent="0.25">
      <c r="A470" s="198"/>
      <c r="B470" s="61">
        <v>3001300700</v>
      </c>
      <c r="C470" s="61" t="s">
        <v>2670</v>
      </c>
      <c r="D470" s="61"/>
      <c r="E470" s="61" t="s">
        <v>2671</v>
      </c>
      <c r="F470" s="61" t="s">
        <v>538</v>
      </c>
      <c r="G470" s="61" t="s">
        <v>691</v>
      </c>
      <c r="H470" s="61"/>
      <c r="I470" s="61"/>
      <c r="J470" s="61"/>
      <c r="K470" s="61"/>
      <c r="L470" s="61"/>
      <c r="M470" s="61"/>
      <c r="N470" s="61"/>
      <c r="O470" s="63"/>
      <c r="P470" s="184">
        <f t="shared" si="24"/>
        <v>0</v>
      </c>
      <c r="Q470" s="64"/>
      <c r="R470" s="64"/>
      <c r="S470" s="64"/>
      <c r="T470" s="64"/>
      <c r="U470" s="64"/>
      <c r="V470" s="64"/>
      <c r="W470" s="64">
        <v>1</v>
      </c>
      <c r="X470" s="63">
        <v>43857</v>
      </c>
      <c r="Y470" s="189">
        <f t="shared" si="25"/>
        <v>1</v>
      </c>
      <c r="Z470" s="61"/>
      <c r="AA470" s="61"/>
      <c r="AB470" s="61"/>
      <c r="AC470" s="61"/>
      <c r="AD470" s="61"/>
      <c r="AE470" s="61"/>
      <c r="AF470" s="61"/>
      <c r="AG470" s="63"/>
      <c r="AH470" s="186">
        <f t="shared" si="26"/>
        <v>0</v>
      </c>
      <c r="AI470" s="64"/>
      <c r="AJ470" s="64" t="s">
        <v>2135</v>
      </c>
      <c r="AK470" s="61" t="s">
        <v>2127</v>
      </c>
      <c r="AL470" s="61"/>
      <c r="AM470" s="61"/>
      <c r="AN470" s="61"/>
      <c r="AO470" s="61"/>
      <c r="AP470" s="61"/>
      <c r="AQ470" s="61"/>
      <c r="AR470" s="61"/>
      <c r="AS470" s="489" t="s">
        <v>2672</v>
      </c>
    </row>
    <row r="471" spans="1:45" ht="15" x14ac:dyDescent="0.25">
      <c r="A471" s="198"/>
      <c r="B471" s="61">
        <v>44496501200</v>
      </c>
      <c r="C471" s="61" t="s">
        <v>2673</v>
      </c>
      <c r="D471" s="61"/>
      <c r="E471" s="61" t="s">
        <v>2674</v>
      </c>
      <c r="F471" s="61" t="s">
        <v>510</v>
      </c>
      <c r="G471" s="61" t="s">
        <v>394</v>
      </c>
      <c r="H471" s="61"/>
      <c r="I471" s="61"/>
      <c r="J471" s="61"/>
      <c r="K471" s="61"/>
      <c r="L471" s="61"/>
      <c r="M471" s="61"/>
      <c r="N471" s="61"/>
      <c r="O471" s="63"/>
      <c r="P471" s="184">
        <f t="shared" si="24"/>
        <v>0</v>
      </c>
      <c r="Q471" s="64"/>
      <c r="R471" s="64"/>
      <c r="S471" s="64"/>
      <c r="T471" s="64"/>
      <c r="U471" s="64"/>
      <c r="V471" s="64"/>
      <c r="W471" s="64">
        <v>1</v>
      </c>
      <c r="X471" s="63">
        <v>44026</v>
      </c>
      <c r="Y471" s="189">
        <f t="shared" si="25"/>
        <v>1</v>
      </c>
      <c r="Z471" s="61"/>
      <c r="AA471" s="61"/>
      <c r="AB471" s="61"/>
      <c r="AC471" s="61"/>
      <c r="AD471" s="61"/>
      <c r="AE471" s="61"/>
      <c r="AF471" s="61"/>
      <c r="AG471" s="63"/>
      <c r="AH471" s="186">
        <f t="shared" si="26"/>
        <v>0</v>
      </c>
      <c r="AI471" s="64"/>
      <c r="AJ471" s="64" t="s">
        <v>2135</v>
      </c>
      <c r="AK471" s="61" t="s">
        <v>2127</v>
      </c>
      <c r="AL471" s="61"/>
      <c r="AM471" s="61"/>
      <c r="AN471" s="61"/>
      <c r="AO471" s="61"/>
      <c r="AP471" s="61"/>
      <c r="AQ471" s="61"/>
      <c r="AR471" s="61"/>
      <c r="AS471" s="489" t="s">
        <v>2675</v>
      </c>
    </row>
    <row r="472" spans="1:45" ht="15" customHeight="1" x14ac:dyDescent="0.25">
      <c r="A472" s="198"/>
      <c r="B472" s="61">
        <v>5047100800</v>
      </c>
      <c r="C472" s="61" t="s">
        <v>2676</v>
      </c>
      <c r="D472" s="61"/>
      <c r="E472" s="61" t="s">
        <v>2677</v>
      </c>
      <c r="F472" s="61" t="s">
        <v>510</v>
      </c>
      <c r="G472" s="61" t="s">
        <v>394</v>
      </c>
      <c r="H472" s="61"/>
      <c r="I472" s="61"/>
      <c r="J472" s="61"/>
      <c r="K472" s="61"/>
      <c r="L472" s="61"/>
      <c r="M472" s="61"/>
      <c r="N472" s="61"/>
      <c r="O472" s="63"/>
      <c r="P472" s="184">
        <f t="shared" si="24"/>
        <v>0</v>
      </c>
      <c r="Q472" s="64"/>
      <c r="R472" s="64"/>
      <c r="S472" s="64"/>
      <c r="T472" s="64"/>
      <c r="U472" s="64"/>
      <c r="V472" s="64"/>
      <c r="W472" s="64">
        <v>1</v>
      </c>
      <c r="X472" s="63">
        <v>43894</v>
      </c>
      <c r="Y472" s="189">
        <f t="shared" si="25"/>
        <v>1</v>
      </c>
      <c r="Z472" s="61"/>
      <c r="AA472" s="61"/>
      <c r="AB472" s="61"/>
      <c r="AC472" s="61"/>
      <c r="AD472" s="61"/>
      <c r="AE472" s="61"/>
      <c r="AF472" s="61"/>
      <c r="AG472" s="63"/>
      <c r="AH472" s="186">
        <f t="shared" si="26"/>
        <v>0</v>
      </c>
      <c r="AI472" s="64"/>
      <c r="AJ472" s="64" t="s">
        <v>2135</v>
      </c>
      <c r="AK472" s="61" t="s">
        <v>2127</v>
      </c>
      <c r="AL472" s="61"/>
      <c r="AM472" s="61"/>
      <c r="AN472" s="61"/>
      <c r="AO472" s="61"/>
      <c r="AP472" s="61"/>
      <c r="AQ472" s="61"/>
      <c r="AR472" s="61"/>
      <c r="AS472" s="489" t="s">
        <v>2678</v>
      </c>
    </row>
    <row r="473" spans="1:45" ht="15" x14ac:dyDescent="0.25">
      <c r="A473" s="198"/>
      <c r="B473" s="61">
        <v>27085900300</v>
      </c>
      <c r="C473" s="61" t="s">
        <v>2679</v>
      </c>
      <c r="D473" s="61"/>
      <c r="E473" s="61" t="s">
        <v>2680</v>
      </c>
      <c r="F473" s="61" t="s">
        <v>510</v>
      </c>
      <c r="G473" s="61" t="s">
        <v>394</v>
      </c>
      <c r="H473" s="61"/>
      <c r="I473" s="61"/>
      <c r="J473" s="61"/>
      <c r="K473" s="61"/>
      <c r="L473" s="61"/>
      <c r="M473" s="61"/>
      <c r="N473" s="61"/>
      <c r="O473" s="63"/>
      <c r="P473" s="184">
        <f t="shared" si="24"/>
        <v>0</v>
      </c>
      <c r="Q473" s="64"/>
      <c r="R473" s="64"/>
      <c r="S473" s="64"/>
      <c r="T473" s="64"/>
      <c r="U473" s="64"/>
      <c r="V473" s="64"/>
      <c r="W473" s="64">
        <v>1</v>
      </c>
      <c r="X473" s="63">
        <v>43882</v>
      </c>
      <c r="Y473" s="189">
        <f t="shared" si="25"/>
        <v>1</v>
      </c>
      <c r="Z473" s="61"/>
      <c r="AA473" s="61"/>
      <c r="AB473" s="61"/>
      <c r="AC473" s="61"/>
      <c r="AD473" s="61"/>
      <c r="AE473" s="61"/>
      <c r="AF473" s="61"/>
      <c r="AG473" s="63"/>
      <c r="AH473" s="186">
        <f t="shared" si="26"/>
        <v>0</v>
      </c>
      <c r="AI473" s="64"/>
      <c r="AJ473" s="64" t="s">
        <v>2135</v>
      </c>
      <c r="AK473" s="61" t="s">
        <v>2127</v>
      </c>
      <c r="AL473" s="61"/>
      <c r="AM473" s="61"/>
      <c r="AN473" s="61"/>
      <c r="AO473" s="61"/>
      <c r="AP473" s="61"/>
      <c r="AQ473" s="61"/>
      <c r="AR473" s="61"/>
      <c r="AS473" s="489" t="s">
        <v>2681</v>
      </c>
    </row>
    <row r="474" spans="1:45" ht="15" customHeight="1" x14ac:dyDescent="0.25">
      <c r="A474" s="198"/>
      <c r="B474" s="61">
        <v>7059001101</v>
      </c>
      <c r="C474" s="61" t="s">
        <v>2682</v>
      </c>
      <c r="D474" s="61"/>
      <c r="E474" s="61" t="s">
        <v>2683</v>
      </c>
      <c r="F474" s="61" t="s">
        <v>690</v>
      </c>
      <c r="G474" s="61" t="s">
        <v>691</v>
      </c>
      <c r="H474" s="61"/>
      <c r="I474" s="61"/>
      <c r="J474" s="61"/>
      <c r="K474" s="61"/>
      <c r="L474" s="61"/>
      <c r="M474" s="61"/>
      <c r="N474" s="61"/>
      <c r="O474" s="63"/>
      <c r="P474" s="184">
        <f t="shared" si="24"/>
        <v>0</v>
      </c>
      <c r="Q474" s="64"/>
      <c r="R474" s="64"/>
      <c r="S474" s="64"/>
      <c r="T474" s="64"/>
      <c r="U474" s="64"/>
      <c r="V474" s="64"/>
      <c r="W474" s="64">
        <v>1</v>
      </c>
      <c r="X474" s="63">
        <v>43896</v>
      </c>
      <c r="Y474" s="189">
        <f t="shared" si="25"/>
        <v>1</v>
      </c>
      <c r="Z474" s="61"/>
      <c r="AA474" s="61"/>
      <c r="AB474" s="61"/>
      <c r="AC474" s="61"/>
      <c r="AD474" s="61"/>
      <c r="AE474" s="61"/>
      <c r="AF474" s="61"/>
      <c r="AG474" s="63"/>
      <c r="AH474" s="186">
        <f t="shared" si="26"/>
        <v>0</v>
      </c>
      <c r="AI474" s="64"/>
      <c r="AJ474" s="64" t="s">
        <v>2135</v>
      </c>
      <c r="AK474" s="61" t="s">
        <v>2127</v>
      </c>
      <c r="AL474" s="61"/>
      <c r="AM474" s="61"/>
      <c r="AN474" s="61"/>
      <c r="AO474" s="61"/>
      <c r="AP474" s="61"/>
      <c r="AQ474" s="61"/>
      <c r="AR474" s="61"/>
      <c r="AS474" s="489" t="s">
        <v>2684</v>
      </c>
    </row>
    <row r="475" spans="1:45" ht="15" x14ac:dyDescent="0.25">
      <c r="A475" s="198"/>
      <c r="B475" s="61">
        <v>7059000501</v>
      </c>
      <c r="C475" s="61" t="s">
        <v>2685</v>
      </c>
      <c r="D475" s="61"/>
      <c r="E475" s="61" t="s">
        <v>2686</v>
      </c>
      <c r="F475" s="61" t="s">
        <v>690</v>
      </c>
      <c r="G475" s="61" t="s">
        <v>691</v>
      </c>
      <c r="H475" s="61"/>
      <c r="I475" s="61"/>
      <c r="J475" s="61"/>
      <c r="K475" s="61"/>
      <c r="L475" s="61"/>
      <c r="M475" s="61"/>
      <c r="N475" s="61"/>
      <c r="O475" s="63"/>
      <c r="P475" s="184">
        <f t="shared" si="24"/>
        <v>0</v>
      </c>
      <c r="Q475" s="64"/>
      <c r="R475" s="64"/>
      <c r="S475" s="64"/>
      <c r="T475" s="64"/>
      <c r="U475" s="64"/>
      <c r="V475" s="64"/>
      <c r="W475" s="64">
        <v>1</v>
      </c>
      <c r="X475" s="63">
        <v>43896</v>
      </c>
      <c r="Y475" s="189">
        <f t="shared" si="25"/>
        <v>1</v>
      </c>
      <c r="Z475" s="61"/>
      <c r="AA475" s="61"/>
      <c r="AB475" s="61"/>
      <c r="AC475" s="61"/>
      <c r="AD475" s="61"/>
      <c r="AE475" s="61"/>
      <c r="AF475" s="61"/>
      <c r="AG475" s="63"/>
      <c r="AH475" s="186">
        <f t="shared" si="26"/>
        <v>0</v>
      </c>
      <c r="AI475" s="64"/>
      <c r="AJ475" s="64" t="s">
        <v>2135</v>
      </c>
      <c r="AK475" s="61" t="s">
        <v>2127</v>
      </c>
      <c r="AL475" s="61"/>
      <c r="AM475" s="61"/>
      <c r="AN475" s="61"/>
      <c r="AO475" s="61"/>
      <c r="AP475" s="61"/>
      <c r="AQ475" s="61"/>
      <c r="AR475" s="61"/>
      <c r="AS475" s="489" t="s">
        <v>2687</v>
      </c>
    </row>
    <row r="476" spans="1:45" ht="15" customHeight="1" x14ac:dyDescent="0.25">
      <c r="A476" s="198"/>
      <c r="B476" s="61">
        <v>16146501800</v>
      </c>
      <c r="C476" s="61" t="s">
        <v>2688</v>
      </c>
      <c r="D476" s="61"/>
      <c r="E476" s="61" t="s">
        <v>2689</v>
      </c>
      <c r="F476" s="61" t="s">
        <v>690</v>
      </c>
      <c r="G476" s="61" t="s">
        <v>691</v>
      </c>
      <c r="H476" s="61"/>
      <c r="I476" s="61"/>
      <c r="J476" s="61"/>
      <c r="K476" s="61"/>
      <c r="L476" s="61"/>
      <c r="M476" s="61"/>
      <c r="N476" s="61"/>
      <c r="O476" s="63"/>
      <c r="P476" s="184">
        <f t="shared" si="24"/>
        <v>0</v>
      </c>
      <c r="Q476" s="64"/>
      <c r="R476" s="64"/>
      <c r="S476" s="64"/>
      <c r="T476" s="64"/>
      <c r="U476" s="64"/>
      <c r="V476" s="64"/>
      <c r="W476" s="64">
        <v>1</v>
      </c>
      <c r="X476" s="63">
        <v>43973</v>
      </c>
      <c r="Y476" s="189">
        <f t="shared" si="25"/>
        <v>1</v>
      </c>
      <c r="Z476" s="61"/>
      <c r="AA476" s="61"/>
      <c r="AB476" s="61"/>
      <c r="AC476" s="61"/>
      <c r="AD476" s="61"/>
      <c r="AE476" s="61"/>
      <c r="AF476" s="61"/>
      <c r="AG476" s="63"/>
      <c r="AH476" s="186">
        <f t="shared" si="26"/>
        <v>0</v>
      </c>
      <c r="AI476" s="64"/>
      <c r="AJ476" s="64" t="s">
        <v>2135</v>
      </c>
      <c r="AK476" s="61" t="s">
        <v>2127</v>
      </c>
      <c r="AL476" s="61"/>
      <c r="AM476" s="61"/>
      <c r="AN476" s="61"/>
      <c r="AO476" s="61"/>
      <c r="AP476" s="61"/>
      <c r="AQ476" s="61"/>
      <c r="AR476" s="61"/>
      <c r="AS476" s="489" t="s">
        <v>2690</v>
      </c>
    </row>
    <row r="477" spans="1:45" ht="15" x14ac:dyDescent="0.25">
      <c r="A477" s="198"/>
      <c r="B477" s="61">
        <v>13113402000</v>
      </c>
      <c r="C477" s="61" t="s">
        <v>2691</v>
      </c>
      <c r="D477" s="61"/>
      <c r="E477" s="61" t="s">
        <v>2692</v>
      </c>
      <c r="F477" s="61" t="s">
        <v>510</v>
      </c>
      <c r="G477" s="61" t="s">
        <v>394</v>
      </c>
      <c r="H477" s="61"/>
      <c r="I477" s="61"/>
      <c r="J477" s="61"/>
      <c r="K477" s="61"/>
      <c r="L477" s="61"/>
      <c r="M477" s="61"/>
      <c r="N477" s="61"/>
      <c r="O477" s="63"/>
      <c r="P477" s="184">
        <f t="shared" si="24"/>
        <v>0</v>
      </c>
      <c r="Q477" s="64"/>
      <c r="R477" s="64"/>
      <c r="S477" s="64"/>
      <c r="T477" s="64"/>
      <c r="U477" s="64"/>
      <c r="V477" s="64"/>
      <c r="W477" s="64">
        <v>1</v>
      </c>
      <c r="X477" s="63">
        <v>44130</v>
      </c>
      <c r="Y477" s="189">
        <f t="shared" si="25"/>
        <v>1</v>
      </c>
      <c r="Z477" s="61"/>
      <c r="AA477" s="61"/>
      <c r="AB477" s="61"/>
      <c r="AC477" s="61"/>
      <c r="AD477" s="61"/>
      <c r="AE477" s="61"/>
      <c r="AF477" s="61"/>
      <c r="AG477" s="63"/>
      <c r="AH477" s="186">
        <f t="shared" si="26"/>
        <v>0</v>
      </c>
      <c r="AI477" s="64"/>
      <c r="AJ477" s="64" t="s">
        <v>2135</v>
      </c>
      <c r="AK477" s="61" t="s">
        <v>2127</v>
      </c>
      <c r="AL477" s="61"/>
      <c r="AM477" s="61"/>
      <c r="AN477" s="61"/>
      <c r="AO477" s="61"/>
      <c r="AP477" s="61"/>
      <c r="AQ477" s="61"/>
      <c r="AR477" s="61"/>
      <c r="AS477" s="489" t="s">
        <v>2693</v>
      </c>
    </row>
    <row r="478" spans="1:45" ht="15" customHeight="1" x14ac:dyDescent="0.25">
      <c r="A478" s="198"/>
      <c r="B478" s="61">
        <v>30191501400</v>
      </c>
      <c r="C478" s="61" t="s">
        <v>2694</v>
      </c>
      <c r="D478" s="61"/>
      <c r="E478" s="61" t="s">
        <v>2695</v>
      </c>
      <c r="F478" s="61" t="s">
        <v>510</v>
      </c>
      <c r="G478" s="61" t="s">
        <v>394</v>
      </c>
      <c r="H478" s="61"/>
      <c r="I478" s="61"/>
      <c r="J478" s="61"/>
      <c r="K478" s="61"/>
      <c r="L478" s="61"/>
      <c r="M478" s="61"/>
      <c r="N478" s="61"/>
      <c r="O478" s="63"/>
      <c r="P478" s="184">
        <f t="shared" si="24"/>
        <v>0</v>
      </c>
      <c r="Q478" s="64"/>
      <c r="R478" s="64"/>
      <c r="S478" s="64"/>
      <c r="T478" s="64"/>
      <c r="U478" s="64"/>
      <c r="V478" s="64"/>
      <c r="W478" s="64">
        <v>1</v>
      </c>
      <c r="X478" s="63">
        <v>44104</v>
      </c>
      <c r="Y478" s="189">
        <f t="shared" si="25"/>
        <v>1</v>
      </c>
      <c r="Z478" s="61"/>
      <c r="AA478" s="61"/>
      <c r="AB478" s="61"/>
      <c r="AC478" s="61"/>
      <c r="AD478" s="61"/>
      <c r="AE478" s="61"/>
      <c r="AF478" s="61"/>
      <c r="AG478" s="63"/>
      <c r="AH478" s="186">
        <f t="shared" si="26"/>
        <v>0</v>
      </c>
      <c r="AI478" s="64"/>
      <c r="AJ478" s="64" t="s">
        <v>2135</v>
      </c>
      <c r="AK478" s="61" t="s">
        <v>2127</v>
      </c>
      <c r="AL478" s="61"/>
      <c r="AM478" s="61"/>
      <c r="AN478" s="61"/>
      <c r="AO478" s="61"/>
      <c r="AP478" s="61"/>
      <c r="AQ478" s="61"/>
      <c r="AR478" s="61"/>
      <c r="AS478" s="489" t="s">
        <v>2696</v>
      </c>
    </row>
    <row r="479" spans="1:45" ht="15" x14ac:dyDescent="0.25">
      <c r="A479" s="198"/>
      <c r="B479" s="61" t="s">
        <v>2350</v>
      </c>
      <c r="C479" s="61" t="s">
        <v>2351</v>
      </c>
      <c r="D479" s="61"/>
      <c r="E479" s="61" t="s">
        <v>2697</v>
      </c>
      <c r="F479" s="61" t="s">
        <v>510</v>
      </c>
      <c r="G479" s="61" t="s">
        <v>394</v>
      </c>
      <c r="H479" s="61"/>
      <c r="I479" s="61"/>
      <c r="J479" s="61"/>
      <c r="K479" s="61"/>
      <c r="L479" s="61"/>
      <c r="M479" s="61"/>
      <c r="N479" s="61"/>
      <c r="O479" s="63"/>
      <c r="P479" s="184">
        <f t="shared" si="24"/>
        <v>0</v>
      </c>
      <c r="Q479" s="64"/>
      <c r="R479" s="64"/>
      <c r="S479" s="64"/>
      <c r="T479" s="64"/>
      <c r="U479" s="64"/>
      <c r="V479" s="64"/>
      <c r="W479" s="64">
        <v>1</v>
      </c>
      <c r="X479" s="63">
        <v>44092</v>
      </c>
      <c r="Y479" s="189">
        <f t="shared" si="25"/>
        <v>1</v>
      </c>
      <c r="Z479" s="61"/>
      <c r="AA479" s="61"/>
      <c r="AB479" s="61"/>
      <c r="AC479" s="61"/>
      <c r="AD479" s="61"/>
      <c r="AE479" s="61"/>
      <c r="AF479" s="61"/>
      <c r="AG479" s="63"/>
      <c r="AH479" s="186">
        <f t="shared" si="26"/>
        <v>0</v>
      </c>
      <c r="AI479" s="64"/>
      <c r="AJ479" s="64" t="s">
        <v>2135</v>
      </c>
      <c r="AK479" s="61" t="s">
        <v>2127</v>
      </c>
      <c r="AL479" s="61"/>
      <c r="AM479" s="61"/>
      <c r="AN479" s="61"/>
      <c r="AO479" s="61"/>
      <c r="AP479" s="61"/>
      <c r="AQ479" s="61"/>
      <c r="AR479" s="61"/>
      <c r="AS479" s="489" t="s">
        <v>2698</v>
      </c>
    </row>
    <row r="480" spans="1:45" ht="15" customHeight="1" x14ac:dyDescent="0.25">
      <c r="A480" s="198"/>
      <c r="B480" s="61" t="s">
        <v>2350</v>
      </c>
      <c r="C480" s="61" t="s">
        <v>2351</v>
      </c>
      <c r="D480" s="61"/>
      <c r="E480" s="61" t="s">
        <v>2697</v>
      </c>
      <c r="F480" s="61" t="s">
        <v>690</v>
      </c>
      <c r="G480" s="61" t="s">
        <v>691</v>
      </c>
      <c r="H480" s="61"/>
      <c r="I480" s="61"/>
      <c r="J480" s="61"/>
      <c r="K480" s="61"/>
      <c r="L480" s="61"/>
      <c r="M480" s="61"/>
      <c r="N480" s="61"/>
      <c r="O480" s="63"/>
      <c r="P480" s="184">
        <f t="shared" si="24"/>
        <v>0</v>
      </c>
      <c r="Q480" s="64"/>
      <c r="R480" s="64"/>
      <c r="S480" s="64"/>
      <c r="T480" s="64"/>
      <c r="U480" s="64"/>
      <c r="V480" s="64"/>
      <c r="W480" s="64">
        <v>1</v>
      </c>
      <c r="X480" s="63">
        <v>44092</v>
      </c>
      <c r="Y480" s="189">
        <f t="shared" si="25"/>
        <v>1</v>
      </c>
      <c r="Z480" s="61"/>
      <c r="AA480" s="61"/>
      <c r="AB480" s="61"/>
      <c r="AC480" s="61"/>
      <c r="AD480" s="61"/>
      <c r="AE480" s="61"/>
      <c r="AF480" s="61"/>
      <c r="AG480" s="63"/>
      <c r="AH480" s="186">
        <f t="shared" si="26"/>
        <v>0</v>
      </c>
      <c r="AI480" s="64"/>
      <c r="AJ480" s="64" t="s">
        <v>2135</v>
      </c>
      <c r="AK480" s="61" t="s">
        <v>2127</v>
      </c>
      <c r="AL480" s="61"/>
      <c r="AM480" s="61"/>
      <c r="AN480" s="61"/>
      <c r="AO480" s="61"/>
      <c r="AP480" s="61"/>
      <c r="AQ480" s="61"/>
      <c r="AR480" s="61"/>
      <c r="AS480" s="489" t="s">
        <v>2698</v>
      </c>
    </row>
    <row r="481" spans="1:45" ht="15" x14ac:dyDescent="0.25">
      <c r="A481" s="198"/>
      <c r="B481" s="61">
        <v>43460000400</v>
      </c>
      <c r="C481" s="61" t="s">
        <v>2699</v>
      </c>
      <c r="D481" s="61"/>
      <c r="E481" s="61" t="s">
        <v>2700</v>
      </c>
      <c r="F481" s="61" t="s">
        <v>510</v>
      </c>
      <c r="G481" s="61" t="s">
        <v>394</v>
      </c>
      <c r="H481" s="61"/>
      <c r="I481" s="61"/>
      <c r="J481" s="61"/>
      <c r="K481" s="61"/>
      <c r="L481" s="61"/>
      <c r="M481" s="61"/>
      <c r="N481" s="61"/>
      <c r="O481" s="63"/>
      <c r="P481" s="184">
        <f t="shared" si="24"/>
        <v>0</v>
      </c>
      <c r="Q481" s="64"/>
      <c r="R481" s="64"/>
      <c r="S481" s="64"/>
      <c r="T481" s="64"/>
      <c r="U481" s="64"/>
      <c r="V481" s="64"/>
      <c r="W481" s="64">
        <v>1</v>
      </c>
      <c r="X481" s="63">
        <v>44104</v>
      </c>
      <c r="Y481" s="189">
        <f t="shared" si="25"/>
        <v>1</v>
      </c>
      <c r="Z481" s="61"/>
      <c r="AA481" s="61"/>
      <c r="AB481" s="61"/>
      <c r="AC481" s="61"/>
      <c r="AD481" s="61"/>
      <c r="AE481" s="61"/>
      <c r="AF481" s="61"/>
      <c r="AG481" s="63"/>
      <c r="AH481" s="186">
        <f t="shared" si="26"/>
        <v>0</v>
      </c>
      <c r="AI481" s="64"/>
      <c r="AJ481" s="64" t="s">
        <v>2135</v>
      </c>
      <c r="AK481" s="61" t="s">
        <v>2127</v>
      </c>
      <c r="AL481" s="61"/>
      <c r="AM481" s="61"/>
      <c r="AN481" s="61"/>
      <c r="AO481" s="61"/>
      <c r="AP481" s="61"/>
      <c r="AQ481" s="61"/>
      <c r="AR481" s="61"/>
      <c r="AS481" s="489" t="s">
        <v>2701</v>
      </c>
    </row>
    <row r="482" spans="1:45" ht="15" x14ac:dyDescent="0.25">
      <c r="A482" s="198"/>
      <c r="B482" s="61">
        <v>48561902200</v>
      </c>
      <c r="C482" s="61" t="s">
        <v>2702</v>
      </c>
      <c r="D482" s="61"/>
      <c r="E482" s="61" t="s">
        <v>2703</v>
      </c>
      <c r="F482" s="61" t="s">
        <v>510</v>
      </c>
      <c r="G482" s="61" t="s">
        <v>394</v>
      </c>
      <c r="H482" s="61"/>
      <c r="I482" s="61"/>
      <c r="J482" s="61"/>
      <c r="K482" s="61"/>
      <c r="L482" s="61"/>
      <c r="M482" s="61"/>
      <c r="N482" s="61"/>
      <c r="O482" s="63"/>
      <c r="P482" s="184">
        <f t="shared" si="24"/>
        <v>0</v>
      </c>
      <c r="Q482" s="64"/>
      <c r="R482" s="64"/>
      <c r="S482" s="64"/>
      <c r="T482" s="64"/>
      <c r="U482" s="64"/>
      <c r="V482" s="64"/>
      <c r="W482" s="64">
        <v>1</v>
      </c>
      <c r="X482" s="63">
        <v>43833</v>
      </c>
      <c r="Y482" s="189">
        <f t="shared" si="25"/>
        <v>1</v>
      </c>
      <c r="Z482" s="61"/>
      <c r="AA482" s="61"/>
      <c r="AB482" s="61"/>
      <c r="AC482" s="61"/>
      <c r="AD482" s="61"/>
      <c r="AE482" s="61"/>
      <c r="AF482" s="61"/>
      <c r="AG482" s="63"/>
      <c r="AH482" s="186">
        <f t="shared" si="26"/>
        <v>0</v>
      </c>
      <c r="AI482" s="64"/>
      <c r="AJ482" s="64" t="s">
        <v>2135</v>
      </c>
      <c r="AK482" s="61" t="s">
        <v>2127</v>
      </c>
      <c r="AL482" s="61"/>
      <c r="AM482" s="61"/>
      <c r="AN482" s="61"/>
      <c r="AO482" s="61"/>
      <c r="AP482" s="61"/>
      <c r="AQ482" s="61"/>
      <c r="AR482" s="61"/>
      <c r="AS482" s="489" t="s">
        <v>2704</v>
      </c>
    </row>
    <row r="483" spans="1:45" ht="15" x14ac:dyDescent="0.25">
      <c r="A483" s="198"/>
      <c r="B483" s="61" t="s">
        <v>2705</v>
      </c>
      <c r="C483" s="61" t="s">
        <v>2706</v>
      </c>
      <c r="D483" s="61"/>
      <c r="E483" s="61" t="s">
        <v>2707</v>
      </c>
      <c r="F483" s="61" t="s">
        <v>690</v>
      </c>
      <c r="G483" s="61" t="s">
        <v>691</v>
      </c>
      <c r="H483" s="61"/>
      <c r="I483" s="61"/>
      <c r="J483" s="61"/>
      <c r="K483" s="61"/>
      <c r="L483" s="61"/>
      <c r="M483" s="61"/>
      <c r="N483" s="61"/>
      <c r="O483" s="63"/>
      <c r="P483" s="184">
        <f t="shared" si="24"/>
        <v>0</v>
      </c>
      <c r="Q483" s="64"/>
      <c r="R483" s="64"/>
      <c r="S483" s="64"/>
      <c r="T483" s="64"/>
      <c r="U483" s="64"/>
      <c r="V483" s="64"/>
      <c r="W483" s="64">
        <v>1</v>
      </c>
      <c r="X483" s="63">
        <v>43998</v>
      </c>
      <c r="Y483" s="189">
        <f t="shared" si="25"/>
        <v>1</v>
      </c>
      <c r="Z483" s="61"/>
      <c r="AA483" s="61"/>
      <c r="AB483" s="61"/>
      <c r="AC483" s="61"/>
      <c r="AD483" s="61"/>
      <c r="AE483" s="61"/>
      <c r="AF483" s="61"/>
      <c r="AG483" s="63"/>
      <c r="AH483" s="186">
        <f t="shared" si="26"/>
        <v>0</v>
      </c>
      <c r="AI483" s="64"/>
      <c r="AJ483" s="64" t="s">
        <v>2135</v>
      </c>
      <c r="AK483" s="61" t="s">
        <v>2127</v>
      </c>
      <c r="AL483" s="61"/>
      <c r="AM483" s="61"/>
      <c r="AN483" s="61"/>
      <c r="AO483" s="61"/>
      <c r="AP483" s="61"/>
      <c r="AQ483" s="61"/>
      <c r="AR483" s="61"/>
      <c r="AS483" s="489" t="s">
        <v>2708</v>
      </c>
    </row>
    <row r="484" spans="1:45" ht="15" x14ac:dyDescent="0.25">
      <c r="A484" s="198"/>
      <c r="B484" s="61">
        <v>3000701300</v>
      </c>
      <c r="C484" s="61" t="s">
        <v>2709</v>
      </c>
      <c r="D484" s="61"/>
      <c r="E484" s="61" t="s">
        <v>2710</v>
      </c>
      <c r="F484" s="61" t="s">
        <v>510</v>
      </c>
      <c r="G484" s="61" t="s">
        <v>394</v>
      </c>
      <c r="H484" s="61"/>
      <c r="I484" s="61"/>
      <c r="J484" s="61"/>
      <c r="K484" s="61"/>
      <c r="L484" s="61"/>
      <c r="M484" s="61"/>
      <c r="N484" s="61"/>
      <c r="O484" s="63"/>
      <c r="P484" s="184">
        <f t="shared" si="24"/>
        <v>0</v>
      </c>
      <c r="Q484" s="64"/>
      <c r="R484" s="64"/>
      <c r="S484" s="64"/>
      <c r="T484" s="64"/>
      <c r="U484" s="64"/>
      <c r="V484" s="64"/>
      <c r="W484" s="64">
        <v>1</v>
      </c>
      <c r="X484" s="63">
        <v>44005</v>
      </c>
      <c r="Y484" s="189">
        <f t="shared" si="25"/>
        <v>1</v>
      </c>
      <c r="Z484" s="61"/>
      <c r="AA484" s="61"/>
      <c r="AB484" s="61"/>
      <c r="AC484" s="61"/>
      <c r="AD484" s="61"/>
      <c r="AE484" s="61"/>
      <c r="AF484" s="61"/>
      <c r="AG484" s="63"/>
      <c r="AH484" s="186">
        <f t="shared" si="26"/>
        <v>0</v>
      </c>
      <c r="AI484" s="64"/>
      <c r="AJ484" s="64" t="s">
        <v>2135</v>
      </c>
      <c r="AK484" s="61" t="s">
        <v>2127</v>
      </c>
      <c r="AL484" s="61"/>
      <c r="AM484" s="61"/>
      <c r="AN484" s="61"/>
      <c r="AO484" s="61"/>
      <c r="AP484" s="61"/>
      <c r="AQ484" s="61"/>
      <c r="AR484" s="61"/>
      <c r="AS484" s="489" t="s">
        <v>2711</v>
      </c>
    </row>
    <row r="485" spans="1:45" ht="15" x14ac:dyDescent="0.25">
      <c r="A485" s="198"/>
      <c r="B485" s="61">
        <v>3000701300</v>
      </c>
      <c r="C485" s="61" t="s">
        <v>2709</v>
      </c>
      <c r="D485" s="61"/>
      <c r="E485" s="61" t="s">
        <v>2710</v>
      </c>
      <c r="F485" s="61" t="s">
        <v>690</v>
      </c>
      <c r="G485" s="61" t="s">
        <v>691</v>
      </c>
      <c r="H485" s="61"/>
      <c r="I485" s="61"/>
      <c r="J485" s="61"/>
      <c r="K485" s="61"/>
      <c r="L485" s="61"/>
      <c r="M485" s="61"/>
      <c r="N485" s="61"/>
      <c r="O485" s="63"/>
      <c r="P485" s="184">
        <f t="shared" si="24"/>
        <v>0</v>
      </c>
      <c r="Q485" s="64"/>
      <c r="R485" s="64"/>
      <c r="S485" s="64"/>
      <c r="T485" s="64"/>
      <c r="U485" s="64"/>
      <c r="V485" s="64"/>
      <c r="W485" s="64">
        <v>1</v>
      </c>
      <c r="X485" s="63">
        <v>44005</v>
      </c>
      <c r="Y485" s="189">
        <f t="shared" si="25"/>
        <v>1</v>
      </c>
      <c r="Z485" s="61"/>
      <c r="AA485" s="61"/>
      <c r="AB485" s="61"/>
      <c r="AC485" s="61"/>
      <c r="AD485" s="61"/>
      <c r="AE485" s="61"/>
      <c r="AF485" s="61"/>
      <c r="AG485" s="63"/>
      <c r="AH485" s="186">
        <f t="shared" si="26"/>
        <v>0</v>
      </c>
      <c r="AI485" s="64"/>
      <c r="AJ485" s="64" t="s">
        <v>2135</v>
      </c>
      <c r="AK485" s="61" t="s">
        <v>2127</v>
      </c>
      <c r="AL485" s="61"/>
      <c r="AM485" s="61"/>
      <c r="AN485" s="61"/>
      <c r="AO485" s="61"/>
      <c r="AP485" s="61"/>
      <c r="AQ485" s="61"/>
      <c r="AR485" s="61"/>
      <c r="AS485" s="489" t="s">
        <v>2712</v>
      </c>
    </row>
    <row r="486" spans="1:45" ht="15" customHeight="1" x14ac:dyDescent="0.25">
      <c r="A486" s="198"/>
      <c r="B486" s="61">
        <v>11085600700</v>
      </c>
      <c r="C486" s="61" t="s">
        <v>1457</v>
      </c>
      <c r="D486" s="61"/>
      <c r="E486" s="61" t="s">
        <v>2713</v>
      </c>
      <c r="F486" s="61" t="s">
        <v>510</v>
      </c>
      <c r="G486" s="61" t="s">
        <v>394</v>
      </c>
      <c r="H486" s="61"/>
      <c r="I486" s="61"/>
      <c r="J486" s="61"/>
      <c r="K486" s="61"/>
      <c r="L486" s="61"/>
      <c r="M486" s="61"/>
      <c r="N486" s="61"/>
      <c r="O486" s="63"/>
      <c r="P486" s="184">
        <f t="shared" si="24"/>
        <v>0</v>
      </c>
      <c r="Q486" s="64"/>
      <c r="R486" s="64"/>
      <c r="S486" s="64"/>
      <c r="T486" s="64"/>
      <c r="U486" s="64"/>
      <c r="V486" s="64"/>
      <c r="W486" s="64">
        <v>1</v>
      </c>
      <c r="X486" s="63">
        <v>44131</v>
      </c>
      <c r="Y486" s="189">
        <f t="shared" si="25"/>
        <v>1</v>
      </c>
      <c r="Z486" s="61"/>
      <c r="AA486" s="61"/>
      <c r="AB486" s="61"/>
      <c r="AC486" s="61"/>
      <c r="AD486" s="61"/>
      <c r="AE486" s="61"/>
      <c r="AF486" s="61"/>
      <c r="AG486" s="63"/>
      <c r="AH486" s="186">
        <f t="shared" si="26"/>
        <v>0</v>
      </c>
      <c r="AI486" s="64"/>
      <c r="AJ486" s="64" t="s">
        <v>2135</v>
      </c>
      <c r="AK486" s="61" t="s">
        <v>2127</v>
      </c>
      <c r="AL486" s="61"/>
      <c r="AM486" s="61"/>
      <c r="AN486" s="61"/>
      <c r="AO486" s="61"/>
      <c r="AP486" s="61"/>
      <c r="AQ486" s="61"/>
      <c r="AR486" s="61"/>
      <c r="AS486" s="489" t="s">
        <v>2714</v>
      </c>
    </row>
    <row r="487" spans="1:45" ht="15" x14ac:dyDescent="0.25">
      <c r="A487" s="198"/>
      <c r="B487" s="61">
        <v>38319902100</v>
      </c>
      <c r="C487" s="61" t="s">
        <v>2715</v>
      </c>
      <c r="D487" s="61"/>
      <c r="E487" s="61" t="s">
        <v>2716</v>
      </c>
      <c r="F487" s="61" t="s">
        <v>510</v>
      </c>
      <c r="G487" s="61" t="s">
        <v>394</v>
      </c>
      <c r="H487" s="61"/>
      <c r="I487" s="61"/>
      <c r="J487" s="61"/>
      <c r="K487" s="61"/>
      <c r="L487" s="61"/>
      <c r="M487" s="61"/>
      <c r="N487" s="61"/>
      <c r="O487" s="63"/>
      <c r="P487" s="184">
        <f t="shared" si="24"/>
        <v>0</v>
      </c>
      <c r="Q487" s="64"/>
      <c r="R487" s="64"/>
      <c r="S487" s="64"/>
      <c r="T487" s="64"/>
      <c r="U487" s="64"/>
      <c r="V487" s="64"/>
      <c r="W487" s="64">
        <v>1</v>
      </c>
      <c r="X487" s="63">
        <v>43882</v>
      </c>
      <c r="Y487" s="189">
        <f t="shared" si="25"/>
        <v>1</v>
      </c>
      <c r="Z487" s="61"/>
      <c r="AA487" s="61"/>
      <c r="AB487" s="61"/>
      <c r="AC487" s="61"/>
      <c r="AD487" s="61"/>
      <c r="AE487" s="61"/>
      <c r="AF487" s="61"/>
      <c r="AG487" s="63"/>
      <c r="AH487" s="186">
        <f t="shared" si="26"/>
        <v>0</v>
      </c>
      <c r="AI487" s="64"/>
      <c r="AJ487" s="64" t="s">
        <v>2135</v>
      </c>
      <c r="AK487" s="61" t="s">
        <v>2127</v>
      </c>
      <c r="AL487" s="61"/>
      <c r="AM487" s="61"/>
      <c r="AN487" s="61"/>
      <c r="AO487" s="61"/>
      <c r="AP487" s="61"/>
      <c r="AQ487" s="61"/>
      <c r="AR487" s="61"/>
      <c r="AS487" s="489" t="s">
        <v>2717</v>
      </c>
    </row>
    <row r="488" spans="1:45" ht="15" x14ac:dyDescent="0.25">
      <c r="A488" s="198"/>
      <c r="B488" s="61">
        <v>16144700600</v>
      </c>
      <c r="C488" s="61" t="s">
        <v>2718</v>
      </c>
      <c r="D488" s="61"/>
      <c r="E488" s="61" t="s">
        <v>2719</v>
      </c>
      <c r="F488" s="61" t="s">
        <v>510</v>
      </c>
      <c r="G488" s="61" t="s">
        <v>394</v>
      </c>
      <c r="H488" s="61"/>
      <c r="I488" s="61"/>
      <c r="J488" s="61"/>
      <c r="K488" s="61"/>
      <c r="L488" s="61"/>
      <c r="M488" s="61"/>
      <c r="N488" s="61"/>
      <c r="O488" s="63"/>
      <c r="P488" s="184">
        <f t="shared" si="24"/>
        <v>0</v>
      </c>
      <c r="Q488" s="64"/>
      <c r="R488" s="64"/>
      <c r="S488" s="64"/>
      <c r="T488" s="64"/>
      <c r="U488" s="64"/>
      <c r="V488" s="64"/>
      <c r="W488" s="64">
        <v>1</v>
      </c>
      <c r="X488" s="63">
        <v>44076</v>
      </c>
      <c r="Y488" s="189">
        <f t="shared" si="25"/>
        <v>1</v>
      </c>
      <c r="Z488" s="61"/>
      <c r="AA488" s="61"/>
      <c r="AB488" s="61"/>
      <c r="AC488" s="61"/>
      <c r="AD488" s="61"/>
      <c r="AE488" s="61"/>
      <c r="AF488" s="61"/>
      <c r="AG488" s="63"/>
      <c r="AH488" s="186">
        <f t="shared" si="26"/>
        <v>0</v>
      </c>
      <c r="AI488" s="64"/>
      <c r="AJ488" s="64" t="s">
        <v>2135</v>
      </c>
      <c r="AK488" s="61" t="s">
        <v>2127</v>
      </c>
      <c r="AL488" s="61"/>
      <c r="AM488" s="61"/>
      <c r="AN488" s="61"/>
      <c r="AO488" s="61"/>
      <c r="AP488" s="61"/>
      <c r="AQ488" s="61"/>
      <c r="AR488" s="61"/>
      <c r="AS488" s="489" t="s">
        <v>2720</v>
      </c>
    </row>
    <row r="489" spans="1:45" ht="15" x14ac:dyDescent="0.25">
      <c r="A489" s="198"/>
      <c r="B489" s="61">
        <v>46542500100</v>
      </c>
      <c r="C489" s="61" t="s">
        <v>2721</v>
      </c>
      <c r="D489" s="61"/>
      <c r="E489" s="61" t="s">
        <v>2722</v>
      </c>
      <c r="F489" s="61" t="s">
        <v>510</v>
      </c>
      <c r="G489" s="61" t="s">
        <v>394</v>
      </c>
      <c r="H489" s="61"/>
      <c r="I489" s="61"/>
      <c r="J489" s="61"/>
      <c r="K489" s="61"/>
      <c r="L489" s="61"/>
      <c r="M489" s="61"/>
      <c r="N489" s="61"/>
      <c r="O489" s="63"/>
      <c r="P489" s="184">
        <f t="shared" si="24"/>
        <v>0</v>
      </c>
      <c r="Q489" s="64"/>
      <c r="R489" s="64"/>
      <c r="S489" s="64"/>
      <c r="T489" s="64"/>
      <c r="U489" s="64"/>
      <c r="V489" s="64"/>
      <c r="W489" s="64">
        <v>1</v>
      </c>
      <c r="X489" s="63">
        <v>44118</v>
      </c>
      <c r="Y489" s="189">
        <f t="shared" si="25"/>
        <v>1</v>
      </c>
      <c r="Z489" s="61"/>
      <c r="AA489" s="61"/>
      <c r="AB489" s="61"/>
      <c r="AC489" s="61"/>
      <c r="AD489" s="61"/>
      <c r="AE489" s="61"/>
      <c r="AF489" s="61"/>
      <c r="AG489" s="63"/>
      <c r="AH489" s="186">
        <f t="shared" si="26"/>
        <v>0</v>
      </c>
      <c r="AI489" s="64"/>
      <c r="AJ489" s="64" t="s">
        <v>2135</v>
      </c>
      <c r="AK489" s="61" t="s">
        <v>2127</v>
      </c>
      <c r="AL489" s="61"/>
      <c r="AM489" s="61"/>
      <c r="AN489" s="61"/>
      <c r="AO489" s="61"/>
      <c r="AP489" s="61"/>
      <c r="AQ489" s="61"/>
      <c r="AR489" s="61"/>
      <c r="AS489" s="489" t="s">
        <v>2723</v>
      </c>
    </row>
    <row r="490" spans="1:45" ht="15" x14ac:dyDescent="0.25">
      <c r="A490" s="198"/>
      <c r="B490" s="61">
        <v>24055202001</v>
      </c>
      <c r="C490" s="61" t="s">
        <v>1289</v>
      </c>
      <c r="D490" s="61"/>
      <c r="E490" s="61" t="s">
        <v>2724</v>
      </c>
      <c r="F490" s="61" t="s">
        <v>510</v>
      </c>
      <c r="G490" s="61" t="s">
        <v>394</v>
      </c>
      <c r="H490" s="61"/>
      <c r="I490" s="61"/>
      <c r="J490" s="61"/>
      <c r="K490" s="61"/>
      <c r="L490" s="61"/>
      <c r="M490" s="61"/>
      <c r="N490" s="61"/>
      <c r="O490" s="63"/>
      <c r="P490" s="184">
        <f t="shared" si="24"/>
        <v>0</v>
      </c>
      <c r="Q490" s="64"/>
      <c r="R490" s="64"/>
      <c r="S490" s="64"/>
      <c r="T490" s="64"/>
      <c r="U490" s="64"/>
      <c r="V490" s="64"/>
      <c r="W490" s="64">
        <v>1</v>
      </c>
      <c r="X490" s="63">
        <v>44147</v>
      </c>
      <c r="Y490" s="189">
        <f t="shared" si="25"/>
        <v>1</v>
      </c>
      <c r="Z490" s="61"/>
      <c r="AA490" s="61"/>
      <c r="AB490" s="61"/>
      <c r="AC490" s="61"/>
      <c r="AD490" s="61"/>
      <c r="AE490" s="61"/>
      <c r="AF490" s="61"/>
      <c r="AG490" s="63"/>
      <c r="AH490" s="186">
        <f t="shared" si="26"/>
        <v>0</v>
      </c>
      <c r="AI490" s="64"/>
      <c r="AJ490" s="64" t="s">
        <v>2135</v>
      </c>
      <c r="AK490" s="61" t="s">
        <v>2127</v>
      </c>
      <c r="AL490" s="61"/>
      <c r="AM490" s="61"/>
      <c r="AN490" s="61"/>
      <c r="AO490" s="61"/>
      <c r="AP490" s="61"/>
      <c r="AQ490" s="61"/>
      <c r="AR490" s="61"/>
      <c r="AS490" s="489" t="s">
        <v>2725</v>
      </c>
    </row>
    <row r="491" spans="1:45" ht="15" x14ac:dyDescent="0.25">
      <c r="A491" s="198"/>
      <c r="B491" s="61">
        <v>37254100901</v>
      </c>
      <c r="C491" s="61" t="s">
        <v>2726</v>
      </c>
      <c r="D491" s="61"/>
      <c r="E491" s="61" t="s">
        <v>2727</v>
      </c>
      <c r="F491" s="61" t="s">
        <v>510</v>
      </c>
      <c r="G491" s="61" t="s">
        <v>394</v>
      </c>
      <c r="H491" s="61"/>
      <c r="I491" s="61"/>
      <c r="J491" s="61"/>
      <c r="K491" s="61"/>
      <c r="L491" s="61"/>
      <c r="M491" s="61"/>
      <c r="N491" s="61"/>
      <c r="O491" s="63"/>
      <c r="P491" s="184">
        <f t="shared" si="24"/>
        <v>0</v>
      </c>
      <c r="Q491" s="64"/>
      <c r="R491" s="64"/>
      <c r="S491" s="64"/>
      <c r="T491" s="64"/>
      <c r="U491" s="64"/>
      <c r="V491" s="64"/>
      <c r="W491" s="64">
        <v>1</v>
      </c>
      <c r="X491" s="63">
        <v>43879</v>
      </c>
      <c r="Y491" s="189">
        <f t="shared" si="25"/>
        <v>1</v>
      </c>
      <c r="Z491" s="61"/>
      <c r="AA491" s="61"/>
      <c r="AB491" s="61"/>
      <c r="AC491" s="61"/>
      <c r="AD491" s="61"/>
      <c r="AE491" s="61"/>
      <c r="AF491" s="61"/>
      <c r="AG491" s="63"/>
      <c r="AH491" s="186">
        <f t="shared" si="26"/>
        <v>0</v>
      </c>
      <c r="AI491" s="64"/>
      <c r="AJ491" s="64" t="s">
        <v>2135</v>
      </c>
      <c r="AK491" s="61" t="s">
        <v>2127</v>
      </c>
      <c r="AL491" s="61"/>
      <c r="AM491" s="61"/>
      <c r="AN491" s="61"/>
      <c r="AO491" s="61"/>
      <c r="AP491" s="61"/>
      <c r="AQ491" s="61"/>
      <c r="AR491" s="61"/>
      <c r="AS491" s="489" t="s">
        <v>2728</v>
      </c>
    </row>
    <row r="492" spans="1:45" ht="15" x14ac:dyDescent="0.25">
      <c r="A492" s="198"/>
      <c r="B492" s="61">
        <v>48562602007</v>
      </c>
      <c r="C492" s="61" t="s">
        <v>2729</v>
      </c>
      <c r="D492" s="61"/>
      <c r="E492" s="61" t="s">
        <v>2730</v>
      </c>
      <c r="F492" s="61" t="s">
        <v>690</v>
      </c>
      <c r="G492" s="61" t="s">
        <v>691</v>
      </c>
      <c r="H492" s="61"/>
      <c r="I492" s="61"/>
      <c r="J492" s="61"/>
      <c r="K492" s="61"/>
      <c r="L492" s="61"/>
      <c r="M492" s="61"/>
      <c r="N492" s="61"/>
      <c r="O492" s="63"/>
      <c r="P492" s="184">
        <f t="shared" si="24"/>
        <v>0</v>
      </c>
      <c r="Q492" s="64"/>
      <c r="R492" s="64"/>
      <c r="S492" s="64"/>
      <c r="T492" s="64"/>
      <c r="U492" s="64"/>
      <c r="V492" s="64"/>
      <c r="W492" s="64">
        <v>1</v>
      </c>
      <c r="X492" s="63">
        <v>44127</v>
      </c>
      <c r="Y492" s="189">
        <f t="shared" si="25"/>
        <v>1</v>
      </c>
      <c r="Z492" s="61"/>
      <c r="AA492" s="61"/>
      <c r="AB492" s="61"/>
      <c r="AC492" s="61"/>
      <c r="AD492" s="61"/>
      <c r="AE492" s="61"/>
      <c r="AF492" s="61"/>
      <c r="AG492" s="63"/>
      <c r="AH492" s="186">
        <f t="shared" si="26"/>
        <v>0</v>
      </c>
      <c r="AI492" s="64"/>
      <c r="AJ492" s="64" t="s">
        <v>2135</v>
      </c>
      <c r="AK492" s="61" t="s">
        <v>2127</v>
      </c>
      <c r="AL492" s="61"/>
      <c r="AM492" s="61"/>
      <c r="AN492" s="61"/>
      <c r="AO492" s="61"/>
      <c r="AP492" s="61"/>
      <c r="AQ492" s="61"/>
      <c r="AR492" s="61"/>
      <c r="AS492" s="489" t="s">
        <v>2731</v>
      </c>
    </row>
    <row r="493" spans="1:45" ht="15" x14ac:dyDescent="0.25">
      <c r="A493" s="198"/>
      <c r="B493" s="61">
        <v>12094701302</v>
      </c>
      <c r="C493" s="61" t="s">
        <v>2732</v>
      </c>
      <c r="D493" s="61"/>
      <c r="E493" s="61" t="s">
        <v>2733</v>
      </c>
      <c r="F493" s="61" t="s">
        <v>510</v>
      </c>
      <c r="G493" s="61" t="s">
        <v>394</v>
      </c>
      <c r="H493" s="61"/>
      <c r="I493" s="61"/>
      <c r="J493" s="61"/>
      <c r="K493" s="61"/>
      <c r="L493" s="61"/>
      <c r="M493" s="61"/>
      <c r="N493" s="61"/>
      <c r="O493" s="63"/>
      <c r="P493" s="184">
        <f t="shared" si="24"/>
        <v>0</v>
      </c>
      <c r="Q493" s="64"/>
      <c r="R493" s="64"/>
      <c r="S493" s="64"/>
      <c r="T493" s="64"/>
      <c r="U493" s="64"/>
      <c r="V493" s="64"/>
      <c r="W493" s="64">
        <v>1</v>
      </c>
      <c r="X493" s="63">
        <v>44166</v>
      </c>
      <c r="Y493" s="189">
        <f t="shared" si="25"/>
        <v>1</v>
      </c>
      <c r="Z493" s="61"/>
      <c r="AA493" s="61"/>
      <c r="AB493" s="61"/>
      <c r="AC493" s="61"/>
      <c r="AD493" s="61"/>
      <c r="AE493" s="61"/>
      <c r="AF493" s="61"/>
      <c r="AG493" s="63"/>
      <c r="AH493" s="186">
        <f t="shared" si="26"/>
        <v>0</v>
      </c>
      <c r="AI493" s="64"/>
      <c r="AJ493" s="64" t="s">
        <v>2135</v>
      </c>
      <c r="AK493" s="61" t="s">
        <v>2127</v>
      </c>
      <c r="AL493" s="61"/>
      <c r="AM493" s="61"/>
      <c r="AN493" s="61"/>
      <c r="AO493" s="61"/>
      <c r="AP493" s="61"/>
      <c r="AQ493" s="61"/>
      <c r="AR493" s="61"/>
      <c r="AS493" s="489" t="s">
        <v>2734</v>
      </c>
    </row>
    <row r="494" spans="1:45" ht="15" x14ac:dyDescent="0.25">
      <c r="A494" s="198"/>
      <c r="B494" s="61">
        <v>9069403000</v>
      </c>
      <c r="C494" s="61" t="s">
        <v>2735</v>
      </c>
      <c r="D494" s="61"/>
      <c r="E494" s="61" t="s">
        <v>2736</v>
      </c>
      <c r="F494" s="61" t="s">
        <v>510</v>
      </c>
      <c r="G494" s="61" t="s">
        <v>394</v>
      </c>
      <c r="H494" s="61"/>
      <c r="I494" s="61"/>
      <c r="J494" s="61"/>
      <c r="K494" s="61"/>
      <c r="L494" s="61"/>
      <c r="M494" s="61"/>
      <c r="N494" s="61"/>
      <c r="O494" s="63"/>
      <c r="P494" s="184">
        <f t="shared" si="24"/>
        <v>0</v>
      </c>
      <c r="Q494" s="64"/>
      <c r="R494" s="64"/>
      <c r="S494" s="64"/>
      <c r="T494" s="64"/>
      <c r="U494" s="64"/>
      <c r="V494" s="64"/>
      <c r="W494" s="64">
        <v>1</v>
      </c>
      <c r="X494" s="63">
        <v>44083</v>
      </c>
      <c r="Y494" s="189">
        <f t="shared" si="25"/>
        <v>1</v>
      </c>
      <c r="Z494" s="61"/>
      <c r="AA494" s="61"/>
      <c r="AB494" s="61"/>
      <c r="AC494" s="61"/>
      <c r="AD494" s="61"/>
      <c r="AE494" s="61"/>
      <c r="AF494" s="61"/>
      <c r="AG494" s="63"/>
      <c r="AH494" s="186">
        <f t="shared" si="26"/>
        <v>0</v>
      </c>
      <c r="AI494" s="64"/>
      <c r="AJ494" s="64" t="s">
        <v>2135</v>
      </c>
      <c r="AK494" s="61" t="s">
        <v>2127</v>
      </c>
      <c r="AL494" s="61"/>
      <c r="AM494" s="61"/>
      <c r="AN494" s="61"/>
      <c r="AO494" s="61"/>
      <c r="AP494" s="61"/>
      <c r="AQ494" s="61"/>
      <c r="AR494" s="61"/>
      <c r="AS494" s="489" t="s">
        <v>2737</v>
      </c>
    </row>
    <row r="495" spans="1:45" ht="15" customHeight="1" x14ac:dyDescent="0.25">
      <c r="A495" s="198"/>
      <c r="B495" s="61">
        <v>12096402800</v>
      </c>
      <c r="C495" s="61" t="s">
        <v>2738</v>
      </c>
      <c r="D495" s="61"/>
      <c r="E495" s="61" t="s">
        <v>2739</v>
      </c>
      <c r="F495" s="61" t="s">
        <v>510</v>
      </c>
      <c r="G495" s="61" t="s">
        <v>394</v>
      </c>
      <c r="H495" s="61"/>
      <c r="I495" s="61"/>
      <c r="J495" s="61"/>
      <c r="K495" s="61"/>
      <c r="L495" s="61"/>
      <c r="M495" s="61"/>
      <c r="N495" s="61"/>
      <c r="O495" s="63"/>
      <c r="P495" s="184">
        <f t="shared" si="24"/>
        <v>0</v>
      </c>
      <c r="Q495" s="64"/>
      <c r="R495" s="64"/>
      <c r="S495" s="64"/>
      <c r="T495" s="64"/>
      <c r="U495" s="64"/>
      <c r="V495" s="64"/>
      <c r="W495" s="64">
        <v>1</v>
      </c>
      <c r="X495" s="63">
        <v>43874</v>
      </c>
      <c r="Y495" s="189">
        <f t="shared" si="25"/>
        <v>1</v>
      </c>
      <c r="Z495" s="61"/>
      <c r="AA495" s="61"/>
      <c r="AB495" s="61"/>
      <c r="AC495" s="61"/>
      <c r="AD495" s="61"/>
      <c r="AE495" s="61"/>
      <c r="AF495" s="61"/>
      <c r="AG495" s="63"/>
      <c r="AH495" s="186">
        <f t="shared" si="26"/>
        <v>0</v>
      </c>
      <c r="AI495" s="64"/>
      <c r="AJ495" s="64" t="s">
        <v>2135</v>
      </c>
      <c r="AK495" s="61" t="s">
        <v>2127</v>
      </c>
      <c r="AL495" s="61"/>
      <c r="AM495" s="61"/>
      <c r="AN495" s="61"/>
      <c r="AO495" s="61"/>
      <c r="AP495" s="61"/>
      <c r="AQ495" s="61"/>
      <c r="AR495" s="61"/>
      <c r="AS495" s="489" t="s">
        <v>2740</v>
      </c>
    </row>
    <row r="496" spans="1:45" ht="15" x14ac:dyDescent="0.25">
      <c r="A496" s="198"/>
      <c r="B496" s="61" t="s">
        <v>2741</v>
      </c>
      <c r="C496" s="61" t="s">
        <v>2742</v>
      </c>
      <c r="D496" s="61"/>
      <c r="E496" s="61" t="s">
        <v>2743</v>
      </c>
      <c r="F496" s="61" t="s">
        <v>510</v>
      </c>
      <c r="G496" s="61" t="s">
        <v>394</v>
      </c>
      <c r="H496" s="61"/>
      <c r="I496" s="61"/>
      <c r="J496" s="61"/>
      <c r="K496" s="61"/>
      <c r="L496" s="61"/>
      <c r="M496" s="61"/>
      <c r="N496" s="61"/>
      <c r="O496" s="63"/>
      <c r="P496" s="184">
        <f t="shared" si="24"/>
        <v>0</v>
      </c>
      <c r="Q496" s="64"/>
      <c r="R496" s="64"/>
      <c r="S496" s="64"/>
      <c r="T496" s="64"/>
      <c r="U496" s="64"/>
      <c r="V496" s="64"/>
      <c r="W496" s="64">
        <v>1</v>
      </c>
      <c r="X496" s="63">
        <v>44117</v>
      </c>
      <c r="Y496" s="189">
        <f t="shared" si="25"/>
        <v>1</v>
      </c>
      <c r="Z496" s="61"/>
      <c r="AA496" s="61"/>
      <c r="AB496" s="61"/>
      <c r="AC496" s="61"/>
      <c r="AD496" s="61"/>
      <c r="AE496" s="61"/>
      <c r="AF496" s="61"/>
      <c r="AG496" s="63"/>
      <c r="AH496" s="186">
        <f t="shared" si="26"/>
        <v>0</v>
      </c>
      <c r="AI496" s="64"/>
      <c r="AJ496" s="64" t="s">
        <v>2135</v>
      </c>
      <c r="AK496" s="61" t="s">
        <v>2127</v>
      </c>
      <c r="AL496" s="61"/>
      <c r="AM496" s="61"/>
      <c r="AN496" s="61"/>
      <c r="AO496" s="61"/>
      <c r="AP496" s="61"/>
      <c r="AQ496" s="61"/>
      <c r="AR496" s="61"/>
      <c r="AS496" s="489" t="s">
        <v>2744</v>
      </c>
    </row>
    <row r="497" spans="1:45" ht="15" customHeight="1" x14ac:dyDescent="0.25">
      <c r="A497" s="198"/>
      <c r="B497" s="61">
        <v>47554200500</v>
      </c>
      <c r="C497" s="61" t="s">
        <v>2745</v>
      </c>
      <c r="D497" s="61"/>
      <c r="E497" s="61" t="s">
        <v>2746</v>
      </c>
      <c r="F497" s="61" t="s">
        <v>510</v>
      </c>
      <c r="G497" s="61" t="s">
        <v>394</v>
      </c>
      <c r="H497" s="61"/>
      <c r="I497" s="61"/>
      <c r="J497" s="61"/>
      <c r="K497" s="61"/>
      <c r="L497" s="61"/>
      <c r="M497" s="61"/>
      <c r="N497" s="61"/>
      <c r="O497" s="63"/>
      <c r="P497" s="184">
        <f t="shared" si="24"/>
        <v>0</v>
      </c>
      <c r="Q497" s="64"/>
      <c r="R497" s="64"/>
      <c r="S497" s="64"/>
      <c r="T497" s="64"/>
      <c r="U497" s="64"/>
      <c r="V497" s="64"/>
      <c r="W497" s="64">
        <v>1</v>
      </c>
      <c r="X497" s="63">
        <v>44043</v>
      </c>
      <c r="Y497" s="189">
        <f t="shared" si="25"/>
        <v>1</v>
      </c>
      <c r="Z497" s="61"/>
      <c r="AA497" s="61"/>
      <c r="AB497" s="61"/>
      <c r="AC497" s="61"/>
      <c r="AD497" s="61"/>
      <c r="AE497" s="61"/>
      <c r="AF497" s="61"/>
      <c r="AG497" s="63"/>
      <c r="AH497" s="186">
        <f t="shared" si="26"/>
        <v>0</v>
      </c>
      <c r="AI497" s="64"/>
      <c r="AJ497" s="64" t="s">
        <v>2135</v>
      </c>
      <c r="AK497" s="61" t="s">
        <v>2127</v>
      </c>
      <c r="AL497" s="61"/>
      <c r="AM497" s="61"/>
      <c r="AN497" s="61"/>
      <c r="AO497" s="61"/>
      <c r="AP497" s="61"/>
      <c r="AQ497" s="61"/>
      <c r="AR497" s="61"/>
      <c r="AS497" s="489" t="s">
        <v>2747</v>
      </c>
    </row>
    <row r="498" spans="1:45" ht="15" x14ac:dyDescent="0.25">
      <c r="A498" s="198"/>
      <c r="B498" s="61">
        <v>5047400300</v>
      </c>
      <c r="C498" s="61" t="s">
        <v>1756</v>
      </c>
      <c r="D498" s="61"/>
      <c r="E498" s="61" t="s">
        <v>2748</v>
      </c>
      <c r="F498" s="61" t="s">
        <v>510</v>
      </c>
      <c r="G498" s="61" t="s">
        <v>394</v>
      </c>
      <c r="H498" s="61"/>
      <c r="I498" s="61"/>
      <c r="J498" s="61"/>
      <c r="K498" s="61"/>
      <c r="L498" s="61"/>
      <c r="M498" s="61"/>
      <c r="N498" s="61"/>
      <c r="O498" s="63"/>
      <c r="P498" s="184">
        <f t="shared" si="24"/>
        <v>0</v>
      </c>
      <c r="Q498" s="64"/>
      <c r="R498" s="64"/>
      <c r="S498" s="64"/>
      <c r="T498" s="64"/>
      <c r="U498" s="64"/>
      <c r="V498" s="64"/>
      <c r="W498" s="64">
        <v>1</v>
      </c>
      <c r="X498" s="63">
        <v>44026</v>
      </c>
      <c r="Y498" s="189">
        <f t="shared" si="25"/>
        <v>1</v>
      </c>
      <c r="Z498" s="61"/>
      <c r="AA498" s="61"/>
      <c r="AB498" s="61"/>
      <c r="AC498" s="61"/>
      <c r="AD498" s="61"/>
      <c r="AE498" s="61"/>
      <c r="AF498" s="61"/>
      <c r="AG498" s="63"/>
      <c r="AH498" s="186">
        <f t="shared" si="26"/>
        <v>0</v>
      </c>
      <c r="AI498" s="64"/>
      <c r="AJ498" s="64" t="s">
        <v>2135</v>
      </c>
      <c r="AK498" s="61" t="s">
        <v>2127</v>
      </c>
      <c r="AL498" s="61"/>
      <c r="AM498" s="61"/>
      <c r="AN498" s="61"/>
      <c r="AO498" s="61"/>
      <c r="AP498" s="61"/>
      <c r="AQ498" s="61"/>
      <c r="AR498" s="61"/>
      <c r="AS498" s="489" t="s">
        <v>2749</v>
      </c>
    </row>
    <row r="499" spans="1:45" ht="15" customHeight="1" x14ac:dyDescent="0.25">
      <c r="A499" s="198"/>
      <c r="B499" s="61">
        <v>41416602700</v>
      </c>
      <c r="C499" s="61" t="s">
        <v>2750</v>
      </c>
      <c r="D499" s="61"/>
      <c r="E499" s="61" t="s">
        <v>2751</v>
      </c>
      <c r="F499" s="61" t="s">
        <v>510</v>
      </c>
      <c r="G499" s="61" t="s">
        <v>394</v>
      </c>
      <c r="H499" s="61"/>
      <c r="I499" s="61"/>
      <c r="J499" s="61"/>
      <c r="K499" s="61"/>
      <c r="L499" s="61"/>
      <c r="M499" s="61"/>
      <c r="N499" s="61"/>
      <c r="O499" s="63"/>
      <c r="P499" s="184">
        <f t="shared" si="24"/>
        <v>0</v>
      </c>
      <c r="Q499" s="64"/>
      <c r="R499" s="64"/>
      <c r="S499" s="64"/>
      <c r="T499" s="64"/>
      <c r="U499" s="64"/>
      <c r="V499" s="64"/>
      <c r="W499" s="64">
        <v>1</v>
      </c>
      <c r="X499" s="63">
        <v>44088</v>
      </c>
      <c r="Y499" s="189">
        <f t="shared" si="25"/>
        <v>1</v>
      </c>
      <c r="Z499" s="61"/>
      <c r="AA499" s="61"/>
      <c r="AB499" s="61"/>
      <c r="AC499" s="61"/>
      <c r="AD499" s="61"/>
      <c r="AE499" s="61"/>
      <c r="AF499" s="61"/>
      <c r="AG499" s="63"/>
      <c r="AH499" s="186">
        <f t="shared" si="26"/>
        <v>0</v>
      </c>
      <c r="AI499" s="64"/>
      <c r="AJ499" s="64" t="s">
        <v>2135</v>
      </c>
      <c r="AK499" s="61" t="s">
        <v>2127</v>
      </c>
      <c r="AL499" s="61"/>
      <c r="AM499" s="61"/>
      <c r="AN499" s="61"/>
      <c r="AO499" s="61"/>
      <c r="AP499" s="61"/>
      <c r="AQ499" s="61"/>
      <c r="AR499" s="61"/>
      <c r="AS499" s="489" t="s">
        <v>2752</v>
      </c>
    </row>
    <row r="500" spans="1:45" ht="15" customHeight="1" x14ac:dyDescent="0.25">
      <c r="A500" s="198"/>
      <c r="B500" s="61">
        <v>27087007700</v>
      </c>
      <c r="C500" s="61" t="s">
        <v>2753</v>
      </c>
      <c r="D500" s="61"/>
      <c r="E500" s="61" t="s">
        <v>2754</v>
      </c>
      <c r="F500" s="61" t="s">
        <v>510</v>
      </c>
      <c r="G500" s="61" t="s">
        <v>394</v>
      </c>
      <c r="H500" s="61"/>
      <c r="I500" s="61"/>
      <c r="J500" s="61"/>
      <c r="K500" s="61"/>
      <c r="L500" s="61"/>
      <c r="M500" s="61"/>
      <c r="N500" s="61"/>
      <c r="O500" s="63"/>
      <c r="P500" s="184">
        <f t="shared" si="24"/>
        <v>0</v>
      </c>
      <c r="Q500" s="64"/>
      <c r="R500" s="64"/>
      <c r="S500" s="64"/>
      <c r="T500" s="64"/>
      <c r="U500" s="64"/>
      <c r="V500" s="64"/>
      <c r="W500" s="64">
        <v>1</v>
      </c>
      <c r="X500" s="63">
        <v>44028</v>
      </c>
      <c r="Y500" s="189">
        <f t="shared" si="25"/>
        <v>1</v>
      </c>
      <c r="Z500" s="61"/>
      <c r="AA500" s="61"/>
      <c r="AB500" s="61"/>
      <c r="AC500" s="61"/>
      <c r="AD500" s="61"/>
      <c r="AE500" s="61"/>
      <c r="AF500" s="61"/>
      <c r="AG500" s="63"/>
      <c r="AH500" s="186">
        <f t="shared" si="26"/>
        <v>0</v>
      </c>
      <c r="AI500" s="64"/>
      <c r="AJ500" s="64" t="s">
        <v>2135</v>
      </c>
      <c r="AK500" s="61" t="s">
        <v>2127</v>
      </c>
      <c r="AL500" s="61"/>
      <c r="AM500" s="61"/>
      <c r="AN500" s="61"/>
      <c r="AO500" s="61"/>
      <c r="AP500" s="61"/>
      <c r="AQ500" s="61"/>
      <c r="AR500" s="61"/>
      <c r="AS500" s="489" t="s">
        <v>2755</v>
      </c>
    </row>
    <row r="501" spans="1:45" ht="15" customHeight="1" x14ac:dyDescent="0.25">
      <c r="A501" s="198"/>
      <c r="B501" s="61">
        <v>13109002500</v>
      </c>
      <c r="C501" s="61" t="s">
        <v>1512</v>
      </c>
      <c r="D501" s="61"/>
      <c r="E501" s="61" t="s">
        <v>2756</v>
      </c>
      <c r="F501" s="61" t="s">
        <v>510</v>
      </c>
      <c r="G501" s="61" t="s">
        <v>394</v>
      </c>
      <c r="H501" s="61"/>
      <c r="I501" s="61"/>
      <c r="J501" s="61"/>
      <c r="K501" s="61"/>
      <c r="L501" s="61"/>
      <c r="M501" s="61"/>
      <c r="N501" s="61"/>
      <c r="O501" s="63"/>
      <c r="P501" s="184">
        <f t="shared" si="24"/>
        <v>0</v>
      </c>
      <c r="Q501" s="64"/>
      <c r="R501" s="64"/>
      <c r="S501" s="64"/>
      <c r="T501" s="64"/>
      <c r="U501" s="64"/>
      <c r="V501" s="64"/>
      <c r="W501" s="64">
        <v>1</v>
      </c>
      <c r="X501" s="63">
        <v>44179</v>
      </c>
      <c r="Y501" s="189">
        <f t="shared" si="25"/>
        <v>1</v>
      </c>
      <c r="Z501" s="61"/>
      <c r="AA501" s="61"/>
      <c r="AB501" s="61"/>
      <c r="AC501" s="61"/>
      <c r="AD501" s="61"/>
      <c r="AE501" s="61"/>
      <c r="AF501" s="61"/>
      <c r="AG501" s="63"/>
      <c r="AH501" s="186">
        <f t="shared" si="26"/>
        <v>0</v>
      </c>
      <c r="AI501" s="64"/>
      <c r="AJ501" s="64" t="s">
        <v>2135</v>
      </c>
      <c r="AK501" s="61" t="s">
        <v>2127</v>
      </c>
      <c r="AL501" s="61"/>
      <c r="AM501" s="61"/>
      <c r="AN501" s="61"/>
      <c r="AO501" s="61"/>
      <c r="AP501" s="61"/>
      <c r="AQ501" s="61"/>
      <c r="AR501" s="61"/>
      <c r="AS501" s="489" t="s">
        <v>2757</v>
      </c>
    </row>
    <row r="502" spans="1:45" ht="15" customHeight="1" x14ac:dyDescent="0.25">
      <c r="A502" s="198"/>
      <c r="B502" s="61">
        <v>42427502000</v>
      </c>
      <c r="C502" s="61" t="s">
        <v>2758</v>
      </c>
      <c r="D502" s="61"/>
      <c r="E502" s="61" t="s">
        <v>2759</v>
      </c>
      <c r="F502" s="61" t="s">
        <v>510</v>
      </c>
      <c r="G502" s="61" t="s">
        <v>394</v>
      </c>
      <c r="H502" s="61"/>
      <c r="I502" s="61"/>
      <c r="J502" s="61"/>
      <c r="K502" s="61"/>
      <c r="L502" s="61"/>
      <c r="M502" s="61"/>
      <c r="N502" s="61"/>
      <c r="O502" s="63"/>
      <c r="P502" s="184">
        <f t="shared" si="24"/>
        <v>0</v>
      </c>
      <c r="Q502" s="64"/>
      <c r="R502" s="64"/>
      <c r="S502" s="64"/>
      <c r="T502" s="64"/>
      <c r="U502" s="64"/>
      <c r="V502" s="64"/>
      <c r="W502" s="64">
        <v>1</v>
      </c>
      <c r="X502" s="63">
        <v>43895</v>
      </c>
      <c r="Y502" s="189">
        <f t="shared" si="25"/>
        <v>1</v>
      </c>
      <c r="Z502" s="61"/>
      <c r="AA502" s="61"/>
      <c r="AB502" s="61"/>
      <c r="AC502" s="61"/>
      <c r="AD502" s="61"/>
      <c r="AE502" s="61"/>
      <c r="AF502" s="61"/>
      <c r="AG502" s="63"/>
      <c r="AH502" s="186">
        <f t="shared" si="26"/>
        <v>0</v>
      </c>
      <c r="AI502" s="64"/>
      <c r="AJ502" s="64" t="s">
        <v>2135</v>
      </c>
      <c r="AK502" s="61" t="s">
        <v>2127</v>
      </c>
      <c r="AL502" s="61"/>
      <c r="AM502" s="61"/>
      <c r="AN502" s="61"/>
      <c r="AO502" s="61"/>
      <c r="AP502" s="61"/>
      <c r="AQ502" s="61"/>
      <c r="AR502" s="61"/>
      <c r="AS502" s="489" t="s">
        <v>2760</v>
      </c>
    </row>
    <row r="503" spans="1:45" ht="15" customHeight="1" x14ac:dyDescent="0.25">
      <c r="A503" s="198"/>
      <c r="B503" s="61">
        <v>4008501600</v>
      </c>
      <c r="C503" s="61" t="s">
        <v>2761</v>
      </c>
      <c r="D503" s="61"/>
      <c r="E503" s="61" t="s">
        <v>2762</v>
      </c>
      <c r="F503" s="61" t="s">
        <v>538</v>
      </c>
      <c r="G503" s="61" t="s">
        <v>691</v>
      </c>
      <c r="H503" s="61"/>
      <c r="I503" s="61"/>
      <c r="J503" s="61"/>
      <c r="K503" s="61"/>
      <c r="L503" s="61"/>
      <c r="M503" s="61"/>
      <c r="N503" s="61"/>
      <c r="O503" s="63"/>
      <c r="P503" s="184">
        <f t="shared" si="24"/>
        <v>0</v>
      </c>
      <c r="Q503" s="64"/>
      <c r="R503" s="64"/>
      <c r="S503" s="64"/>
      <c r="T503" s="64"/>
      <c r="U503" s="64"/>
      <c r="V503" s="64"/>
      <c r="W503" s="64">
        <v>1</v>
      </c>
      <c r="X503" s="63">
        <v>43980</v>
      </c>
      <c r="Y503" s="189">
        <f t="shared" si="25"/>
        <v>1</v>
      </c>
      <c r="Z503" s="61"/>
      <c r="AA503" s="61"/>
      <c r="AB503" s="61"/>
      <c r="AC503" s="61"/>
      <c r="AD503" s="61"/>
      <c r="AE503" s="61"/>
      <c r="AF503" s="61"/>
      <c r="AG503" s="63"/>
      <c r="AH503" s="186">
        <f t="shared" si="26"/>
        <v>0</v>
      </c>
      <c r="AI503" s="64"/>
      <c r="AJ503" s="64" t="s">
        <v>2135</v>
      </c>
      <c r="AK503" s="61" t="s">
        <v>2127</v>
      </c>
      <c r="AL503" s="61"/>
      <c r="AM503" s="61"/>
      <c r="AN503" s="61"/>
      <c r="AO503" s="61"/>
      <c r="AP503" s="61"/>
      <c r="AQ503" s="61"/>
      <c r="AR503" s="61"/>
      <c r="AS503" s="489" t="s">
        <v>2763</v>
      </c>
    </row>
    <row r="504" spans="1:45" ht="15" x14ac:dyDescent="0.25">
      <c r="A504" s="198"/>
      <c r="B504" s="61" t="s">
        <v>2027</v>
      </c>
      <c r="C504" s="61" t="s">
        <v>2764</v>
      </c>
      <c r="D504" s="61"/>
      <c r="E504" s="61" t="s">
        <v>2765</v>
      </c>
      <c r="F504" s="61" t="s">
        <v>510</v>
      </c>
      <c r="G504" s="61" t="s">
        <v>394</v>
      </c>
      <c r="H504" s="61"/>
      <c r="I504" s="61"/>
      <c r="J504" s="61"/>
      <c r="K504" s="61"/>
      <c r="L504" s="61"/>
      <c r="M504" s="61"/>
      <c r="N504" s="61"/>
      <c r="O504" s="63"/>
      <c r="P504" s="184">
        <f t="shared" si="24"/>
        <v>0</v>
      </c>
      <c r="Q504" s="64"/>
      <c r="R504" s="64"/>
      <c r="S504" s="64"/>
      <c r="T504" s="64"/>
      <c r="U504" s="64"/>
      <c r="V504" s="64"/>
      <c r="W504" s="64">
        <v>1</v>
      </c>
      <c r="X504" s="63">
        <v>44092</v>
      </c>
      <c r="Y504" s="189">
        <f t="shared" si="25"/>
        <v>1</v>
      </c>
      <c r="Z504" s="61"/>
      <c r="AA504" s="61"/>
      <c r="AB504" s="61"/>
      <c r="AC504" s="61"/>
      <c r="AD504" s="61"/>
      <c r="AE504" s="61"/>
      <c r="AF504" s="61"/>
      <c r="AG504" s="63"/>
      <c r="AH504" s="186">
        <f t="shared" si="26"/>
        <v>0</v>
      </c>
      <c r="AI504" s="64"/>
      <c r="AJ504" s="64" t="s">
        <v>2135</v>
      </c>
      <c r="AK504" s="61" t="s">
        <v>2127</v>
      </c>
      <c r="AL504" s="61"/>
      <c r="AM504" s="61"/>
      <c r="AN504" s="61"/>
      <c r="AO504" s="61"/>
      <c r="AP504" s="61"/>
      <c r="AQ504" s="61"/>
      <c r="AR504" s="61"/>
      <c r="AS504" s="489" t="s">
        <v>2766</v>
      </c>
    </row>
    <row r="505" spans="1:45" ht="15" x14ac:dyDescent="0.25">
      <c r="A505" s="198"/>
      <c r="B505" s="61">
        <v>9070901600</v>
      </c>
      <c r="C505" s="61" t="s">
        <v>2767</v>
      </c>
      <c r="D505" s="61"/>
      <c r="E505" s="61" t="s">
        <v>2768</v>
      </c>
      <c r="F505" s="61" t="s">
        <v>510</v>
      </c>
      <c r="G505" s="61" t="s">
        <v>394</v>
      </c>
      <c r="H505" s="61"/>
      <c r="I505" s="61"/>
      <c r="J505" s="61"/>
      <c r="K505" s="61"/>
      <c r="L505" s="61"/>
      <c r="M505" s="61"/>
      <c r="N505" s="61"/>
      <c r="O505" s="63"/>
      <c r="P505" s="184">
        <f t="shared" si="24"/>
        <v>0</v>
      </c>
      <c r="Q505" s="64"/>
      <c r="R505" s="64"/>
      <c r="S505" s="64"/>
      <c r="T505" s="64"/>
      <c r="U505" s="64"/>
      <c r="V505" s="64"/>
      <c r="W505" s="64">
        <v>1</v>
      </c>
      <c r="X505" s="63">
        <v>44076</v>
      </c>
      <c r="Y505" s="189">
        <f t="shared" si="25"/>
        <v>1</v>
      </c>
      <c r="Z505" s="61"/>
      <c r="AA505" s="61"/>
      <c r="AB505" s="61"/>
      <c r="AC505" s="61"/>
      <c r="AD505" s="61"/>
      <c r="AE505" s="61"/>
      <c r="AF505" s="61"/>
      <c r="AG505" s="63"/>
      <c r="AH505" s="186">
        <f t="shared" si="26"/>
        <v>0</v>
      </c>
      <c r="AI505" s="64"/>
      <c r="AJ505" s="64" t="s">
        <v>2135</v>
      </c>
      <c r="AK505" s="61" t="s">
        <v>2127</v>
      </c>
      <c r="AL505" s="61"/>
      <c r="AM505" s="61"/>
      <c r="AN505" s="61"/>
      <c r="AO505" s="61"/>
      <c r="AP505" s="61"/>
      <c r="AQ505" s="61"/>
      <c r="AR505" s="61"/>
      <c r="AS505" s="489" t="s">
        <v>2769</v>
      </c>
    </row>
    <row r="506" spans="1:45" ht="15" x14ac:dyDescent="0.25">
      <c r="A506" s="198"/>
      <c r="B506" s="61">
        <v>14119502000</v>
      </c>
      <c r="C506" s="61" t="s">
        <v>2770</v>
      </c>
      <c r="D506" s="61"/>
      <c r="E506" s="61" t="s">
        <v>2771</v>
      </c>
      <c r="F506" s="61" t="s">
        <v>510</v>
      </c>
      <c r="G506" s="61" t="s">
        <v>394</v>
      </c>
      <c r="H506" s="61"/>
      <c r="I506" s="61"/>
      <c r="J506" s="61"/>
      <c r="K506" s="61"/>
      <c r="L506" s="61"/>
      <c r="M506" s="61"/>
      <c r="N506" s="61"/>
      <c r="O506" s="63"/>
      <c r="P506" s="184">
        <f t="shared" si="24"/>
        <v>0</v>
      </c>
      <c r="Q506" s="64"/>
      <c r="R506" s="64"/>
      <c r="S506" s="64"/>
      <c r="T506" s="64"/>
      <c r="U506" s="64"/>
      <c r="V506" s="64"/>
      <c r="W506" s="64">
        <v>1</v>
      </c>
      <c r="X506" s="63">
        <v>43965</v>
      </c>
      <c r="Y506" s="189">
        <f t="shared" si="25"/>
        <v>1</v>
      </c>
      <c r="Z506" s="61"/>
      <c r="AA506" s="61"/>
      <c r="AB506" s="61"/>
      <c r="AC506" s="61"/>
      <c r="AD506" s="61"/>
      <c r="AE506" s="61"/>
      <c r="AF506" s="61"/>
      <c r="AG506" s="63"/>
      <c r="AH506" s="186">
        <f t="shared" si="26"/>
        <v>0</v>
      </c>
      <c r="AI506" s="64"/>
      <c r="AJ506" s="64" t="s">
        <v>2135</v>
      </c>
      <c r="AK506" s="61" t="s">
        <v>2127</v>
      </c>
      <c r="AL506" s="61"/>
      <c r="AM506" s="61"/>
      <c r="AN506" s="61"/>
      <c r="AO506" s="61"/>
      <c r="AP506" s="61"/>
      <c r="AQ506" s="61"/>
      <c r="AR506" s="61"/>
      <c r="AS506" s="489" t="s">
        <v>2772</v>
      </c>
    </row>
    <row r="507" spans="1:45" ht="15" x14ac:dyDescent="0.25">
      <c r="A507" s="198"/>
      <c r="B507" s="61">
        <v>48559701200</v>
      </c>
      <c r="C507" s="61" t="s">
        <v>2773</v>
      </c>
      <c r="D507" s="61"/>
      <c r="E507" s="61" t="s">
        <v>2774</v>
      </c>
      <c r="F507" s="61" t="s">
        <v>510</v>
      </c>
      <c r="G507" s="61" t="s">
        <v>394</v>
      </c>
      <c r="H507" s="61"/>
      <c r="I507" s="61"/>
      <c r="J507" s="61"/>
      <c r="K507" s="61"/>
      <c r="L507" s="61"/>
      <c r="M507" s="61"/>
      <c r="N507" s="61"/>
      <c r="O507" s="63"/>
      <c r="P507" s="184">
        <f t="shared" si="24"/>
        <v>0</v>
      </c>
      <c r="Q507" s="64"/>
      <c r="R507" s="64"/>
      <c r="S507" s="64"/>
      <c r="T507" s="64"/>
      <c r="U507" s="64"/>
      <c r="V507" s="64"/>
      <c r="W507" s="64">
        <v>1</v>
      </c>
      <c r="X507" s="63">
        <v>43991</v>
      </c>
      <c r="Y507" s="189">
        <f t="shared" si="25"/>
        <v>1</v>
      </c>
      <c r="Z507" s="61"/>
      <c r="AA507" s="61"/>
      <c r="AB507" s="61"/>
      <c r="AC507" s="61"/>
      <c r="AD507" s="61"/>
      <c r="AE507" s="61"/>
      <c r="AF507" s="61"/>
      <c r="AG507" s="63"/>
      <c r="AH507" s="186">
        <f t="shared" si="26"/>
        <v>0</v>
      </c>
      <c r="AI507" s="64"/>
      <c r="AJ507" s="64" t="s">
        <v>2135</v>
      </c>
      <c r="AK507" s="61" t="s">
        <v>2127</v>
      </c>
      <c r="AL507" s="61"/>
      <c r="AM507" s="61"/>
      <c r="AN507" s="61"/>
      <c r="AO507" s="61"/>
      <c r="AP507" s="61"/>
      <c r="AQ507" s="61"/>
      <c r="AR507" s="61"/>
      <c r="AS507" s="489" t="s">
        <v>2775</v>
      </c>
    </row>
    <row r="508" spans="1:45" ht="15" x14ac:dyDescent="0.25">
      <c r="A508" s="198"/>
      <c r="B508" s="61">
        <v>24056501700</v>
      </c>
      <c r="C508" s="61" t="s">
        <v>1918</v>
      </c>
      <c r="D508" s="61"/>
      <c r="E508" s="61" t="s">
        <v>2776</v>
      </c>
      <c r="F508" s="61" t="s">
        <v>510</v>
      </c>
      <c r="G508" s="61" t="s">
        <v>394</v>
      </c>
      <c r="H508" s="61"/>
      <c r="I508" s="61"/>
      <c r="J508" s="61"/>
      <c r="K508" s="61"/>
      <c r="L508" s="61"/>
      <c r="M508" s="61"/>
      <c r="N508" s="61"/>
      <c r="O508" s="63"/>
      <c r="P508" s="184">
        <f t="shared" si="24"/>
        <v>0</v>
      </c>
      <c r="Q508" s="64"/>
      <c r="R508" s="64"/>
      <c r="S508" s="64"/>
      <c r="T508" s="64"/>
      <c r="U508" s="64"/>
      <c r="V508" s="64"/>
      <c r="W508" s="64">
        <v>1</v>
      </c>
      <c r="X508" s="63">
        <v>44174</v>
      </c>
      <c r="Y508" s="189">
        <f t="shared" si="25"/>
        <v>1</v>
      </c>
      <c r="Z508" s="61"/>
      <c r="AA508" s="61"/>
      <c r="AB508" s="61"/>
      <c r="AC508" s="61"/>
      <c r="AD508" s="61"/>
      <c r="AE508" s="61"/>
      <c r="AF508" s="61"/>
      <c r="AG508" s="63"/>
      <c r="AH508" s="186">
        <f t="shared" si="26"/>
        <v>0</v>
      </c>
      <c r="AI508" s="64"/>
      <c r="AJ508" s="64" t="s">
        <v>2135</v>
      </c>
      <c r="AK508" s="61" t="s">
        <v>2127</v>
      </c>
      <c r="AL508" s="61"/>
      <c r="AM508" s="61"/>
      <c r="AN508" s="61"/>
      <c r="AO508" s="61"/>
      <c r="AP508" s="61"/>
      <c r="AQ508" s="61"/>
      <c r="AR508" s="61"/>
      <c r="AS508" s="489" t="s">
        <v>2777</v>
      </c>
    </row>
    <row r="509" spans="1:45" ht="15" x14ac:dyDescent="0.25">
      <c r="A509" s="198"/>
      <c r="B509" s="61" t="s">
        <v>1228</v>
      </c>
      <c r="C509" s="61" t="s">
        <v>1229</v>
      </c>
      <c r="D509" s="61"/>
      <c r="E509" s="61" t="s">
        <v>2778</v>
      </c>
      <c r="F509" s="61" t="s">
        <v>510</v>
      </c>
      <c r="G509" s="61" t="s">
        <v>394</v>
      </c>
      <c r="H509" s="61"/>
      <c r="I509" s="61"/>
      <c r="J509" s="61"/>
      <c r="K509" s="61"/>
      <c r="L509" s="61"/>
      <c r="M509" s="61"/>
      <c r="N509" s="61"/>
      <c r="O509" s="63"/>
      <c r="P509" s="184">
        <f t="shared" si="24"/>
        <v>0</v>
      </c>
      <c r="Q509" s="64"/>
      <c r="R509" s="64"/>
      <c r="S509" s="64"/>
      <c r="T509" s="64"/>
      <c r="U509" s="64"/>
      <c r="V509" s="64"/>
      <c r="W509" s="64">
        <v>1</v>
      </c>
      <c r="X509" s="63">
        <v>44034</v>
      </c>
      <c r="Y509" s="189">
        <f t="shared" si="25"/>
        <v>1</v>
      </c>
      <c r="Z509" s="61"/>
      <c r="AA509" s="61"/>
      <c r="AB509" s="61"/>
      <c r="AC509" s="61"/>
      <c r="AD509" s="61"/>
      <c r="AE509" s="61"/>
      <c r="AF509" s="61"/>
      <c r="AG509" s="63"/>
      <c r="AH509" s="186">
        <f t="shared" si="26"/>
        <v>0</v>
      </c>
      <c r="AI509" s="64"/>
      <c r="AJ509" s="64" t="s">
        <v>2135</v>
      </c>
      <c r="AK509" s="61" t="s">
        <v>2127</v>
      </c>
      <c r="AL509" s="61"/>
      <c r="AM509" s="61"/>
      <c r="AN509" s="61"/>
      <c r="AO509" s="61"/>
      <c r="AP509" s="61"/>
      <c r="AQ509" s="61"/>
      <c r="AR509" s="61"/>
      <c r="AS509" s="489" t="s">
        <v>2779</v>
      </c>
    </row>
    <row r="510" spans="1:45" ht="15" x14ac:dyDescent="0.25">
      <c r="A510" s="198"/>
      <c r="B510" s="61">
        <v>14125001200</v>
      </c>
      <c r="C510" s="61" t="s">
        <v>2780</v>
      </c>
      <c r="D510" s="61"/>
      <c r="E510" s="61" t="s">
        <v>2781</v>
      </c>
      <c r="F510" s="61" t="s">
        <v>510</v>
      </c>
      <c r="G510" s="61" t="s">
        <v>394</v>
      </c>
      <c r="H510" s="61"/>
      <c r="I510" s="61"/>
      <c r="J510" s="61"/>
      <c r="K510" s="61"/>
      <c r="L510" s="61"/>
      <c r="M510" s="61"/>
      <c r="N510" s="61"/>
      <c r="O510" s="63"/>
      <c r="P510" s="184">
        <f t="shared" si="24"/>
        <v>0</v>
      </c>
      <c r="Q510" s="64"/>
      <c r="R510" s="64"/>
      <c r="S510" s="64"/>
      <c r="T510" s="64"/>
      <c r="U510" s="64"/>
      <c r="V510" s="64"/>
      <c r="W510" s="64">
        <v>1</v>
      </c>
      <c r="X510" s="63">
        <v>44012</v>
      </c>
      <c r="Y510" s="189">
        <f t="shared" si="25"/>
        <v>1</v>
      </c>
      <c r="Z510" s="61"/>
      <c r="AA510" s="61"/>
      <c r="AB510" s="61"/>
      <c r="AC510" s="61"/>
      <c r="AD510" s="61"/>
      <c r="AE510" s="61"/>
      <c r="AF510" s="61"/>
      <c r="AG510" s="63"/>
      <c r="AH510" s="186">
        <f t="shared" si="26"/>
        <v>0</v>
      </c>
      <c r="AI510" s="64"/>
      <c r="AJ510" s="64" t="s">
        <v>2135</v>
      </c>
      <c r="AK510" s="61" t="s">
        <v>2127</v>
      </c>
      <c r="AL510" s="61"/>
      <c r="AM510" s="61"/>
      <c r="AN510" s="61"/>
      <c r="AO510" s="61"/>
      <c r="AP510" s="61"/>
      <c r="AQ510" s="61"/>
      <c r="AR510" s="61"/>
      <c r="AS510" s="489" t="s">
        <v>2782</v>
      </c>
    </row>
    <row r="511" spans="1:45" ht="15" x14ac:dyDescent="0.25">
      <c r="A511" s="198"/>
      <c r="B511" s="61" t="s">
        <v>2783</v>
      </c>
      <c r="C511" s="61" t="s">
        <v>2784</v>
      </c>
      <c r="D511" s="61"/>
      <c r="E511" s="61" t="s">
        <v>2785</v>
      </c>
      <c r="F511" s="61" t="s">
        <v>510</v>
      </c>
      <c r="G511" s="61" t="s">
        <v>394</v>
      </c>
      <c r="H511" s="61"/>
      <c r="I511" s="61"/>
      <c r="J511" s="61"/>
      <c r="K511" s="61"/>
      <c r="L511" s="61"/>
      <c r="M511" s="61"/>
      <c r="N511" s="61"/>
      <c r="O511" s="63"/>
      <c r="P511" s="184">
        <f t="shared" si="24"/>
        <v>0</v>
      </c>
      <c r="Q511" s="64"/>
      <c r="R511" s="64"/>
      <c r="S511" s="64"/>
      <c r="T511" s="64"/>
      <c r="U511" s="64"/>
      <c r="V511" s="64"/>
      <c r="W511" s="64">
        <v>1</v>
      </c>
      <c r="X511" s="63">
        <v>43893</v>
      </c>
      <c r="Y511" s="189">
        <f t="shared" si="25"/>
        <v>1</v>
      </c>
      <c r="Z511" s="61"/>
      <c r="AA511" s="61"/>
      <c r="AB511" s="61"/>
      <c r="AC511" s="61"/>
      <c r="AD511" s="61"/>
      <c r="AE511" s="61"/>
      <c r="AF511" s="61"/>
      <c r="AG511" s="63"/>
      <c r="AH511" s="186">
        <f t="shared" si="26"/>
        <v>0</v>
      </c>
      <c r="AI511" s="64"/>
      <c r="AJ511" s="64" t="s">
        <v>2135</v>
      </c>
      <c r="AK511" s="61" t="s">
        <v>2127</v>
      </c>
      <c r="AL511" s="61"/>
      <c r="AM511" s="61"/>
      <c r="AN511" s="61"/>
      <c r="AO511" s="61"/>
      <c r="AP511" s="61"/>
      <c r="AQ511" s="61"/>
      <c r="AR511" s="61"/>
      <c r="AS511" s="489" t="s">
        <v>2786</v>
      </c>
    </row>
    <row r="512" spans="1:45" ht="15" x14ac:dyDescent="0.25">
      <c r="A512" s="198"/>
      <c r="B512" s="61">
        <v>15135301800</v>
      </c>
      <c r="C512" s="61" t="s">
        <v>2787</v>
      </c>
      <c r="D512" s="61"/>
      <c r="E512" s="61" t="s">
        <v>2788</v>
      </c>
      <c r="F512" s="61" t="s">
        <v>510</v>
      </c>
      <c r="G512" s="61" t="s">
        <v>394</v>
      </c>
      <c r="H512" s="61"/>
      <c r="I512" s="61"/>
      <c r="J512" s="61"/>
      <c r="K512" s="61"/>
      <c r="L512" s="61"/>
      <c r="M512" s="61"/>
      <c r="N512" s="61"/>
      <c r="O512" s="63"/>
      <c r="P512" s="184">
        <f t="shared" si="24"/>
        <v>0</v>
      </c>
      <c r="Q512" s="64"/>
      <c r="R512" s="64"/>
      <c r="S512" s="64"/>
      <c r="T512" s="64"/>
      <c r="U512" s="64"/>
      <c r="V512" s="64"/>
      <c r="W512" s="64">
        <v>1</v>
      </c>
      <c r="X512" s="63">
        <v>43973</v>
      </c>
      <c r="Y512" s="189">
        <f t="shared" si="25"/>
        <v>1</v>
      </c>
      <c r="Z512" s="61"/>
      <c r="AA512" s="61"/>
      <c r="AB512" s="61"/>
      <c r="AC512" s="61"/>
      <c r="AD512" s="61"/>
      <c r="AE512" s="61"/>
      <c r="AF512" s="61"/>
      <c r="AG512" s="63"/>
      <c r="AH512" s="186">
        <f t="shared" si="26"/>
        <v>0</v>
      </c>
      <c r="AI512" s="64"/>
      <c r="AJ512" s="64" t="s">
        <v>2135</v>
      </c>
      <c r="AK512" s="61" t="s">
        <v>2127</v>
      </c>
      <c r="AL512" s="61"/>
      <c r="AM512" s="61"/>
      <c r="AN512" s="61"/>
      <c r="AO512" s="61"/>
      <c r="AP512" s="61"/>
      <c r="AQ512" s="61"/>
      <c r="AR512" s="61"/>
      <c r="AS512" s="489" t="s">
        <v>2789</v>
      </c>
    </row>
    <row r="513" spans="1:45" ht="15" x14ac:dyDescent="0.25">
      <c r="A513" s="198"/>
      <c r="B513" s="61" t="s">
        <v>1208</v>
      </c>
      <c r="C513" s="61" t="s">
        <v>1209</v>
      </c>
      <c r="D513" s="61"/>
      <c r="E513" s="61" t="s">
        <v>2790</v>
      </c>
      <c r="F513" s="61" t="s">
        <v>510</v>
      </c>
      <c r="G513" s="61" t="s">
        <v>394</v>
      </c>
      <c r="H513" s="61"/>
      <c r="I513" s="61"/>
      <c r="J513" s="61"/>
      <c r="K513" s="61"/>
      <c r="L513" s="61"/>
      <c r="M513" s="61"/>
      <c r="N513" s="61"/>
      <c r="O513" s="63"/>
      <c r="P513" s="184">
        <f t="shared" si="24"/>
        <v>0</v>
      </c>
      <c r="Q513" s="64"/>
      <c r="R513" s="64"/>
      <c r="S513" s="64"/>
      <c r="T513" s="64"/>
      <c r="U513" s="64"/>
      <c r="V513" s="64"/>
      <c r="W513" s="64">
        <v>1</v>
      </c>
      <c r="X513" s="63">
        <v>44113</v>
      </c>
      <c r="Y513" s="189">
        <f t="shared" si="25"/>
        <v>1</v>
      </c>
      <c r="Z513" s="61"/>
      <c r="AA513" s="61"/>
      <c r="AB513" s="61"/>
      <c r="AC513" s="61"/>
      <c r="AD513" s="61"/>
      <c r="AE513" s="61"/>
      <c r="AF513" s="61"/>
      <c r="AG513" s="63"/>
      <c r="AH513" s="186">
        <f t="shared" si="26"/>
        <v>0</v>
      </c>
      <c r="AI513" s="64"/>
      <c r="AJ513" s="64" t="s">
        <v>2135</v>
      </c>
      <c r="AK513" s="61" t="s">
        <v>2127</v>
      </c>
      <c r="AL513" s="61"/>
      <c r="AM513" s="61"/>
      <c r="AN513" s="61"/>
      <c r="AO513" s="61"/>
      <c r="AP513" s="61"/>
      <c r="AQ513" s="61"/>
      <c r="AR513" s="61"/>
      <c r="AS513" s="489" t="s">
        <v>2791</v>
      </c>
    </row>
    <row r="514" spans="1:45" ht="15" x14ac:dyDescent="0.25">
      <c r="A514" s="198"/>
      <c r="B514" s="61">
        <v>30198202600</v>
      </c>
      <c r="C514" s="61" t="s">
        <v>2792</v>
      </c>
      <c r="D514" s="61"/>
      <c r="E514" s="61" t="s">
        <v>2793</v>
      </c>
      <c r="F514" s="61" t="s">
        <v>510</v>
      </c>
      <c r="G514" s="61" t="s">
        <v>394</v>
      </c>
      <c r="H514" s="61"/>
      <c r="I514" s="61"/>
      <c r="J514" s="61"/>
      <c r="K514" s="61"/>
      <c r="L514" s="61"/>
      <c r="M514" s="61"/>
      <c r="N514" s="61"/>
      <c r="O514" s="63"/>
      <c r="P514" s="184">
        <f t="shared" si="24"/>
        <v>0</v>
      </c>
      <c r="Q514" s="64"/>
      <c r="R514" s="64"/>
      <c r="S514" s="64"/>
      <c r="T514" s="64"/>
      <c r="U514" s="64"/>
      <c r="V514" s="64"/>
      <c r="W514" s="64">
        <v>1</v>
      </c>
      <c r="X514" s="63">
        <v>43852</v>
      </c>
      <c r="Y514" s="189">
        <f t="shared" si="25"/>
        <v>1</v>
      </c>
      <c r="Z514" s="61"/>
      <c r="AA514" s="61"/>
      <c r="AB514" s="61"/>
      <c r="AC514" s="61"/>
      <c r="AD514" s="61"/>
      <c r="AE514" s="61"/>
      <c r="AF514" s="61"/>
      <c r="AG514" s="63"/>
      <c r="AH514" s="186">
        <f t="shared" si="26"/>
        <v>0</v>
      </c>
      <c r="AI514" s="64"/>
      <c r="AJ514" s="64" t="s">
        <v>2135</v>
      </c>
      <c r="AK514" s="61" t="s">
        <v>2127</v>
      </c>
      <c r="AL514" s="61"/>
      <c r="AM514" s="61"/>
      <c r="AN514" s="61"/>
      <c r="AO514" s="61"/>
      <c r="AP514" s="61"/>
      <c r="AQ514" s="61"/>
      <c r="AR514" s="61"/>
      <c r="AS514" s="489" t="s">
        <v>2794</v>
      </c>
    </row>
    <row r="515" spans="1:45" ht="15" x14ac:dyDescent="0.25">
      <c r="A515" s="198"/>
      <c r="B515" s="61">
        <v>25072602100</v>
      </c>
      <c r="C515" s="61" t="s">
        <v>975</v>
      </c>
      <c r="D515" s="61"/>
      <c r="E515" s="61" t="s">
        <v>2795</v>
      </c>
      <c r="F515" s="61" t="s">
        <v>510</v>
      </c>
      <c r="G515" s="61" t="s">
        <v>394</v>
      </c>
      <c r="H515" s="61"/>
      <c r="I515" s="61"/>
      <c r="J515" s="61"/>
      <c r="K515" s="61"/>
      <c r="L515" s="61"/>
      <c r="M515" s="61"/>
      <c r="N515" s="61"/>
      <c r="O515" s="63"/>
      <c r="P515" s="184">
        <f t="shared" si="24"/>
        <v>0</v>
      </c>
      <c r="Q515" s="64"/>
      <c r="R515" s="64"/>
      <c r="S515" s="64"/>
      <c r="T515" s="64"/>
      <c r="U515" s="64"/>
      <c r="V515" s="64"/>
      <c r="W515" s="64">
        <v>1</v>
      </c>
      <c r="X515" s="63">
        <v>43949</v>
      </c>
      <c r="Y515" s="189">
        <f t="shared" si="25"/>
        <v>1</v>
      </c>
      <c r="Z515" s="61"/>
      <c r="AA515" s="61"/>
      <c r="AB515" s="61"/>
      <c r="AC515" s="61"/>
      <c r="AD515" s="61"/>
      <c r="AE515" s="61"/>
      <c r="AF515" s="61"/>
      <c r="AG515" s="63"/>
      <c r="AH515" s="186">
        <f t="shared" si="26"/>
        <v>0</v>
      </c>
      <c r="AI515" s="64"/>
      <c r="AJ515" s="64" t="s">
        <v>2135</v>
      </c>
      <c r="AK515" s="61" t="s">
        <v>2127</v>
      </c>
      <c r="AL515" s="61"/>
      <c r="AM515" s="61"/>
      <c r="AN515" s="61"/>
      <c r="AO515" s="61"/>
      <c r="AP515" s="61"/>
      <c r="AQ515" s="61"/>
      <c r="AR515" s="61"/>
      <c r="AS515" s="489" t="s">
        <v>2796</v>
      </c>
    </row>
    <row r="516" spans="1:45" ht="15" x14ac:dyDescent="0.25">
      <c r="A516" s="198"/>
      <c r="B516" s="61" t="s">
        <v>1160</v>
      </c>
      <c r="C516" s="61" t="s">
        <v>1161</v>
      </c>
      <c r="D516" s="61"/>
      <c r="E516" s="61" t="s">
        <v>2797</v>
      </c>
      <c r="F516" s="61" t="s">
        <v>510</v>
      </c>
      <c r="G516" s="61" t="s">
        <v>394</v>
      </c>
      <c r="H516" s="61"/>
      <c r="I516" s="61"/>
      <c r="J516" s="61"/>
      <c r="K516" s="61"/>
      <c r="L516" s="61"/>
      <c r="M516" s="61"/>
      <c r="N516" s="61"/>
      <c r="O516" s="63"/>
      <c r="P516" s="184">
        <f t="shared" si="24"/>
        <v>0</v>
      </c>
      <c r="Q516" s="64"/>
      <c r="R516" s="64"/>
      <c r="S516" s="64"/>
      <c r="T516" s="64"/>
      <c r="U516" s="64"/>
      <c r="V516" s="64"/>
      <c r="W516" s="64">
        <v>1</v>
      </c>
      <c r="X516" s="63">
        <v>43977</v>
      </c>
      <c r="Y516" s="189">
        <f t="shared" si="25"/>
        <v>1</v>
      </c>
      <c r="Z516" s="61"/>
      <c r="AA516" s="61"/>
      <c r="AB516" s="61"/>
      <c r="AC516" s="61"/>
      <c r="AD516" s="61"/>
      <c r="AE516" s="61"/>
      <c r="AF516" s="61"/>
      <c r="AG516" s="63"/>
      <c r="AH516" s="186">
        <f t="shared" si="26"/>
        <v>0</v>
      </c>
      <c r="AI516" s="64"/>
      <c r="AJ516" s="64" t="s">
        <v>2135</v>
      </c>
      <c r="AK516" s="61" t="s">
        <v>2127</v>
      </c>
      <c r="AL516" s="61"/>
      <c r="AM516" s="61"/>
      <c r="AN516" s="61"/>
      <c r="AO516" s="61"/>
      <c r="AP516" s="61"/>
      <c r="AQ516" s="61"/>
      <c r="AR516" s="61"/>
      <c r="AS516" s="489" t="s">
        <v>2798</v>
      </c>
    </row>
    <row r="517" spans="1:45" ht="15" customHeight="1" x14ac:dyDescent="0.25">
      <c r="A517" s="198"/>
      <c r="B517" s="61">
        <v>15127900100</v>
      </c>
      <c r="C517" s="61" t="s">
        <v>2324</v>
      </c>
      <c r="D517" s="61"/>
      <c r="E517" s="61" t="s">
        <v>2799</v>
      </c>
      <c r="F517" s="61" t="s">
        <v>690</v>
      </c>
      <c r="G517" s="61" t="s">
        <v>691</v>
      </c>
      <c r="H517" s="61"/>
      <c r="I517" s="61"/>
      <c r="J517" s="61"/>
      <c r="K517" s="61"/>
      <c r="L517" s="61"/>
      <c r="M517" s="61"/>
      <c r="N517" s="61"/>
      <c r="O517" s="63"/>
      <c r="P517" s="184">
        <f t="shared" si="24"/>
        <v>0</v>
      </c>
      <c r="Q517" s="64"/>
      <c r="R517" s="64"/>
      <c r="S517" s="64"/>
      <c r="T517" s="64"/>
      <c r="U517" s="64"/>
      <c r="V517" s="64"/>
      <c r="W517" s="64">
        <v>1</v>
      </c>
      <c r="X517" s="63">
        <v>43971</v>
      </c>
      <c r="Y517" s="189">
        <f t="shared" si="25"/>
        <v>1</v>
      </c>
      <c r="Z517" s="61"/>
      <c r="AA517" s="61"/>
      <c r="AB517" s="61"/>
      <c r="AC517" s="61"/>
      <c r="AD517" s="61"/>
      <c r="AE517" s="61"/>
      <c r="AF517" s="61"/>
      <c r="AG517" s="63"/>
      <c r="AH517" s="186">
        <f t="shared" si="26"/>
        <v>0</v>
      </c>
      <c r="AI517" s="64"/>
      <c r="AJ517" s="64" t="s">
        <v>2135</v>
      </c>
      <c r="AK517" s="61" t="s">
        <v>2127</v>
      </c>
      <c r="AL517" s="61"/>
      <c r="AM517" s="61"/>
      <c r="AN517" s="61"/>
      <c r="AO517" s="61"/>
      <c r="AP517" s="61"/>
      <c r="AQ517" s="61"/>
      <c r="AR517" s="61"/>
      <c r="AS517" s="489" t="s">
        <v>2800</v>
      </c>
    </row>
    <row r="518" spans="1:45" ht="15" customHeight="1" x14ac:dyDescent="0.25">
      <c r="A518" s="198"/>
      <c r="B518" s="61">
        <v>37253302400</v>
      </c>
      <c r="C518" s="61" t="s">
        <v>2801</v>
      </c>
      <c r="D518" s="61"/>
      <c r="E518" s="61" t="s">
        <v>2802</v>
      </c>
      <c r="F518" s="61" t="s">
        <v>510</v>
      </c>
      <c r="G518" s="61" t="s">
        <v>394</v>
      </c>
      <c r="H518" s="61"/>
      <c r="I518" s="61"/>
      <c r="J518" s="61"/>
      <c r="K518" s="61"/>
      <c r="L518" s="61"/>
      <c r="M518" s="61"/>
      <c r="N518" s="61"/>
      <c r="O518" s="63"/>
      <c r="P518" s="184">
        <f t="shared" si="24"/>
        <v>0</v>
      </c>
      <c r="Q518" s="64"/>
      <c r="R518" s="64"/>
      <c r="S518" s="64"/>
      <c r="T518" s="64"/>
      <c r="U518" s="64"/>
      <c r="V518" s="64"/>
      <c r="W518" s="64">
        <v>1</v>
      </c>
      <c r="X518" s="63">
        <v>43903</v>
      </c>
      <c r="Y518" s="189">
        <f t="shared" si="25"/>
        <v>1</v>
      </c>
      <c r="Z518" s="61"/>
      <c r="AA518" s="61"/>
      <c r="AB518" s="61"/>
      <c r="AC518" s="61"/>
      <c r="AD518" s="61"/>
      <c r="AE518" s="61"/>
      <c r="AF518" s="61"/>
      <c r="AG518" s="63"/>
      <c r="AH518" s="186">
        <f t="shared" si="26"/>
        <v>0</v>
      </c>
      <c r="AI518" s="64"/>
      <c r="AJ518" s="64" t="s">
        <v>2135</v>
      </c>
      <c r="AK518" s="61" t="s">
        <v>2127</v>
      </c>
      <c r="AL518" s="61"/>
      <c r="AM518" s="61"/>
      <c r="AN518" s="61"/>
      <c r="AO518" s="61"/>
      <c r="AP518" s="61"/>
      <c r="AQ518" s="61"/>
      <c r="AR518" s="61"/>
      <c r="AS518" s="489" t="s">
        <v>2803</v>
      </c>
    </row>
    <row r="519" spans="1:45" ht="15" x14ac:dyDescent="0.25">
      <c r="A519" s="198"/>
      <c r="B519" s="61">
        <v>4000704200</v>
      </c>
      <c r="C519" s="61" t="s">
        <v>1011</v>
      </c>
      <c r="D519" s="61"/>
      <c r="E519" s="61" t="s">
        <v>2804</v>
      </c>
      <c r="F519" s="61" t="s">
        <v>510</v>
      </c>
      <c r="G519" s="61" t="s">
        <v>394</v>
      </c>
      <c r="H519" s="61"/>
      <c r="I519" s="61"/>
      <c r="J519" s="61"/>
      <c r="K519" s="61"/>
      <c r="L519" s="61"/>
      <c r="M519" s="61"/>
      <c r="N519" s="61"/>
      <c r="O519" s="63"/>
      <c r="P519" s="184">
        <f t="shared" si="24"/>
        <v>0</v>
      </c>
      <c r="Q519" s="64"/>
      <c r="R519" s="64"/>
      <c r="S519" s="64"/>
      <c r="T519" s="64"/>
      <c r="U519" s="64"/>
      <c r="V519" s="64"/>
      <c r="W519" s="64">
        <v>1</v>
      </c>
      <c r="X519" s="63">
        <v>43997</v>
      </c>
      <c r="Y519" s="189">
        <f t="shared" si="25"/>
        <v>1</v>
      </c>
      <c r="Z519" s="61"/>
      <c r="AA519" s="61"/>
      <c r="AB519" s="61"/>
      <c r="AC519" s="61"/>
      <c r="AD519" s="61"/>
      <c r="AE519" s="61"/>
      <c r="AF519" s="61"/>
      <c r="AG519" s="63"/>
      <c r="AH519" s="186">
        <f t="shared" si="26"/>
        <v>0</v>
      </c>
      <c r="AI519" s="64"/>
      <c r="AJ519" s="64" t="s">
        <v>2135</v>
      </c>
      <c r="AK519" s="61" t="s">
        <v>2127</v>
      </c>
      <c r="AL519" s="61"/>
      <c r="AM519" s="61"/>
      <c r="AN519" s="61"/>
      <c r="AO519" s="61"/>
      <c r="AP519" s="61"/>
      <c r="AQ519" s="61"/>
      <c r="AR519" s="61"/>
      <c r="AS519" s="489" t="s">
        <v>2805</v>
      </c>
    </row>
    <row r="520" spans="1:45" ht="15" x14ac:dyDescent="0.25">
      <c r="A520" s="198"/>
      <c r="B520" s="61" t="s">
        <v>2806</v>
      </c>
      <c r="C520" s="61" t="s">
        <v>2807</v>
      </c>
      <c r="D520" s="61"/>
      <c r="E520" s="61" t="s">
        <v>2808</v>
      </c>
      <c r="F520" s="61" t="s">
        <v>510</v>
      </c>
      <c r="G520" s="61" t="s">
        <v>394</v>
      </c>
      <c r="H520" s="61"/>
      <c r="I520" s="61"/>
      <c r="J520" s="61"/>
      <c r="K520" s="61"/>
      <c r="L520" s="61"/>
      <c r="M520" s="61"/>
      <c r="N520" s="61"/>
      <c r="O520" s="63"/>
      <c r="P520" s="184">
        <f t="shared" si="24"/>
        <v>0</v>
      </c>
      <c r="Q520" s="64"/>
      <c r="R520" s="64"/>
      <c r="S520" s="64"/>
      <c r="T520" s="64"/>
      <c r="U520" s="64"/>
      <c r="V520" s="64"/>
      <c r="W520" s="64">
        <v>1</v>
      </c>
      <c r="X520" s="63">
        <v>43847</v>
      </c>
      <c r="Y520" s="189">
        <f t="shared" si="25"/>
        <v>1</v>
      </c>
      <c r="Z520" s="61"/>
      <c r="AA520" s="61"/>
      <c r="AB520" s="61"/>
      <c r="AC520" s="61"/>
      <c r="AD520" s="61"/>
      <c r="AE520" s="61"/>
      <c r="AF520" s="61"/>
      <c r="AG520" s="63"/>
      <c r="AH520" s="186">
        <f t="shared" si="26"/>
        <v>0</v>
      </c>
      <c r="AI520" s="64"/>
      <c r="AJ520" s="64" t="s">
        <v>2135</v>
      </c>
      <c r="AK520" s="61" t="s">
        <v>2127</v>
      </c>
      <c r="AL520" s="61"/>
      <c r="AM520" s="61"/>
      <c r="AN520" s="61"/>
      <c r="AO520" s="61"/>
      <c r="AP520" s="61"/>
      <c r="AQ520" s="61"/>
      <c r="AR520" s="61"/>
      <c r="AS520" s="489" t="s">
        <v>2809</v>
      </c>
    </row>
    <row r="521" spans="1:45" ht="15" customHeight="1" x14ac:dyDescent="0.25">
      <c r="A521" s="198"/>
      <c r="B521" s="61">
        <v>36250311900</v>
      </c>
      <c r="C521" s="61" t="s">
        <v>2810</v>
      </c>
      <c r="D521" s="61"/>
      <c r="E521" s="61" t="s">
        <v>2811</v>
      </c>
      <c r="F521" s="61" t="s">
        <v>510</v>
      </c>
      <c r="G521" s="61" t="s">
        <v>394</v>
      </c>
      <c r="H521" s="61"/>
      <c r="I521" s="61"/>
      <c r="J521" s="61"/>
      <c r="K521" s="61"/>
      <c r="L521" s="61"/>
      <c r="M521" s="61"/>
      <c r="N521" s="61"/>
      <c r="O521" s="63"/>
      <c r="P521" s="184">
        <f t="shared" si="24"/>
        <v>0</v>
      </c>
      <c r="Q521" s="64"/>
      <c r="R521" s="64"/>
      <c r="S521" s="64"/>
      <c r="T521" s="64"/>
      <c r="U521" s="64"/>
      <c r="V521" s="64"/>
      <c r="W521" s="64">
        <v>1</v>
      </c>
      <c r="X521" s="63">
        <v>43952</v>
      </c>
      <c r="Y521" s="189">
        <f t="shared" si="25"/>
        <v>1</v>
      </c>
      <c r="Z521" s="61"/>
      <c r="AA521" s="61"/>
      <c r="AB521" s="61"/>
      <c r="AC521" s="61"/>
      <c r="AD521" s="61"/>
      <c r="AE521" s="61"/>
      <c r="AF521" s="61"/>
      <c r="AG521" s="63"/>
      <c r="AH521" s="186">
        <f t="shared" si="26"/>
        <v>0</v>
      </c>
      <c r="AI521" s="64"/>
      <c r="AJ521" s="64" t="s">
        <v>2135</v>
      </c>
      <c r="AK521" s="61" t="s">
        <v>2127</v>
      </c>
      <c r="AL521" s="61"/>
      <c r="AM521" s="61"/>
      <c r="AN521" s="61"/>
      <c r="AO521" s="61"/>
      <c r="AP521" s="61"/>
      <c r="AQ521" s="61"/>
      <c r="AR521" s="61"/>
      <c r="AS521" s="489" t="s">
        <v>2812</v>
      </c>
    </row>
    <row r="522" spans="1:45" ht="15" x14ac:dyDescent="0.25">
      <c r="A522" s="198"/>
      <c r="B522" s="61" t="s">
        <v>2813</v>
      </c>
      <c r="C522" s="61" t="s">
        <v>2814</v>
      </c>
      <c r="D522" s="61"/>
      <c r="E522" s="61" t="s">
        <v>2815</v>
      </c>
      <c r="F522" s="61" t="s">
        <v>510</v>
      </c>
      <c r="G522" s="61" t="s">
        <v>394</v>
      </c>
      <c r="H522" s="61"/>
      <c r="I522" s="61"/>
      <c r="J522" s="61"/>
      <c r="K522" s="61"/>
      <c r="L522" s="61"/>
      <c r="M522" s="61"/>
      <c r="N522" s="61"/>
      <c r="O522" s="63"/>
      <c r="P522" s="184">
        <f t="shared" si="24"/>
        <v>0</v>
      </c>
      <c r="Q522" s="64"/>
      <c r="R522" s="64"/>
      <c r="S522" s="64"/>
      <c r="T522" s="64"/>
      <c r="U522" s="64"/>
      <c r="V522" s="64"/>
      <c r="W522" s="64">
        <v>1</v>
      </c>
      <c r="X522" s="63">
        <v>43853</v>
      </c>
      <c r="Y522" s="189">
        <f t="shared" si="25"/>
        <v>1</v>
      </c>
      <c r="Z522" s="61"/>
      <c r="AA522" s="61"/>
      <c r="AB522" s="61"/>
      <c r="AC522" s="61"/>
      <c r="AD522" s="61"/>
      <c r="AE522" s="61"/>
      <c r="AF522" s="61"/>
      <c r="AG522" s="63"/>
      <c r="AH522" s="186">
        <f t="shared" si="26"/>
        <v>0</v>
      </c>
      <c r="AI522" s="64"/>
      <c r="AJ522" s="64" t="s">
        <v>2135</v>
      </c>
      <c r="AK522" s="61" t="s">
        <v>2127</v>
      </c>
      <c r="AL522" s="61"/>
      <c r="AM522" s="61"/>
      <c r="AN522" s="61"/>
      <c r="AO522" s="61"/>
      <c r="AP522" s="61"/>
      <c r="AQ522" s="61"/>
      <c r="AR522" s="61"/>
      <c r="AS522" s="489" t="s">
        <v>2816</v>
      </c>
    </row>
    <row r="523" spans="1:45" ht="15" x14ac:dyDescent="0.25">
      <c r="A523" s="198"/>
      <c r="B523" s="61">
        <v>23039202400</v>
      </c>
      <c r="C523" s="61" t="s">
        <v>2817</v>
      </c>
      <c r="D523" s="61"/>
      <c r="E523" s="61" t="s">
        <v>2818</v>
      </c>
      <c r="F523" s="61" t="s">
        <v>510</v>
      </c>
      <c r="G523" s="61" t="s">
        <v>394</v>
      </c>
      <c r="H523" s="61"/>
      <c r="I523" s="61"/>
      <c r="J523" s="61"/>
      <c r="K523" s="61"/>
      <c r="L523" s="61"/>
      <c r="M523" s="61"/>
      <c r="N523" s="61"/>
      <c r="O523" s="63"/>
      <c r="P523" s="184">
        <f t="shared" si="24"/>
        <v>0</v>
      </c>
      <c r="Q523" s="64"/>
      <c r="R523" s="64"/>
      <c r="S523" s="64"/>
      <c r="T523" s="64"/>
      <c r="U523" s="64"/>
      <c r="V523" s="64"/>
      <c r="W523" s="64">
        <v>1</v>
      </c>
      <c r="X523" s="63">
        <v>43832</v>
      </c>
      <c r="Y523" s="189">
        <f t="shared" si="25"/>
        <v>1</v>
      </c>
      <c r="Z523" s="61"/>
      <c r="AA523" s="61"/>
      <c r="AB523" s="61"/>
      <c r="AC523" s="61"/>
      <c r="AD523" s="61"/>
      <c r="AE523" s="61"/>
      <c r="AF523" s="61"/>
      <c r="AG523" s="63"/>
      <c r="AH523" s="186">
        <f t="shared" si="26"/>
        <v>0</v>
      </c>
      <c r="AI523" s="64"/>
      <c r="AJ523" s="64" t="s">
        <v>2135</v>
      </c>
      <c r="AK523" s="61" t="s">
        <v>2127</v>
      </c>
      <c r="AL523" s="61"/>
      <c r="AM523" s="61"/>
      <c r="AN523" s="61"/>
      <c r="AO523" s="61"/>
      <c r="AP523" s="61"/>
      <c r="AQ523" s="61"/>
      <c r="AR523" s="61"/>
      <c r="AS523" s="489" t="s">
        <v>2819</v>
      </c>
    </row>
    <row r="524" spans="1:45" ht="15" x14ac:dyDescent="0.25">
      <c r="A524" s="198"/>
      <c r="B524" s="61">
        <v>12100102900</v>
      </c>
      <c r="C524" s="61" t="s">
        <v>2820</v>
      </c>
      <c r="D524" s="61"/>
      <c r="E524" s="61" t="s">
        <v>2821</v>
      </c>
      <c r="F524" s="61" t="s">
        <v>510</v>
      </c>
      <c r="G524" s="61" t="s">
        <v>394</v>
      </c>
      <c r="H524" s="61"/>
      <c r="I524" s="61"/>
      <c r="J524" s="61"/>
      <c r="K524" s="61"/>
      <c r="L524" s="61"/>
      <c r="M524" s="61"/>
      <c r="N524" s="61"/>
      <c r="O524" s="63"/>
      <c r="P524" s="184">
        <f t="shared" si="24"/>
        <v>0</v>
      </c>
      <c r="Q524" s="64"/>
      <c r="R524" s="64"/>
      <c r="S524" s="64"/>
      <c r="T524" s="64"/>
      <c r="U524" s="64"/>
      <c r="V524" s="64"/>
      <c r="W524" s="64">
        <v>1</v>
      </c>
      <c r="X524" s="63">
        <v>44092</v>
      </c>
      <c r="Y524" s="189">
        <f t="shared" si="25"/>
        <v>1</v>
      </c>
      <c r="Z524" s="61"/>
      <c r="AA524" s="61"/>
      <c r="AB524" s="61"/>
      <c r="AC524" s="61"/>
      <c r="AD524" s="61"/>
      <c r="AE524" s="61"/>
      <c r="AF524" s="61"/>
      <c r="AG524" s="63"/>
      <c r="AH524" s="186">
        <f t="shared" si="26"/>
        <v>0</v>
      </c>
      <c r="AI524" s="64"/>
      <c r="AJ524" s="64" t="s">
        <v>2135</v>
      </c>
      <c r="AK524" s="61" t="s">
        <v>2127</v>
      </c>
      <c r="AL524" s="61"/>
      <c r="AM524" s="61"/>
      <c r="AN524" s="61"/>
      <c r="AO524" s="61"/>
      <c r="AP524" s="61"/>
      <c r="AQ524" s="61"/>
      <c r="AR524" s="61"/>
      <c r="AS524" s="489" t="s">
        <v>2822</v>
      </c>
    </row>
    <row r="525" spans="1:45" ht="15" x14ac:dyDescent="0.25">
      <c r="A525" s="198"/>
      <c r="B525" s="61">
        <v>32204603000</v>
      </c>
      <c r="C525" s="61" t="s">
        <v>2823</v>
      </c>
      <c r="D525" s="61"/>
      <c r="E525" s="61" t="s">
        <v>2824</v>
      </c>
      <c r="F525" s="61" t="s">
        <v>510</v>
      </c>
      <c r="G525" s="61" t="s">
        <v>394</v>
      </c>
      <c r="H525" s="61"/>
      <c r="I525" s="61"/>
      <c r="J525" s="61"/>
      <c r="K525" s="61"/>
      <c r="L525" s="61"/>
      <c r="M525" s="61"/>
      <c r="N525" s="61"/>
      <c r="O525" s="63"/>
      <c r="P525" s="184">
        <f t="shared" ref="P525:P588" si="27">SUM($H525:$N525)</f>
        <v>0</v>
      </c>
      <c r="Q525" s="64"/>
      <c r="R525" s="64"/>
      <c r="S525" s="64"/>
      <c r="T525" s="64"/>
      <c r="U525" s="64"/>
      <c r="V525" s="64"/>
      <c r="W525" s="64">
        <v>1</v>
      </c>
      <c r="X525" s="63">
        <v>44165</v>
      </c>
      <c r="Y525" s="189">
        <f t="shared" ref="Y525:Y588" si="28">SUM(Q525:W525)</f>
        <v>1</v>
      </c>
      <c r="Z525" s="61"/>
      <c r="AA525" s="61"/>
      <c r="AB525" s="61"/>
      <c r="AC525" s="61"/>
      <c r="AD525" s="61"/>
      <c r="AE525" s="61"/>
      <c r="AF525" s="61"/>
      <c r="AG525" s="63"/>
      <c r="AH525" s="186">
        <f t="shared" ref="AH525:AH588" si="29">SUM($Z525:$AF525)</f>
        <v>0</v>
      </c>
      <c r="AI525" s="64"/>
      <c r="AJ525" s="64" t="s">
        <v>2135</v>
      </c>
      <c r="AK525" s="61" t="s">
        <v>2127</v>
      </c>
      <c r="AL525" s="61"/>
      <c r="AM525" s="61"/>
      <c r="AN525" s="61"/>
      <c r="AO525" s="61"/>
      <c r="AP525" s="61"/>
      <c r="AQ525" s="61"/>
      <c r="AR525" s="61"/>
      <c r="AS525" s="489" t="s">
        <v>2825</v>
      </c>
    </row>
    <row r="526" spans="1:45" ht="15" customHeight="1" x14ac:dyDescent="0.25">
      <c r="A526" s="198"/>
      <c r="B526" s="61">
        <v>32204602900</v>
      </c>
      <c r="C526" s="61" t="s">
        <v>2826</v>
      </c>
      <c r="D526" s="61"/>
      <c r="E526" s="61" t="s">
        <v>2827</v>
      </c>
      <c r="F526" s="61" t="s">
        <v>510</v>
      </c>
      <c r="G526" s="61" t="s">
        <v>394</v>
      </c>
      <c r="H526" s="61"/>
      <c r="I526" s="61"/>
      <c r="J526" s="61"/>
      <c r="K526" s="61"/>
      <c r="L526" s="61"/>
      <c r="M526" s="61"/>
      <c r="N526" s="61"/>
      <c r="O526" s="63"/>
      <c r="P526" s="184">
        <f t="shared" si="27"/>
        <v>0</v>
      </c>
      <c r="Q526" s="64"/>
      <c r="R526" s="64"/>
      <c r="S526" s="64"/>
      <c r="T526" s="64"/>
      <c r="U526" s="64"/>
      <c r="V526" s="64"/>
      <c r="W526" s="64">
        <v>1</v>
      </c>
      <c r="X526" s="63">
        <v>44168</v>
      </c>
      <c r="Y526" s="189">
        <f t="shared" si="28"/>
        <v>1</v>
      </c>
      <c r="Z526" s="61"/>
      <c r="AA526" s="61"/>
      <c r="AB526" s="61"/>
      <c r="AC526" s="61"/>
      <c r="AD526" s="61"/>
      <c r="AE526" s="61"/>
      <c r="AF526" s="61"/>
      <c r="AG526" s="63"/>
      <c r="AH526" s="186">
        <f t="shared" si="29"/>
        <v>0</v>
      </c>
      <c r="AI526" s="64"/>
      <c r="AJ526" s="64" t="s">
        <v>2135</v>
      </c>
      <c r="AK526" s="61" t="s">
        <v>2127</v>
      </c>
      <c r="AL526" s="61"/>
      <c r="AM526" s="61"/>
      <c r="AN526" s="61"/>
      <c r="AO526" s="61"/>
      <c r="AP526" s="61"/>
      <c r="AQ526" s="61"/>
      <c r="AR526" s="61"/>
      <c r="AS526" s="489" t="s">
        <v>2828</v>
      </c>
    </row>
    <row r="527" spans="1:45" ht="15" customHeight="1" x14ac:dyDescent="0.25">
      <c r="A527" s="198"/>
      <c r="B527" s="61">
        <v>26075900200</v>
      </c>
      <c r="C527" s="61" t="s">
        <v>1361</v>
      </c>
      <c r="D527" s="61"/>
      <c r="E527" s="61" t="s">
        <v>2829</v>
      </c>
      <c r="F527" s="61" t="s">
        <v>510</v>
      </c>
      <c r="G527" s="61" t="s">
        <v>394</v>
      </c>
      <c r="H527" s="61"/>
      <c r="I527" s="61"/>
      <c r="J527" s="61"/>
      <c r="K527" s="61"/>
      <c r="L527" s="61"/>
      <c r="M527" s="61"/>
      <c r="N527" s="61"/>
      <c r="O527" s="63"/>
      <c r="P527" s="184">
        <f t="shared" si="27"/>
        <v>0</v>
      </c>
      <c r="Q527" s="64"/>
      <c r="R527" s="64"/>
      <c r="S527" s="64"/>
      <c r="T527" s="64"/>
      <c r="U527" s="64"/>
      <c r="V527" s="64"/>
      <c r="W527" s="64">
        <v>1</v>
      </c>
      <c r="X527" s="63">
        <v>44033</v>
      </c>
      <c r="Y527" s="189">
        <f t="shared" si="28"/>
        <v>1</v>
      </c>
      <c r="Z527" s="61"/>
      <c r="AA527" s="61"/>
      <c r="AB527" s="61"/>
      <c r="AC527" s="61"/>
      <c r="AD527" s="61"/>
      <c r="AE527" s="61"/>
      <c r="AF527" s="61"/>
      <c r="AG527" s="63"/>
      <c r="AH527" s="186">
        <f t="shared" si="29"/>
        <v>0</v>
      </c>
      <c r="AI527" s="64"/>
      <c r="AJ527" s="64" t="s">
        <v>2135</v>
      </c>
      <c r="AK527" s="61" t="s">
        <v>2127</v>
      </c>
      <c r="AL527" s="61"/>
      <c r="AM527" s="61"/>
      <c r="AN527" s="61"/>
      <c r="AO527" s="61"/>
      <c r="AP527" s="61"/>
      <c r="AQ527" s="61"/>
      <c r="AR527" s="61"/>
      <c r="AS527" s="489" t="s">
        <v>2830</v>
      </c>
    </row>
    <row r="528" spans="1:45" ht="15" customHeight="1" x14ac:dyDescent="0.25">
      <c r="A528" s="198"/>
      <c r="B528" s="61">
        <v>13111901000</v>
      </c>
      <c r="C528" s="61" t="s">
        <v>2831</v>
      </c>
      <c r="D528" s="61"/>
      <c r="E528" s="61" t="s">
        <v>2832</v>
      </c>
      <c r="F528" s="61" t="s">
        <v>510</v>
      </c>
      <c r="G528" s="61" t="s">
        <v>394</v>
      </c>
      <c r="H528" s="61"/>
      <c r="I528" s="61"/>
      <c r="J528" s="61"/>
      <c r="K528" s="61"/>
      <c r="L528" s="61"/>
      <c r="M528" s="61"/>
      <c r="N528" s="61"/>
      <c r="O528" s="63"/>
      <c r="P528" s="184">
        <f t="shared" si="27"/>
        <v>0</v>
      </c>
      <c r="Q528" s="64"/>
      <c r="R528" s="64"/>
      <c r="S528" s="64"/>
      <c r="T528" s="64"/>
      <c r="U528" s="64"/>
      <c r="V528" s="64"/>
      <c r="W528" s="64">
        <v>1</v>
      </c>
      <c r="X528" s="63">
        <v>44057</v>
      </c>
      <c r="Y528" s="189">
        <f t="shared" si="28"/>
        <v>1</v>
      </c>
      <c r="Z528" s="61"/>
      <c r="AA528" s="61"/>
      <c r="AB528" s="61"/>
      <c r="AC528" s="61"/>
      <c r="AD528" s="61"/>
      <c r="AE528" s="61"/>
      <c r="AF528" s="61"/>
      <c r="AG528" s="63"/>
      <c r="AH528" s="186">
        <f t="shared" si="29"/>
        <v>0</v>
      </c>
      <c r="AI528" s="64"/>
      <c r="AJ528" s="64" t="s">
        <v>2135</v>
      </c>
      <c r="AK528" s="61" t="s">
        <v>2127</v>
      </c>
      <c r="AL528" s="61"/>
      <c r="AM528" s="61"/>
      <c r="AN528" s="61"/>
      <c r="AO528" s="61"/>
      <c r="AP528" s="61"/>
      <c r="AQ528" s="61"/>
      <c r="AR528" s="61"/>
      <c r="AS528" s="489" t="s">
        <v>2833</v>
      </c>
    </row>
    <row r="529" spans="1:45" ht="15" customHeight="1" x14ac:dyDescent="0.25">
      <c r="A529" s="198"/>
      <c r="B529" s="61">
        <v>30198103900</v>
      </c>
      <c r="C529" s="61" t="s">
        <v>2834</v>
      </c>
      <c r="D529" s="61"/>
      <c r="E529" s="61" t="s">
        <v>2835</v>
      </c>
      <c r="F529" s="61" t="s">
        <v>510</v>
      </c>
      <c r="G529" s="61" t="s">
        <v>394</v>
      </c>
      <c r="H529" s="61"/>
      <c r="I529" s="61"/>
      <c r="J529" s="61"/>
      <c r="K529" s="61"/>
      <c r="L529" s="61"/>
      <c r="M529" s="61"/>
      <c r="N529" s="61"/>
      <c r="O529" s="63"/>
      <c r="P529" s="184">
        <f t="shared" si="27"/>
        <v>0</v>
      </c>
      <c r="Q529" s="64"/>
      <c r="R529" s="64"/>
      <c r="S529" s="64"/>
      <c r="T529" s="64"/>
      <c r="U529" s="64"/>
      <c r="V529" s="64"/>
      <c r="W529" s="64">
        <v>1</v>
      </c>
      <c r="X529" s="63">
        <v>44158</v>
      </c>
      <c r="Y529" s="189">
        <f t="shared" si="28"/>
        <v>1</v>
      </c>
      <c r="Z529" s="61"/>
      <c r="AA529" s="61"/>
      <c r="AB529" s="61"/>
      <c r="AC529" s="61"/>
      <c r="AD529" s="61"/>
      <c r="AE529" s="61"/>
      <c r="AF529" s="61"/>
      <c r="AG529" s="63"/>
      <c r="AH529" s="186">
        <f t="shared" si="29"/>
        <v>0</v>
      </c>
      <c r="AI529" s="64"/>
      <c r="AJ529" s="64" t="s">
        <v>2135</v>
      </c>
      <c r="AK529" s="61" t="s">
        <v>2127</v>
      </c>
      <c r="AL529" s="61"/>
      <c r="AM529" s="61"/>
      <c r="AN529" s="61"/>
      <c r="AO529" s="61"/>
      <c r="AP529" s="61"/>
      <c r="AQ529" s="61"/>
      <c r="AR529" s="61"/>
      <c r="AS529" s="489" t="s">
        <v>2836</v>
      </c>
    </row>
    <row r="530" spans="1:45" ht="15" x14ac:dyDescent="0.25">
      <c r="A530" s="198"/>
      <c r="B530" s="61">
        <v>48562402400</v>
      </c>
      <c r="C530" s="61" t="s">
        <v>2837</v>
      </c>
      <c r="D530" s="61"/>
      <c r="E530" s="61" t="s">
        <v>2838</v>
      </c>
      <c r="F530" s="61" t="s">
        <v>510</v>
      </c>
      <c r="G530" s="61" t="s">
        <v>394</v>
      </c>
      <c r="H530" s="61"/>
      <c r="I530" s="61"/>
      <c r="J530" s="61"/>
      <c r="K530" s="61"/>
      <c r="L530" s="61"/>
      <c r="M530" s="61"/>
      <c r="N530" s="61"/>
      <c r="O530" s="63"/>
      <c r="P530" s="184">
        <f t="shared" si="27"/>
        <v>0</v>
      </c>
      <c r="Q530" s="64"/>
      <c r="R530" s="64"/>
      <c r="S530" s="64"/>
      <c r="T530" s="64"/>
      <c r="U530" s="64"/>
      <c r="V530" s="64"/>
      <c r="W530" s="64">
        <v>1</v>
      </c>
      <c r="X530" s="63">
        <v>43920</v>
      </c>
      <c r="Y530" s="189">
        <f t="shared" si="28"/>
        <v>1</v>
      </c>
      <c r="Z530" s="61"/>
      <c r="AA530" s="61"/>
      <c r="AB530" s="61"/>
      <c r="AC530" s="61"/>
      <c r="AD530" s="61"/>
      <c r="AE530" s="61"/>
      <c r="AF530" s="61"/>
      <c r="AG530" s="63"/>
      <c r="AH530" s="186">
        <f t="shared" si="29"/>
        <v>0</v>
      </c>
      <c r="AI530" s="64"/>
      <c r="AJ530" s="64" t="s">
        <v>2135</v>
      </c>
      <c r="AK530" s="61" t="s">
        <v>2127</v>
      </c>
      <c r="AL530" s="61"/>
      <c r="AM530" s="61"/>
      <c r="AN530" s="61"/>
      <c r="AO530" s="61"/>
      <c r="AP530" s="61"/>
      <c r="AQ530" s="61"/>
      <c r="AR530" s="61"/>
      <c r="AS530" s="489" t="s">
        <v>2839</v>
      </c>
    </row>
    <row r="531" spans="1:45" ht="15" customHeight="1" x14ac:dyDescent="0.25">
      <c r="A531" s="198"/>
      <c r="B531" s="61">
        <v>14119601900</v>
      </c>
      <c r="C531" s="61" t="s">
        <v>2840</v>
      </c>
      <c r="D531" s="61"/>
      <c r="E531" s="61" t="s">
        <v>2841</v>
      </c>
      <c r="F531" s="61" t="s">
        <v>510</v>
      </c>
      <c r="G531" s="61" t="s">
        <v>394</v>
      </c>
      <c r="H531" s="61"/>
      <c r="I531" s="61"/>
      <c r="J531" s="61"/>
      <c r="K531" s="61"/>
      <c r="L531" s="61"/>
      <c r="M531" s="61"/>
      <c r="N531" s="61"/>
      <c r="O531" s="63"/>
      <c r="P531" s="184">
        <f t="shared" si="27"/>
        <v>0</v>
      </c>
      <c r="Q531" s="64"/>
      <c r="R531" s="64"/>
      <c r="S531" s="64"/>
      <c r="T531" s="64"/>
      <c r="U531" s="64"/>
      <c r="V531" s="64"/>
      <c r="W531" s="64">
        <v>1</v>
      </c>
      <c r="X531" s="63">
        <v>44173</v>
      </c>
      <c r="Y531" s="189">
        <f t="shared" si="28"/>
        <v>1</v>
      </c>
      <c r="Z531" s="61"/>
      <c r="AA531" s="61"/>
      <c r="AB531" s="61"/>
      <c r="AC531" s="61"/>
      <c r="AD531" s="61"/>
      <c r="AE531" s="61"/>
      <c r="AF531" s="61"/>
      <c r="AG531" s="63"/>
      <c r="AH531" s="186">
        <f t="shared" si="29"/>
        <v>0</v>
      </c>
      <c r="AI531" s="64"/>
      <c r="AJ531" s="64" t="s">
        <v>2135</v>
      </c>
      <c r="AK531" s="61" t="s">
        <v>2127</v>
      </c>
      <c r="AL531" s="61"/>
      <c r="AM531" s="61"/>
      <c r="AN531" s="61"/>
      <c r="AO531" s="61"/>
      <c r="AP531" s="61"/>
      <c r="AQ531" s="61"/>
      <c r="AR531" s="61"/>
      <c r="AS531" s="489" t="s">
        <v>2842</v>
      </c>
    </row>
    <row r="532" spans="1:45" ht="15" x14ac:dyDescent="0.25">
      <c r="A532" s="198"/>
      <c r="B532" s="61">
        <v>13112502400</v>
      </c>
      <c r="C532" s="61" t="s">
        <v>2843</v>
      </c>
      <c r="D532" s="61"/>
      <c r="E532" s="61" t="s">
        <v>2844</v>
      </c>
      <c r="F532" s="61" t="s">
        <v>510</v>
      </c>
      <c r="G532" s="61" t="s">
        <v>394</v>
      </c>
      <c r="H532" s="61"/>
      <c r="I532" s="61"/>
      <c r="J532" s="61"/>
      <c r="K532" s="61"/>
      <c r="L532" s="61"/>
      <c r="M532" s="61"/>
      <c r="N532" s="61"/>
      <c r="O532" s="63"/>
      <c r="P532" s="184">
        <f t="shared" si="27"/>
        <v>0</v>
      </c>
      <c r="Q532" s="64"/>
      <c r="R532" s="64"/>
      <c r="S532" s="64"/>
      <c r="T532" s="64"/>
      <c r="U532" s="64"/>
      <c r="V532" s="64"/>
      <c r="W532" s="64">
        <v>1</v>
      </c>
      <c r="X532" s="63">
        <v>44105</v>
      </c>
      <c r="Y532" s="189">
        <f t="shared" si="28"/>
        <v>1</v>
      </c>
      <c r="Z532" s="61"/>
      <c r="AA532" s="61"/>
      <c r="AB532" s="61"/>
      <c r="AC532" s="61"/>
      <c r="AD532" s="61"/>
      <c r="AE532" s="61"/>
      <c r="AF532" s="61"/>
      <c r="AG532" s="63"/>
      <c r="AH532" s="186">
        <f t="shared" si="29"/>
        <v>0</v>
      </c>
      <c r="AI532" s="64"/>
      <c r="AJ532" s="64" t="s">
        <v>2135</v>
      </c>
      <c r="AK532" s="61" t="s">
        <v>2127</v>
      </c>
      <c r="AL532" s="61"/>
      <c r="AM532" s="61"/>
      <c r="AN532" s="61"/>
      <c r="AO532" s="61"/>
      <c r="AP532" s="61"/>
      <c r="AQ532" s="61"/>
      <c r="AR532" s="61"/>
      <c r="AS532" s="489" t="s">
        <v>2845</v>
      </c>
    </row>
    <row r="533" spans="1:45" ht="15" x14ac:dyDescent="0.25">
      <c r="A533" s="198"/>
      <c r="B533" s="61">
        <v>15127900800</v>
      </c>
      <c r="C533" s="61" t="s">
        <v>919</v>
      </c>
      <c r="D533" s="61"/>
      <c r="E533" s="61" t="s">
        <v>2846</v>
      </c>
      <c r="F533" s="61" t="s">
        <v>510</v>
      </c>
      <c r="G533" s="61" t="s">
        <v>394</v>
      </c>
      <c r="H533" s="61"/>
      <c r="I533" s="61"/>
      <c r="J533" s="61"/>
      <c r="K533" s="61"/>
      <c r="L533" s="61"/>
      <c r="M533" s="61"/>
      <c r="N533" s="61"/>
      <c r="O533" s="63"/>
      <c r="P533" s="184">
        <f t="shared" si="27"/>
        <v>0</v>
      </c>
      <c r="Q533" s="64"/>
      <c r="R533" s="64"/>
      <c r="S533" s="64"/>
      <c r="T533" s="64"/>
      <c r="U533" s="64"/>
      <c r="V533" s="64"/>
      <c r="W533" s="64">
        <v>1</v>
      </c>
      <c r="X533" s="63">
        <v>44127</v>
      </c>
      <c r="Y533" s="189">
        <f t="shared" si="28"/>
        <v>1</v>
      </c>
      <c r="Z533" s="61"/>
      <c r="AA533" s="61"/>
      <c r="AB533" s="61"/>
      <c r="AC533" s="61"/>
      <c r="AD533" s="61"/>
      <c r="AE533" s="61"/>
      <c r="AF533" s="61"/>
      <c r="AG533" s="63"/>
      <c r="AH533" s="186">
        <f t="shared" si="29"/>
        <v>0</v>
      </c>
      <c r="AI533" s="64"/>
      <c r="AJ533" s="64" t="s">
        <v>2135</v>
      </c>
      <c r="AK533" s="61" t="s">
        <v>2127</v>
      </c>
      <c r="AL533" s="61"/>
      <c r="AM533" s="61"/>
      <c r="AN533" s="61"/>
      <c r="AO533" s="61"/>
      <c r="AP533" s="61"/>
      <c r="AQ533" s="61"/>
      <c r="AR533" s="61"/>
      <c r="AS533" s="489" t="s">
        <v>2847</v>
      </c>
    </row>
    <row r="534" spans="1:45" ht="15" x14ac:dyDescent="0.25">
      <c r="A534" s="198"/>
      <c r="B534" s="61" t="s">
        <v>1156</v>
      </c>
      <c r="C534" s="61" t="s">
        <v>2848</v>
      </c>
      <c r="D534" s="61"/>
      <c r="E534" s="61" t="s">
        <v>2849</v>
      </c>
      <c r="F534" s="61" t="s">
        <v>510</v>
      </c>
      <c r="G534" s="61" t="s">
        <v>394</v>
      </c>
      <c r="H534" s="61"/>
      <c r="I534" s="61"/>
      <c r="J534" s="61"/>
      <c r="K534" s="61"/>
      <c r="L534" s="61"/>
      <c r="M534" s="61"/>
      <c r="N534" s="61"/>
      <c r="O534" s="63"/>
      <c r="P534" s="184">
        <f t="shared" si="27"/>
        <v>0</v>
      </c>
      <c r="Q534" s="64"/>
      <c r="R534" s="64"/>
      <c r="S534" s="64"/>
      <c r="T534" s="64"/>
      <c r="U534" s="64"/>
      <c r="V534" s="64"/>
      <c r="W534" s="64">
        <v>1</v>
      </c>
      <c r="X534" s="63">
        <v>43949</v>
      </c>
      <c r="Y534" s="189">
        <f t="shared" si="28"/>
        <v>1</v>
      </c>
      <c r="Z534" s="61"/>
      <c r="AA534" s="61"/>
      <c r="AB534" s="61"/>
      <c r="AC534" s="61"/>
      <c r="AD534" s="61"/>
      <c r="AE534" s="61"/>
      <c r="AF534" s="61"/>
      <c r="AG534" s="63"/>
      <c r="AH534" s="186">
        <f t="shared" si="29"/>
        <v>0</v>
      </c>
      <c r="AI534" s="64"/>
      <c r="AJ534" s="64" t="s">
        <v>2135</v>
      </c>
      <c r="AK534" s="61" t="s">
        <v>2127</v>
      </c>
      <c r="AL534" s="61"/>
      <c r="AM534" s="61"/>
      <c r="AN534" s="61"/>
      <c r="AO534" s="61"/>
      <c r="AP534" s="61"/>
      <c r="AQ534" s="61"/>
      <c r="AR534" s="61"/>
      <c r="AS534" s="489" t="s">
        <v>2850</v>
      </c>
    </row>
    <row r="535" spans="1:45" ht="15" customHeight="1" x14ac:dyDescent="0.25">
      <c r="A535" s="198"/>
      <c r="B535" s="61" t="s">
        <v>1563</v>
      </c>
      <c r="C535" s="61" t="s">
        <v>1564</v>
      </c>
      <c r="D535" s="61"/>
      <c r="E535" s="61" t="s">
        <v>2851</v>
      </c>
      <c r="F535" s="61" t="s">
        <v>510</v>
      </c>
      <c r="G535" s="61" t="s">
        <v>394</v>
      </c>
      <c r="H535" s="61"/>
      <c r="I535" s="61"/>
      <c r="J535" s="61"/>
      <c r="K535" s="61"/>
      <c r="L535" s="61"/>
      <c r="M535" s="61"/>
      <c r="N535" s="61"/>
      <c r="O535" s="63"/>
      <c r="P535" s="184">
        <f t="shared" si="27"/>
        <v>0</v>
      </c>
      <c r="Q535" s="64"/>
      <c r="R535" s="64"/>
      <c r="S535" s="64"/>
      <c r="T535" s="64"/>
      <c r="U535" s="64"/>
      <c r="V535" s="64"/>
      <c r="W535" s="64">
        <v>1</v>
      </c>
      <c r="X535" s="63">
        <v>44120</v>
      </c>
      <c r="Y535" s="189">
        <f t="shared" si="28"/>
        <v>1</v>
      </c>
      <c r="Z535" s="61"/>
      <c r="AA535" s="61"/>
      <c r="AB535" s="61"/>
      <c r="AC535" s="61"/>
      <c r="AD535" s="61"/>
      <c r="AE535" s="61"/>
      <c r="AF535" s="61"/>
      <c r="AG535" s="63"/>
      <c r="AH535" s="186">
        <f t="shared" si="29"/>
        <v>0</v>
      </c>
      <c r="AI535" s="64"/>
      <c r="AJ535" s="64" t="s">
        <v>2135</v>
      </c>
      <c r="AK535" s="61" t="s">
        <v>2127</v>
      </c>
      <c r="AL535" s="61"/>
      <c r="AM535" s="61"/>
      <c r="AN535" s="61"/>
      <c r="AO535" s="61"/>
      <c r="AP535" s="61"/>
      <c r="AQ535" s="61"/>
      <c r="AR535" s="61"/>
      <c r="AS535" s="489" t="s">
        <v>2852</v>
      </c>
    </row>
    <row r="536" spans="1:45" ht="15" x14ac:dyDescent="0.25">
      <c r="A536" s="198"/>
      <c r="B536" s="61" t="s">
        <v>1132</v>
      </c>
      <c r="C536" s="61" t="s">
        <v>1133</v>
      </c>
      <c r="D536" s="61"/>
      <c r="E536" s="61" t="s">
        <v>2853</v>
      </c>
      <c r="F536" s="61" t="s">
        <v>510</v>
      </c>
      <c r="G536" s="61" t="s">
        <v>394</v>
      </c>
      <c r="H536" s="61"/>
      <c r="I536" s="61"/>
      <c r="J536" s="61"/>
      <c r="K536" s="61"/>
      <c r="L536" s="61"/>
      <c r="M536" s="61"/>
      <c r="N536" s="61"/>
      <c r="O536" s="63"/>
      <c r="P536" s="184">
        <f t="shared" si="27"/>
        <v>0</v>
      </c>
      <c r="Q536" s="64"/>
      <c r="R536" s="64"/>
      <c r="S536" s="64"/>
      <c r="T536" s="64"/>
      <c r="U536" s="64"/>
      <c r="V536" s="64"/>
      <c r="W536" s="64">
        <v>1</v>
      </c>
      <c r="X536" s="63">
        <v>44109</v>
      </c>
      <c r="Y536" s="189">
        <f t="shared" si="28"/>
        <v>1</v>
      </c>
      <c r="Z536" s="61"/>
      <c r="AA536" s="61"/>
      <c r="AB536" s="61"/>
      <c r="AC536" s="61"/>
      <c r="AD536" s="61"/>
      <c r="AE536" s="61"/>
      <c r="AF536" s="61"/>
      <c r="AG536" s="63"/>
      <c r="AH536" s="186">
        <f t="shared" si="29"/>
        <v>0</v>
      </c>
      <c r="AI536" s="64"/>
      <c r="AJ536" s="64" t="s">
        <v>2135</v>
      </c>
      <c r="AK536" s="61" t="s">
        <v>2127</v>
      </c>
      <c r="AL536" s="61"/>
      <c r="AM536" s="61"/>
      <c r="AN536" s="61"/>
      <c r="AO536" s="61"/>
      <c r="AP536" s="61"/>
      <c r="AQ536" s="61"/>
      <c r="AR536" s="61"/>
      <c r="AS536" s="489" t="s">
        <v>2854</v>
      </c>
    </row>
    <row r="537" spans="1:45" ht="15" x14ac:dyDescent="0.25">
      <c r="A537" s="198"/>
      <c r="B537" s="61">
        <v>11087505600</v>
      </c>
      <c r="C537" s="61" t="s">
        <v>1536</v>
      </c>
      <c r="D537" s="61"/>
      <c r="E537" s="61" t="s">
        <v>2855</v>
      </c>
      <c r="F537" s="61" t="s">
        <v>510</v>
      </c>
      <c r="G537" s="61" t="s">
        <v>394</v>
      </c>
      <c r="H537" s="61"/>
      <c r="I537" s="61"/>
      <c r="J537" s="61"/>
      <c r="K537" s="61"/>
      <c r="L537" s="61"/>
      <c r="M537" s="61"/>
      <c r="N537" s="61"/>
      <c r="O537" s="63"/>
      <c r="P537" s="184">
        <f t="shared" si="27"/>
        <v>0</v>
      </c>
      <c r="Q537" s="64"/>
      <c r="R537" s="64"/>
      <c r="S537" s="64"/>
      <c r="T537" s="64"/>
      <c r="U537" s="64"/>
      <c r="V537" s="64"/>
      <c r="W537" s="64">
        <v>1</v>
      </c>
      <c r="X537" s="63">
        <v>44117</v>
      </c>
      <c r="Y537" s="189">
        <f t="shared" si="28"/>
        <v>1</v>
      </c>
      <c r="Z537" s="61"/>
      <c r="AA537" s="61"/>
      <c r="AB537" s="61"/>
      <c r="AC537" s="61"/>
      <c r="AD537" s="61"/>
      <c r="AE537" s="61"/>
      <c r="AF537" s="61"/>
      <c r="AG537" s="63"/>
      <c r="AH537" s="186">
        <f t="shared" si="29"/>
        <v>0</v>
      </c>
      <c r="AI537" s="64"/>
      <c r="AJ537" s="64" t="s">
        <v>2135</v>
      </c>
      <c r="AK537" s="61" t="s">
        <v>2127</v>
      </c>
      <c r="AL537" s="61"/>
      <c r="AM537" s="61"/>
      <c r="AN537" s="61"/>
      <c r="AO537" s="61"/>
      <c r="AP537" s="61"/>
      <c r="AQ537" s="61"/>
      <c r="AR537" s="61"/>
      <c r="AS537" s="489" t="s">
        <v>2856</v>
      </c>
    </row>
    <row r="538" spans="1:45" ht="15" customHeight="1" x14ac:dyDescent="0.25">
      <c r="A538" s="198"/>
      <c r="B538" s="61">
        <v>15133700800</v>
      </c>
      <c r="C538" s="61" t="s">
        <v>999</v>
      </c>
      <c r="D538" s="61"/>
      <c r="E538" s="61" t="s">
        <v>2857</v>
      </c>
      <c r="F538" s="61" t="s">
        <v>510</v>
      </c>
      <c r="G538" s="61" t="s">
        <v>394</v>
      </c>
      <c r="H538" s="61"/>
      <c r="I538" s="61"/>
      <c r="J538" s="61"/>
      <c r="K538" s="61"/>
      <c r="L538" s="61"/>
      <c r="M538" s="61"/>
      <c r="N538" s="61"/>
      <c r="O538" s="63"/>
      <c r="P538" s="184">
        <f t="shared" si="27"/>
        <v>0</v>
      </c>
      <c r="Q538" s="64"/>
      <c r="R538" s="64"/>
      <c r="S538" s="64"/>
      <c r="T538" s="64"/>
      <c r="U538" s="64"/>
      <c r="V538" s="64"/>
      <c r="W538" s="64">
        <v>1</v>
      </c>
      <c r="X538" s="63">
        <v>44046</v>
      </c>
      <c r="Y538" s="189">
        <f t="shared" si="28"/>
        <v>1</v>
      </c>
      <c r="Z538" s="61"/>
      <c r="AA538" s="61"/>
      <c r="AB538" s="61"/>
      <c r="AC538" s="61"/>
      <c r="AD538" s="61"/>
      <c r="AE538" s="61"/>
      <c r="AF538" s="61"/>
      <c r="AG538" s="63"/>
      <c r="AH538" s="186">
        <f t="shared" si="29"/>
        <v>0</v>
      </c>
      <c r="AI538" s="64"/>
      <c r="AJ538" s="64" t="s">
        <v>2135</v>
      </c>
      <c r="AK538" s="61" t="s">
        <v>2127</v>
      </c>
      <c r="AL538" s="61"/>
      <c r="AM538" s="61"/>
      <c r="AN538" s="61"/>
      <c r="AO538" s="61"/>
      <c r="AP538" s="61"/>
      <c r="AQ538" s="61"/>
      <c r="AR538" s="61"/>
      <c r="AS538" s="489" t="s">
        <v>2858</v>
      </c>
    </row>
    <row r="539" spans="1:45" ht="15" x14ac:dyDescent="0.25">
      <c r="A539" s="198"/>
      <c r="B539" s="61">
        <v>41414603300</v>
      </c>
      <c r="C539" s="61" t="s">
        <v>2859</v>
      </c>
      <c r="D539" s="61"/>
      <c r="E539" s="61" t="s">
        <v>2860</v>
      </c>
      <c r="F539" s="61" t="s">
        <v>510</v>
      </c>
      <c r="G539" s="61" t="s">
        <v>394</v>
      </c>
      <c r="H539" s="61"/>
      <c r="I539" s="61"/>
      <c r="J539" s="61"/>
      <c r="K539" s="61"/>
      <c r="L539" s="61"/>
      <c r="M539" s="61"/>
      <c r="N539" s="61"/>
      <c r="O539" s="63"/>
      <c r="P539" s="184">
        <f t="shared" si="27"/>
        <v>0</v>
      </c>
      <c r="Q539" s="64"/>
      <c r="R539" s="64"/>
      <c r="S539" s="64"/>
      <c r="T539" s="64"/>
      <c r="U539" s="64"/>
      <c r="V539" s="64"/>
      <c r="W539" s="64">
        <v>1</v>
      </c>
      <c r="X539" s="63">
        <v>44068</v>
      </c>
      <c r="Y539" s="189">
        <f t="shared" si="28"/>
        <v>1</v>
      </c>
      <c r="Z539" s="61"/>
      <c r="AA539" s="61"/>
      <c r="AB539" s="61"/>
      <c r="AC539" s="61"/>
      <c r="AD539" s="61"/>
      <c r="AE539" s="61"/>
      <c r="AF539" s="61"/>
      <c r="AG539" s="63"/>
      <c r="AH539" s="186">
        <f t="shared" si="29"/>
        <v>0</v>
      </c>
      <c r="AI539" s="64"/>
      <c r="AJ539" s="64" t="s">
        <v>2135</v>
      </c>
      <c r="AK539" s="61" t="s">
        <v>2127</v>
      </c>
      <c r="AL539" s="61"/>
      <c r="AM539" s="61"/>
      <c r="AN539" s="61"/>
      <c r="AO539" s="61"/>
      <c r="AP539" s="61"/>
      <c r="AQ539" s="61"/>
      <c r="AR539" s="61"/>
      <c r="AS539" s="489" t="s">
        <v>2861</v>
      </c>
    </row>
    <row r="540" spans="1:45" ht="15" x14ac:dyDescent="0.25">
      <c r="A540" s="198"/>
      <c r="B540" s="61" t="s">
        <v>2862</v>
      </c>
      <c r="C540" s="61" t="s">
        <v>2863</v>
      </c>
      <c r="D540" s="61"/>
      <c r="E540" s="61" t="s">
        <v>2864</v>
      </c>
      <c r="F540" s="61" t="s">
        <v>510</v>
      </c>
      <c r="G540" s="61" t="s">
        <v>394</v>
      </c>
      <c r="H540" s="61"/>
      <c r="I540" s="61"/>
      <c r="J540" s="61"/>
      <c r="K540" s="61"/>
      <c r="L540" s="61"/>
      <c r="M540" s="61"/>
      <c r="N540" s="61"/>
      <c r="O540" s="63"/>
      <c r="P540" s="184">
        <f t="shared" si="27"/>
        <v>0</v>
      </c>
      <c r="Q540" s="64"/>
      <c r="R540" s="64"/>
      <c r="S540" s="64"/>
      <c r="T540" s="64"/>
      <c r="U540" s="64"/>
      <c r="V540" s="64"/>
      <c r="W540" s="64">
        <v>1</v>
      </c>
      <c r="X540" s="63">
        <v>43888</v>
      </c>
      <c r="Y540" s="189">
        <f t="shared" si="28"/>
        <v>1</v>
      </c>
      <c r="Z540" s="61"/>
      <c r="AA540" s="61"/>
      <c r="AB540" s="61"/>
      <c r="AC540" s="61"/>
      <c r="AD540" s="61"/>
      <c r="AE540" s="61"/>
      <c r="AF540" s="61"/>
      <c r="AG540" s="63"/>
      <c r="AH540" s="186">
        <f t="shared" si="29"/>
        <v>0</v>
      </c>
      <c r="AI540" s="64"/>
      <c r="AJ540" s="64" t="s">
        <v>2135</v>
      </c>
      <c r="AK540" s="61" t="s">
        <v>2127</v>
      </c>
      <c r="AL540" s="61"/>
      <c r="AM540" s="61"/>
      <c r="AN540" s="61"/>
      <c r="AO540" s="61"/>
      <c r="AP540" s="61"/>
      <c r="AQ540" s="61"/>
      <c r="AR540" s="61"/>
      <c r="AS540" s="489" t="s">
        <v>2865</v>
      </c>
    </row>
    <row r="541" spans="1:45" ht="15" customHeight="1" x14ac:dyDescent="0.25">
      <c r="A541" s="198"/>
      <c r="B541" s="61">
        <v>43458901500</v>
      </c>
      <c r="C541" s="61" t="s">
        <v>2866</v>
      </c>
      <c r="D541" s="61"/>
      <c r="E541" s="61" t="s">
        <v>2867</v>
      </c>
      <c r="F541" s="61" t="s">
        <v>510</v>
      </c>
      <c r="G541" s="61" t="s">
        <v>394</v>
      </c>
      <c r="H541" s="61"/>
      <c r="I541" s="61"/>
      <c r="J541" s="61"/>
      <c r="K541" s="61"/>
      <c r="L541" s="61"/>
      <c r="M541" s="61"/>
      <c r="N541" s="61"/>
      <c r="O541" s="63"/>
      <c r="P541" s="184">
        <f t="shared" si="27"/>
        <v>0</v>
      </c>
      <c r="Q541" s="64"/>
      <c r="R541" s="64"/>
      <c r="S541" s="64"/>
      <c r="T541" s="64"/>
      <c r="U541" s="64"/>
      <c r="V541" s="64"/>
      <c r="W541" s="64">
        <v>1</v>
      </c>
      <c r="X541" s="63">
        <v>44075</v>
      </c>
      <c r="Y541" s="189">
        <f t="shared" si="28"/>
        <v>1</v>
      </c>
      <c r="Z541" s="61"/>
      <c r="AA541" s="61"/>
      <c r="AB541" s="61"/>
      <c r="AC541" s="61"/>
      <c r="AD541" s="61"/>
      <c r="AE541" s="61"/>
      <c r="AF541" s="61"/>
      <c r="AG541" s="63"/>
      <c r="AH541" s="186">
        <f t="shared" si="29"/>
        <v>0</v>
      </c>
      <c r="AI541" s="64"/>
      <c r="AJ541" s="64" t="s">
        <v>2135</v>
      </c>
      <c r="AK541" s="61" t="s">
        <v>2127</v>
      </c>
      <c r="AL541" s="61"/>
      <c r="AM541" s="61"/>
      <c r="AN541" s="61"/>
      <c r="AO541" s="61"/>
      <c r="AP541" s="61"/>
      <c r="AQ541" s="61"/>
      <c r="AR541" s="61"/>
      <c r="AS541" s="489" t="s">
        <v>2868</v>
      </c>
    </row>
    <row r="542" spans="1:45" ht="15" x14ac:dyDescent="0.25">
      <c r="A542" s="198"/>
      <c r="B542" s="61">
        <v>47550001300</v>
      </c>
      <c r="C542" s="61" t="s">
        <v>2869</v>
      </c>
      <c r="D542" s="61"/>
      <c r="E542" s="61" t="s">
        <v>2870</v>
      </c>
      <c r="F542" s="61" t="s">
        <v>510</v>
      </c>
      <c r="G542" s="61" t="s">
        <v>394</v>
      </c>
      <c r="H542" s="61"/>
      <c r="I542" s="61"/>
      <c r="J542" s="61"/>
      <c r="K542" s="61"/>
      <c r="L542" s="61"/>
      <c r="M542" s="61"/>
      <c r="N542" s="61"/>
      <c r="O542" s="63"/>
      <c r="P542" s="184">
        <f t="shared" si="27"/>
        <v>0</v>
      </c>
      <c r="Q542" s="64"/>
      <c r="R542" s="64"/>
      <c r="S542" s="64"/>
      <c r="T542" s="64"/>
      <c r="U542" s="64"/>
      <c r="V542" s="64"/>
      <c r="W542" s="64">
        <v>1</v>
      </c>
      <c r="X542" s="63">
        <v>44068</v>
      </c>
      <c r="Y542" s="189">
        <f t="shared" si="28"/>
        <v>1</v>
      </c>
      <c r="Z542" s="61"/>
      <c r="AA542" s="61"/>
      <c r="AB542" s="61"/>
      <c r="AC542" s="61"/>
      <c r="AD542" s="61"/>
      <c r="AE542" s="61"/>
      <c r="AF542" s="61"/>
      <c r="AG542" s="63"/>
      <c r="AH542" s="186">
        <f t="shared" si="29"/>
        <v>0</v>
      </c>
      <c r="AI542" s="64"/>
      <c r="AJ542" s="64" t="s">
        <v>2135</v>
      </c>
      <c r="AK542" s="61" t="s">
        <v>2127</v>
      </c>
      <c r="AL542" s="61"/>
      <c r="AM542" s="61"/>
      <c r="AN542" s="61"/>
      <c r="AO542" s="61"/>
      <c r="AP542" s="61"/>
      <c r="AQ542" s="61"/>
      <c r="AR542" s="61"/>
      <c r="AS542" s="489" t="s">
        <v>2871</v>
      </c>
    </row>
    <row r="543" spans="1:45" ht="15" x14ac:dyDescent="0.25">
      <c r="A543" s="198"/>
      <c r="B543" s="61" t="s">
        <v>2872</v>
      </c>
      <c r="C543" s="61" t="s">
        <v>2873</v>
      </c>
      <c r="D543" s="61"/>
      <c r="E543" s="61" t="s">
        <v>2874</v>
      </c>
      <c r="F543" s="61" t="s">
        <v>510</v>
      </c>
      <c r="G543" s="61" t="s">
        <v>394</v>
      </c>
      <c r="H543" s="61"/>
      <c r="I543" s="61"/>
      <c r="J543" s="61"/>
      <c r="K543" s="61"/>
      <c r="L543" s="61"/>
      <c r="M543" s="61"/>
      <c r="N543" s="61"/>
      <c r="O543" s="63"/>
      <c r="P543" s="184">
        <f t="shared" si="27"/>
        <v>0</v>
      </c>
      <c r="Q543" s="64"/>
      <c r="R543" s="64"/>
      <c r="S543" s="64"/>
      <c r="T543" s="64"/>
      <c r="U543" s="64"/>
      <c r="V543" s="64"/>
      <c r="W543" s="64">
        <v>1</v>
      </c>
      <c r="X543" s="63">
        <v>43964</v>
      </c>
      <c r="Y543" s="189">
        <f t="shared" si="28"/>
        <v>1</v>
      </c>
      <c r="Z543" s="61"/>
      <c r="AA543" s="61"/>
      <c r="AB543" s="61"/>
      <c r="AC543" s="61"/>
      <c r="AD543" s="61"/>
      <c r="AE543" s="61"/>
      <c r="AF543" s="61"/>
      <c r="AG543" s="63"/>
      <c r="AH543" s="186">
        <f t="shared" si="29"/>
        <v>0</v>
      </c>
      <c r="AI543" s="64"/>
      <c r="AJ543" s="64" t="s">
        <v>2135</v>
      </c>
      <c r="AK543" s="61" t="s">
        <v>2127</v>
      </c>
      <c r="AL543" s="61"/>
      <c r="AM543" s="61"/>
      <c r="AN543" s="61"/>
      <c r="AO543" s="61"/>
      <c r="AP543" s="61"/>
      <c r="AQ543" s="61"/>
      <c r="AR543" s="61"/>
      <c r="AS543" s="489" t="s">
        <v>2875</v>
      </c>
    </row>
    <row r="544" spans="1:45" ht="15" x14ac:dyDescent="0.25">
      <c r="A544" s="198"/>
      <c r="B544" s="61">
        <v>20013400900</v>
      </c>
      <c r="C544" s="61" t="s">
        <v>2876</v>
      </c>
      <c r="D544" s="61"/>
      <c r="E544" s="61" t="s">
        <v>2877</v>
      </c>
      <c r="F544" s="61" t="s">
        <v>510</v>
      </c>
      <c r="G544" s="61" t="s">
        <v>394</v>
      </c>
      <c r="H544" s="61"/>
      <c r="I544" s="61"/>
      <c r="J544" s="61"/>
      <c r="K544" s="61"/>
      <c r="L544" s="61"/>
      <c r="M544" s="61"/>
      <c r="N544" s="61"/>
      <c r="O544" s="63"/>
      <c r="P544" s="184">
        <f t="shared" si="27"/>
        <v>0</v>
      </c>
      <c r="Q544" s="64"/>
      <c r="R544" s="64"/>
      <c r="S544" s="64"/>
      <c r="T544" s="64"/>
      <c r="U544" s="64"/>
      <c r="V544" s="64"/>
      <c r="W544" s="64">
        <v>1</v>
      </c>
      <c r="X544" s="63">
        <v>44098</v>
      </c>
      <c r="Y544" s="189">
        <f t="shared" si="28"/>
        <v>1</v>
      </c>
      <c r="Z544" s="61"/>
      <c r="AA544" s="61"/>
      <c r="AB544" s="61"/>
      <c r="AC544" s="61"/>
      <c r="AD544" s="61"/>
      <c r="AE544" s="61"/>
      <c r="AF544" s="61"/>
      <c r="AG544" s="63"/>
      <c r="AH544" s="186">
        <f t="shared" si="29"/>
        <v>0</v>
      </c>
      <c r="AI544" s="64"/>
      <c r="AJ544" s="64" t="s">
        <v>2135</v>
      </c>
      <c r="AK544" s="61" t="s">
        <v>2127</v>
      </c>
      <c r="AL544" s="61"/>
      <c r="AM544" s="61"/>
      <c r="AN544" s="61"/>
      <c r="AO544" s="61"/>
      <c r="AP544" s="61"/>
      <c r="AQ544" s="61"/>
      <c r="AR544" s="61"/>
      <c r="AS544" s="489" t="s">
        <v>2878</v>
      </c>
    </row>
    <row r="545" spans="1:45" ht="15" x14ac:dyDescent="0.25">
      <c r="A545" s="198"/>
      <c r="B545" s="61">
        <v>12097801600</v>
      </c>
      <c r="C545" s="61" t="s">
        <v>2879</v>
      </c>
      <c r="D545" s="61"/>
      <c r="E545" s="61" t="s">
        <v>2880</v>
      </c>
      <c r="F545" s="61" t="s">
        <v>510</v>
      </c>
      <c r="G545" s="61" t="s">
        <v>394</v>
      </c>
      <c r="H545" s="61"/>
      <c r="I545" s="61"/>
      <c r="J545" s="61"/>
      <c r="K545" s="61"/>
      <c r="L545" s="61"/>
      <c r="M545" s="61"/>
      <c r="N545" s="61"/>
      <c r="O545" s="63"/>
      <c r="P545" s="184">
        <f t="shared" si="27"/>
        <v>0</v>
      </c>
      <c r="Q545" s="64"/>
      <c r="R545" s="64"/>
      <c r="S545" s="64"/>
      <c r="T545" s="64"/>
      <c r="U545" s="64"/>
      <c r="V545" s="64"/>
      <c r="W545" s="64">
        <v>1</v>
      </c>
      <c r="X545" s="63">
        <v>43990</v>
      </c>
      <c r="Y545" s="189">
        <f t="shared" si="28"/>
        <v>1</v>
      </c>
      <c r="Z545" s="61"/>
      <c r="AA545" s="61"/>
      <c r="AB545" s="61"/>
      <c r="AC545" s="61"/>
      <c r="AD545" s="61"/>
      <c r="AE545" s="61"/>
      <c r="AF545" s="61"/>
      <c r="AG545" s="63"/>
      <c r="AH545" s="186">
        <f t="shared" si="29"/>
        <v>0</v>
      </c>
      <c r="AI545" s="64"/>
      <c r="AJ545" s="64" t="s">
        <v>2135</v>
      </c>
      <c r="AK545" s="61" t="s">
        <v>2127</v>
      </c>
      <c r="AL545" s="61"/>
      <c r="AM545" s="61"/>
      <c r="AN545" s="61"/>
      <c r="AO545" s="61"/>
      <c r="AP545" s="61"/>
      <c r="AQ545" s="61"/>
      <c r="AR545" s="61"/>
      <c r="AS545" s="489" t="s">
        <v>2881</v>
      </c>
    </row>
    <row r="546" spans="1:45" ht="15" customHeight="1" x14ac:dyDescent="0.25">
      <c r="A546" s="198"/>
      <c r="B546" s="61">
        <v>7055100800</v>
      </c>
      <c r="C546" s="61" t="s">
        <v>1409</v>
      </c>
      <c r="D546" s="61"/>
      <c r="E546" s="61" t="s">
        <v>2882</v>
      </c>
      <c r="F546" s="61" t="s">
        <v>510</v>
      </c>
      <c r="G546" s="61" t="s">
        <v>394</v>
      </c>
      <c r="H546" s="61"/>
      <c r="I546" s="61"/>
      <c r="J546" s="61"/>
      <c r="K546" s="61"/>
      <c r="L546" s="61"/>
      <c r="M546" s="61"/>
      <c r="N546" s="61"/>
      <c r="O546" s="63"/>
      <c r="P546" s="184">
        <f t="shared" si="27"/>
        <v>0</v>
      </c>
      <c r="Q546" s="64"/>
      <c r="R546" s="64"/>
      <c r="S546" s="64"/>
      <c r="T546" s="64"/>
      <c r="U546" s="64"/>
      <c r="V546" s="64"/>
      <c r="W546" s="64">
        <v>1</v>
      </c>
      <c r="X546" s="63">
        <v>44181</v>
      </c>
      <c r="Y546" s="189">
        <f t="shared" si="28"/>
        <v>1</v>
      </c>
      <c r="Z546" s="61"/>
      <c r="AA546" s="61"/>
      <c r="AB546" s="61"/>
      <c r="AC546" s="61"/>
      <c r="AD546" s="61"/>
      <c r="AE546" s="61"/>
      <c r="AF546" s="61"/>
      <c r="AG546" s="63"/>
      <c r="AH546" s="186">
        <f t="shared" si="29"/>
        <v>0</v>
      </c>
      <c r="AI546" s="64"/>
      <c r="AJ546" s="64" t="s">
        <v>2135</v>
      </c>
      <c r="AK546" s="61" t="s">
        <v>2127</v>
      </c>
      <c r="AL546" s="61"/>
      <c r="AM546" s="61"/>
      <c r="AN546" s="61"/>
      <c r="AO546" s="61"/>
      <c r="AP546" s="61"/>
      <c r="AQ546" s="61"/>
      <c r="AR546" s="61"/>
      <c r="AS546" s="489" t="s">
        <v>2883</v>
      </c>
    </row>
    <row r="547" spans="1:45" ht="15" x14ac:dyDescent="0.25">
      <c r="A547" s="198"/>
      <c r="B547" s="61">
        <v>20014701300</v>
      </c>
      <c r="C547" s="61" t="s">
        <v>2884</v>
      </c>
      <c r="D547" s="61"/>
      <c r="E547" s="61" t="s">
        <v>2885</v>
      </c>
      <c r="F547" s="61" t="s">
        <v>510</v>
      </c>
      <c r="G547" s="61" t="s">
        <v>394</v>
      </c>
      <c r="H547" s="61"/>
      <c r="I547" s="61"/>
      <c r="J547" s="61"/>
      <c r="K547" s="61"/>
      <c r="L547" s="61"/>
      <c r="M547" s="61"/>
      <c r="N547" s="61"/>
      <c r="O547" s="63"/>
      <c r="P547" s="184">
        <f t="shared" si="27"/>
        <v>0</v>
      </c>
      <c r="Q547" s="64"/>
      <c r="R547" s="64"/>
      <c r="S547" s="64"/>
      <c r="T547" s="64"/>
      <c r="U547" s="64"/>
      <c r="V547" s="64"/>
      <c r="W547" s="64">
        <v>1</v>
      </c>
      <c r="X547" s="63">
        <v>43853</v>
      </c>
      <c r="Y547" s="189">
        <f t="shared" si="28"/>
        <v>1</v>
      </c>
      <c r="Z547" s="61"/>
      <c r="AA547" s="61"/>
      <c r="AB547" s="61"/>
      <c r="AC547" s="61"/>
      <c r="AD547" s="61"/>
      <c r="AE547" s="61"/>
      <c r="AF547" s="61"/>
      <c r="AG547" s="63"/>
      <c r="AH547" s="186">
        <f t="shared" si="29"/>
        <v>0</v>
      </c>
      <c r="AI547" s="64"/>
      <c r="AJ547" s="64" t="s">
        <v>2135</v>
      </c>
      <c r="AK547" s="61" t="s">
        <v>2127</v>
      </c>
      <c r="AL547" s="61"/>
      <c r="AM547" s="61"/>
      <c r="AN547" s="61"/>
      <c r="AO547" s="61"/>
      <c r="AP547" s="61"/>
      <c r="AQ547" s="61"/>
      <c r="AR547" s="61"/>
      <c r="AS547" s="489" t="s">
        <v>2886</v>
      </c>
    </row>
    <row r="548" spans="1:45" ht="15" customHeight="1" x14ac:dyDescent="0.25">
      <c r="A548" s="198"/>
      <c r="B548" s="61">
        <v>5042901000</v>
      </c>
      <c r="C548" s="61" t="s">
        <v>2887</v>
      </c>
      <c r="D548" s="61"/>
      <c r="E548" s="61" t="s">
        <v>2888</v>
      </c>
      <c r="F548" s="61" t="s">
        <v>510</v>
      </c>
      <c r="G548" s="61" t="s">
        <v>394</v>
      </c>
      <c r="H548" s="61"/>
      <c r="I548" s="61"/>
      <c r="J548" s="61"/>
      <c r="K548" s="61"/>
      <c r="L548" s="61"/>
      <c r="M548" s="61"/>
      <c r="N548" s="61"/>
      <c r="O548" s="63"/>
      <c r="P548" s="184">
        <f t="shared" si="27"/>
        <v>0</v>
      </c>
      <c r="Q548" s="64"/>
      <c r="R548" s="64"/>
      <c r="S548" s="64"/>
      <c r="T548" s="64"/>
      <c r="U548" s="64"/>
      <c r="V548" s="64"/>
      <c r="W548" s="64">
        <v>1</v>
      </c>
      <c r="X548" s="63">
        <v>43836</v>
      </c>
      <c r="Y548" s="189">
        <f t="shared" si="28"/>
        <v>1</v>
      </c>
      <c r="Z548" s="61"/>
      <c r="AA548" s="61"/>
      <c r="AB548" s="61"/>
      <c r="AC548" s="61"/>
      <c r="AD548" s="61"/>
      <c r="AE548" s="61"/>
      <c r="AF548" s="61"/>
      <c r="AG548" s="63"/>
      <c r="AH548" s="186">
        <f t="shared" si="29"/>
        <v>0</v>
      </c>
      <c r="AI548" s="64"/>
      <c r="AJ548" s="64" t="s">
        <v>2135</v>
      </c>
      <c r="AK548" s="61" t="s">
        <v>2127</v>
      </c>
      <c r="AL548" s="61"/>
      <c r="AM548" s="61"/>
      <c r="AN548" s="61"/>
      <c r="AO548" s="61"/>
      <c r="AP548" s="61"/>
      <c r="AQ548" s="61"/>
      <c r="AR548" s="61"/>
      <c r="AS548" s="489" t="s">
        <v>2889</v>
      </c>
    </row>
    <row r="549" spans="1:45" ht="15" x14ac:dyDescent="0.25">
      <c r="A549" s="198"/>
      <c r="B549" s="61">
        <v>24056002400</v>
      </c>
      <c r="C549" s="61" t="s">
        <v>1003</v>
      </c>
      <c r="D549" s="61"/>
      <c r="E549" s="61" t="s">
        <v>2890</v>
      </c>
      <c r="F549" s="61" t="s">
        <v>510</v>
      </c>
      <c r="G549" s="61" t="s">
        <v>394</v>
      </c>
      <c r="H549" s="61"/>
      <c r="I549" s="61"/>
      <c r="J549" s="61"/>
      <c r="K549" s="61"/>
      <c r="L549" s="61"/>
      <c r="M549" s="61"/>
      <c r="N549" s="61"/>
      <c r="O549" s="63"/>
      <c r="P549" s="184">
        <f t="shared" si="27"/>
        <v>0</v>
      </c>
      <c r="Q549" s="64"/>
      <c r="R549" s="64"/>
      <c r="S549" s="64"/>
      <c r="T549" s="64"/>
      <c r="U549" s="64"/>
      <c r="V549" s="64"/>
      <c r="W549" s="64">
        <v>1</v>
      </c>
      <c r="X549" s="63">
        <v>44056</v>
      </c>
      <c r="Y549" s="189">
        <f t="shared" si="28"/>
        <v>1</v>
      </c>
      <c r="Z549" s="61"/>
      <c r="AA549" s="61"/>
      <c r="AB549" s="61"/>
      <c r="AC549" s="61"/>
      <c r="AD549" s="61"/>
      <c r="AE549" s="61"/>
      <c r="AF549" s="61"/>
      <c r="AG549" s="63"/>
      <c r="AH549" s="186">
        <f t="shared" si="29"/>
        <v>0</v>
      </c>
      <c r="AI549" s="64"/>
      <c r="AJ549" s="64" t="s">
        <v>2135</v>
      </c>
      <c r="AK549" s="61" t="s">
        <v>2127</v>
      </c>
      <c r="AL549" s="61"/>
      <c r="AM549" s="61"/>
      <c r="AN549" s="61"/>
      <c r="AO549" s="61"/>
      <c r="AP549" s="61"/>
      <c r="AQ549" s="61"/>
      <c r="AR549" s="61"/>
      <c r="AS549" s="489" t="s">
        <v>2891</v>
      </c>
    </row>
    <row r="550" spans="1:45" ht="15" customHeight="1" x14ac:dyDescent="0.25">
      <c r="A550" s="198"/>
      <c r="B550" s="61">
        <v>26076500300</v>
      </c>
      <c r="C550" s="61" t="s">
        <v>2892</v>
      </c>
      <c r="D550" s="61"/>
      <c r="E550" s="61" t="s">
        <v>2893</v>
      </c>
      <c r="F550" s="61" t="s">
        <v>510</v>
      </c>
      <c r="G550" s="61" t="s">
        <v>394</v>
      </c>
      <c r="H550" s="61"/>
      <c r="I550" s="61"/>
      <c r="J550" s="61"/>
      <c r="K550" s="61"/>
      <c r="L550" s="61"/>
      <c r="M550" s="61"/>
      <c r="N550" s="61"/>
      <c r="O550" s="63"/>
      <c r="P550" s="184">
        <f t="shared" si="27"/>
        <v>0</v>
      </c>
      <c r="Q550" s="64"/>
      <c r="R550" s="64"/>
      <c r="S550" s="64"/>
      <c r="T550" s="64"/>
      <c r="U550" s="64"/>
      <c r="V550" s="64"/>
      <c r="W550" s="64">
        <v>1</v>
      </c>
      <c r="X550" s="63">
        <v>44127</v>
      </c>
      <c r="Y550" s="189">
        <f t="shared" si="28"/>
        <v>1</v>
      </c>
      <c r="Z550" s="61"/>
      <c r="AA550" s="61"/>
      <c r="AB550" s="61"/>
      <c r="AC550" s="61"/>
      <c r="AD550" s="61"/>
      <c r="AE550" s="61"/>
      <c r="AF550" s="61"/>
      <c r="AG550" s="63"/>
      <c r="AH550" s="186">
        <f t="shared" si="29"/>
        <v>0</v>
      </c>
      <c r="AI550" s="64"/>
      <c r="AJ550" s="64" t="s">
        <v>2135</v>
      </c>
      <c r="AK550" s="61" t="s">
        <v>2127</v>
      </c>
      <c r="AL550" s="61"/>
      <c r="AM550" s="61"/>
      <c r="AN550" s="61"/>
      <c r="AO550" s="61"/>
      <c r="AP550" s="61"/>
      <c r="AQ550" s="61"/>
      <c r="AR550" s="61"/>
      <c r="AS550" s="489" t="s">
        <v>2894</v>
      </c>
    </row>
    <row r="551" spans="1:45" ht="15" x14ac:dyDescent="0.25">
      <c r="A551" s="198"/>
      <c r="B551" s="61">
        <v>36245704900</v>
      </c>
      <c r="C551" s="61" t="s">
        <v>2895</v>
      </c>
      <c r="D551" s="61"/>
      <c r="E551" s="61" t="s">
        <v>2896</v>
      </c>
      <c r="F551" s="61" t="s">
        <v>510</v>
      </c>
      <c r="G551" s="61" t="s">
        <v>394</v>
      </c>
      <c r="H551" s="61"/>
      <c r="I551" s="61"/>
      <c r="J551" s="61"/>
      <c r="K551" s="61"/>
      <c r="L551" s="61"/>
      <c r="M551" s="61"/>
      <c r="N551" s="61"/>
      <c r="O551" s="63"/>
      <c r="P551" s="184">
        <f t="shared" si="27"/>
        <v>0</v>
      </c>
      <c r="Q551" s="64"/>
      <c r="R551" s="64"/>
      <c r="S551" s="64"/>
      <c r="T551" s="64"/>
      <c r="U551" s="64"/>
      <c r="V551" s="64"/>
      <c r="W551" s="64">
        <v>1</v>
      </c>
      <c r="X551" s="63">
        <v>43866</v>
      </c>
      <c r="Y551" s="189">
        <f t="shared" si="28"/>
        <v>1</v>
      </c>
      <c r="Z551" s="61"/>
      <c r="AA551" s="61"/>
      <c r="AB551" s="61"/>
      <c r="AC551" s="61"/>
      <c r="AD551" s="61"/>
      <c r="AE551" s="61"/>
      <c r="AF551" s="61"/>
      <c r="AG551" s="63"/>
      <c r="AH551" s="186">
        <f t="shared" si="29"/>
        <v>0</v>
      </c>
      <c r="AI551" s="64"/>
      <c r="AJ551" s="64" t="s">
        <v>2135</v>
      </c>
      <c r="AK551" s="61" t="s">
        <v>2127</v>
      </c>
      <c r="AL551" s="61"/>
      <c r="AM551" s="61"/>
      <c r="AN551" s="61"/>
      <c r="AO551" s="61"/>
      <c r="AP551" s="61"/>
      <c r="AQ551" s="61"/>
      <c r="AR551" s="61"/>
      <c r="AS551" s="489" t="s">
        <v>2897</v>
      </c>
    </row>
    <row r="552" spans="1:45" ht="15" x14ac:dyDescent="0.25">
      <c r="A552" s="198"/>
      <c r="B552" s="61" t="s">
        <v>2898</v>
      </c>
      <c r="C552" s="61" t="s">
        <v>2899</v>
      </c>
      <c r="D552" s="61"/>
      <c r="E552" s="61" t="s">
        <v>2900</v>
      </c>
      <c r="F552" s="61" t="s">
        <v>510</v>
      </c>
      <c r="G552" s="61" t="s">
        <v>394</v>
      </c>
      <c r="H552" s="61"/>
      <c r="I552" s="61"/>
      <c r="J552" s="61"/>
      <c r="K552" s="61"/>
      <c r="L552" s="61"/>
      <c r="M552" s="61"/>
      <c r="N552" s="61"/>
      <c r="O552" s="63"/>
      <c r="P552" s="184">
        <f t="shared" si="27"/>
        <v>0</v>
      </c>
      <c r="Q552" s="64"/>
      <c r="R552" s="64"/>
      <c r="S552" s="64"/>
      <c r="T552" s="64"/>
      <c r="U552" s="64"/>
      <c r="V552" s="64"/>
      <c r="W552" s="64">
        <v>1</v>
      </c>
      <c r="X552" s="63">
        <v>43970</v>
      </c>
      <c r="Y552" s="189">
        <f t="shared" si="28"/>
        <v>1</v>
      </c>
      <c r="Z552" s="61"/>
      <c r="AA552" s="61"/>
      <c r="AB552" s="61"/>
      <c r="AC552" s="61"/>
      <c r="AD552" s="61"/>
      <c r="AE552" s="61"/>
      <c r="AF552" s="61"/>
      <c r="AG552" s="63"/>
      <c r="AH552" s="186">
        <f t="shared" si="29"/>
        <v>0</v>
      </c>
      <c r="AI552" s="64"/>
      <c r="AJ552" s="64" t="s">
        <v>2135</v>
      </c>
      <c r="AK552" s="61" t="s">
        <v>2127</v>
      </c>
      <c r="AL552" s="61"/>
      <c r="AM552" s="61"/>
      <c r="AN552" s="61"/>
      <c r="AO552" s="61"/>
      <c r="AP552" s="61"/>
      <c r="AQ552" s="61"/>
      <c r="AR552" s="61"/>
      <c r="AS552" s="489" t="s">
        <v>2901</v>
      </c>
    </row>
    <row r="553" spans="1:45" ht="15" x14ac:dyDescent="0.25">
      <c r="A553" s="198"/>
      <c r="B553" s="61">
        <v>36245900200</v>
      </c>
      <c r="C553" s="61" t="s">
        <v>2902</v>
      </c>
      <c r="D553" s="61"/>
      <c r="E553" s="61" t="s">
        <v>2903</v>
      </c>
      <c r="F553" s="61" t="s">
        <v>510</v>
      </c>
      <c r="G553" s="61" t="s">
        <v>394</v>
      </c>
      <c r="H553" s="61"/>
      <c r="I553" s="61"/>
      <c r="J553" s="61"/>
      <c r="K553" s="61"/>
      <c r="L553" s="61"/>
      <c r="M553" s="61"/>
      <c r="N553" s="61"/>
      <c r="O553" s="63"/>
      <c r="P553" s="184">
        <f t="shared" si="27"/>
        <v>0</v>
      </c>
      <c r="Q553" s="64"/>
      <c r="R553" s="64"/>
      <c r="S553" s="64"/>
      <c r="T553" s="64"/>
      <c r="U553" s="64"/>
      <c r="V553" s="64"/>
      <c r="W553" s="64">
        <v>1</v>
      </c>
      <c r="X553" s="63">
        <v>44096</v>
      </c>
      <c r="Y553" s="189">
        <f t="shared" si="28"/>
        <v>1</v>
      </c>
      <c r="Z553" s="61"/>
      <c r="AA553" s="61"/>
      <c r="AB553" s="61"/>
      <c r="AC553" s="61"/>
      <c r="AD553" s="61"/>
      <c r="AE553" s="61"/>
      <c r="AF553" s="61"/>
      <c r="AG553" s="63"/>
      <c r="AH553" s="186">
        <f t="shared" si="29"/>
        <v>0</v>
      </c>
      <c r="AI553" s="64"/>
      <c r="AJ553" s="64" t="s">
        <v>2135</v>
      </c>
      <c r="AK553" s="61" t="s">
        <v>2127</v>
      </c>
      <c r="AL553" s="61"/>
      <c r="AM553" s="61"/>
      <c r="AN553" s="61"/>
      <c r="AO553" s="61"/>
      <c r="AP553" s="61"/>
      <c r="AQ553" s="61"/>
      <c r="AR553" s="61"/>
      <c r="AS553" s="489" t="s">
        <v>2904</v>
      </c>
    </row>
    <row r="554" spans="1:45" ht="15" x14ac:dyDescent="0.25">
      <c r="A554" s="198"/>
      <c r="B554" s="61">
        <v>48614004800</v>
      </c>
      <c r="C554" s="61" t="s">
        <v>2905</v>
      </c>
      <c r="D554" s="61"/>
      <c r="E554" s="61" t="s">
        <v>2906</v>
      </c>
      <c r="F554" s="61" t="s">
        <v>510</v>
      </c>
      <c r="G554" s="61" t="s">
        <v>394</v>
      </c>
      <c r="H554" s="61"/>
      <c r="I554" s="61"/>
      <c r="J554" s="61"/>
      <c r="K554" s="61"/>
      <c r="L554" s="61"/>
      <c r="M554" s="61"/>
      <c r="N554" s="61"/>
      <c r="O554" s="63"/>
      <c r="P554" s="184">
        <f t="shared" si="27"/>
        <v>0</v>
      </c>
      <c r="Q554" s="64"/>
      <c r="R554" s="64"/>
      <c r="S554" s="64"/>
      <c r="T554" s="64"/>
      <c r="U554" s="64"/>
      <c r="V554" s="64"/>
      <c r="W554" s="64">
        <v>1</v>
      </c>
      <c r="X554" s="63">
        <v>43969</v>
      </c>
      <c r="Y554" s="189">
        <f t="shared" si="28"/>
        <v>1</v>
      </c>
      <c r="Z554" s="61"/>
      <c r="AA554" s="61"/>
      <c r="AB554" s="61"/>
      <c r="AC554" s="61"/>
      <c r="AD554" s="61"/>
      <c r="AE554" s="61"/>
      <c r="AF554" s="61"/>
      <c r="AG554" s="63"/>
      <c r="AH554" s="186">
        <f t="shared" si="29"/>
        <v>0</v>
      </c>
      <c r="AI554" s="64"/>
      <c r="AJ554" s="64" t="s">
        <v>2135</v>
      </c>
      <c r="AK554" s="61" t="s">
        <v>2127</v>
      </c>
      <c r="AL554" s="61"/>
      <c r="AM554" s="61"/>
      <c r="AN554" s="61"/>
      <c r="AO554" s="61"/>
      <c r="AP554" s="61"/>
      <c r="AQ554" s="61"/>
      <c r="AR554" s="61"/>
      <c r="AS554" s="489" t="s">
        <v>2907</v>
      </c>
    </row>
    <row r="555" spans="1:45" ht="15" x14ac:dyDescent="0.25">
      <c r="A555" s="198"/>
      <c r="B555" s="61">
        <v>4000702000</v>
      </c>
      <c r="C555" s="61" t="s">
        <v>1492</v>
      </c>
      <c r="D555" s="61"/>
      <c r="E555" s="61" t="s">
        <v>2908</v>
      </c>
      <c r="F555" s="61" t="s">
        <v>510</v>
      </c>
      <c r="G555" s="61" t="s">
        <v>394</v>
      </c>
      <c r="H555" s="61"/>
      <c r="I555" s="61"/>
      <c r="J555" s="61"/>
      <c r="K555" s="61"/>
      <c r="L555" s="61"/>
      <c r="M555" s="61"/>
      <c r="N555" s="61"/>
      <c r="O555" s="63"/>
      <c r="P555" s="184">
        <f t="shared" si="27"/>
        <v>0</v>
      </c>
      <c r="Q555" s="64"/>
      <c r="R555" s="64"/>
      <c r="S555" s="64"/>
      <c r="T555" s="64"/>
      <c r="U555" s="64"/>
      <c r="V555" s="64"/>
      <c r="W555" s="64">
        <v>1</v>
      </c>
      <c r="X555" s="63">
        <v>44179</v>
      </c>
      <c r="Y555" s="189">
        <f t="shared" si="28"/>
        <v>1</v>
      </c>
      <c r="Z555" s="61"/>
      <c r="AA555" s="61"/>
      <c r="AB555" s="61"/>
      <c r="AC555" s="61"/>
      <c r="AD555" s="61"/>
      <c r="AE555" s="61"/>
      <c r="AF555" s="61"/>
      <c r="AG555" s="63"/>
      <c r="AH555" s="186">
        <f t="shared" si="29"/>
        <v>0</v>
      </c>
      <c r="AI555" s="64"/>
      <c r="AJ555" s="64" t="s">
        <v>2135</v>
      </c>
      <c r="AK555" s="61" t="s">
        <v>2127</v>
      </c>
      <c r="AL555" s="61"/>
      <c r="AM555" s="61"/>
      <c r="AN555" s="61"/>
      <c r="AO555" s="61"/>
      <c r="AP555" s="61"/>
      <c r="AQ555" s="61"/>
      <c r="AR555" s="61"/>
      <c r="AS555" s="489" t="s">
        <v>2909</v>
      </c>
    </row>
    <row r="556" spans="1:45" ht="15" x14ac:dyDescent="0.25">
      <c r="A556" s="198"/>
      <c r="B556" s="61">
        <v>15131103200</v>
      </c>
      <c r="C556" s="61" t="s">
        <v>1628</v>
      </c>
      <c r="D556" s="61"/>
      <c r="E556" s="61" t="s">
        <v>2910</v>
      </c>
      <c r="F556" s="61" t="s">
        <v>510</v>
      </c>
      <c r="G556" s="61" t="s">
        <v>394</v>
      </c>
      <c r="H556" s="61"/>
      <c r="I556" s="61"/>
      <c r="J556" s="61"/>
      <c r="K556" s="61"/>
      <c r="L556" s="61"/>
      <c r="M556" s="61"/>
      <c r="N556" s="61"/>
      <c r="O556" s="63"/>
      <c r="P556" s="184">
        <f t="shared" si="27"/>
        <v>0</v>
      </c>
      <c r="Q556" s="64"/>
      <c r="R556" s="64"/>
      <c r="S556" s="64"/>
      <c r="T556" s="64"/>
      <c r="U556" s="64"/>
      <c r="V556" s="64"/>
      <c r="W556" s="64">
        <v>1</v>
      </c>
      <c r="X556" s="63">
        <v>44182</v>
      </c>
      <c r="Y556" s="189">
        <f t="shared" si="28"/>
        <v>1</v>
      </c>
      <c r="Z556" s="61"/>
      <c r="AA556" s="61"/>
      <c r="AB556" s="61"/>
      <c r="AC556" s="61"/>
      <c r="AD556" s="61"/>
      <c r="AE556" s="61"/>
      <c r="AF556" s="61"/>
      <c r="AG556" s="63"/>
      <c r="AH556" s="186">
        <f t="shared" si="29"/>
        <v>0</v>
      </c>
      <c r="AI556" s="64"/>
      <c r="AJ556" s="64" t="s">
        <v>2135</v>
      </c>
      <c r="AK556" s="61" t="s">
        <v>2127</v>
      </c>
      <c r="AL556" s="61"/>
      <c r="AM556" s="61"/>
      <c r="AN556" s="61"/>
      <c r="AO556" s="61"/>
      <c r="AP556" s="61"/>
      <c r="AQ556" s="61"/>
      <c r="AR556" s="61"/>
      <c r="AS556" s="489" t="s">
        <v>2911</v>
      </c>
    </row>
    <row r="557" spans="1:45" ht="15" customHeight="1" x14ac:dyDescent="0.25">
      <c r="A557" s="198"/>
      <c r="B557" s="61">
        <v>29107802500</v>
      </c>
      <c r="C557" s="61" t="s">
        <v>2912</v>
      </c>
      <c r="D557" s="61"/>
      <c r="E557" s="61" t="s">
        <v>2913</v>
      </c>
      <c r="F557" s="61" t="s">
        <v>510</v>
      </c>
      <c r="G557" s="61" t="s">
        <v>394</v>
      </c>
      <c r="H557" s="61"/>
      <c r="I557" s="61"/>
      <c r="J557" s="61"/>
      <c r="K557" s="61"/>
      <c r="L557" s="61"/>
      <c r="M557" s="61"/>
      <c r="N557" s="61"/>
      <c r="O557" s="63"/>
      <c r="P557" s="184">
        <f t="shared" si="27"/>
        <v>0</v>
      </c>
      <c r="Q557" s="64"/>
      <c r="R557" s="64"/>
      <c r="S557" s="64"/>
      <c r="T557" s="64"/>
      <c r="U557" s="64"/>
      <c r="V557" s="64"/>
      <c r="W557" s="64">
        <v>1</v>
      </c>
      <c r="X557" s="63">
        <v>43888</v>
      </c>
      <c r="Y557" s="189">
        <f t="shared" si="28"/>
        <v>1</v>
      </c>
      <c r="Z557" s="61"/>
      <c r="AA557" s="61"/>
      <c r="AB557" s="61"/>
      <c r="AC557" s="61"/>
      <c r="AD557" s="61"/>
      <c r="AE557" s="61"/>
      <c r="AF557" s="61"/>
      <c r="AG557" s="63"/>
      <c r="AH557" s="186">
        <f t="shared" si="29"/>
        <v>0</v>
      </c>
      <c r="AI557" s="64"/>
      <c r="AJ557" s="64" t="s">
        <v>2135</v>
      </c>
      <c r="AK557" s="61" t="s">
        <v>2127</v>
      </c>
      <c r="AL557" s="61"/>
      <c r="AM557" s="61"/>
      <c r="AN557" s="61"/>
      <c r="AO557" s="61"/>
      <c r="AP557" s="61"/>
      <c r="AQ557" s="61"/>
      <c r="AR557" s="61"/>
      <c r="AS557" s="489" t="s">
        <v>2914</v>
      </c>
    </row>
    <row r="558" spans="1:45" ht="15" customHeight="1" x14ac:dyDescent="0.25">
      <c r="A558" s="198"/>
      <c r="B558" s="61">
        <v>10083501600</v>
      </c>
      <c r="C558" s="61" t="s">
        <v>2915</v>
      </c>
      <c r="D558" s="61"/>
      <c r="E558" s="61" t="s">
        <v>2916</v>
      </c>
      <c r="F558" s="61" t="s">
        <v>510</v>
      </c>
      <c r="G558" s="61" t="s">
        <v>394</v>
      </c>
      <c r="H558" s="61"/>
      <c r="I558" s="61"/>
      <c r="J558" s="61"/>
      <c r="K558" s="61"/>
      <c r="L558" s="61"/>
      <c r="M558" s="61"/>
      <c r="N558" s="61"/>
      <c r="O558" s="63"/>
      <c r="P558" s="184">
        <f t="shared" si="27"/>
        <v>0</v>
      </c>
      <c r="Q558" s="64"/>
      <c r="R558" s="64"/>
      <c r="S558" s="64"/>
      <c r="T558" s="64"/>
      <c r="U558" s="64"/>
      <c r="V558" s="64"/>
      <c r="W558" s="64">
        <v>1</v>
      </c>
      <c r="X558" s="63">
        <v>43959</v>
      </c>
      <c r="Y558" s="189">
        <f t="shared" si="28"/>
        <v>1</v>
      </c>
      <c r="Z558" s="61"/>
      <c r="AA558" s="61"/>
      <c r="AB558" s="61"/>
      <c r="AC558" s="61"/>
      <c r="AD558" s="61"/>
      <c r="AE558" s="61"/>
      <c r="AF558" s="61"/>
      <c r="AG558" s="63"/>
      <c r="AH558" s="186">
        <f t="shared" si="29"/>
        <v>0</v>
      </c>
      <c r="AI558" s="64"/>
      <c r="AJ558" s="64" t="s">
        <v>2135</v>
      </c>
      <c r="AK558" s="61" t="s">
        <v>2127</v>
      </c>
      <c r="AL558" s="61"/>
      <c r="AM558" s="61"/>
      <c r="AN558" s="61"/>
      <c r="AO558" s="61"/>
      <c r="AP558" s="61"/>
      <c r="AQ558" s="61"/>
      <c r="AR558" s="61"/>
      <c r="AS558" s="540" t="s">
        <v>2917</v>
      </c>
    </row>
    <row r="559" spans="1:45" ht="15" customHeight="1" x14ac:dyDescent="0.25">
      <c r="A559" s="198"/>
      <c r="B559" s="61">
        <v>14121302300</v>
      </c>
      <c r="C559" s="61" t="s">
        <v>2918</v>
      </c>
      <c r="D559" s="61"/>
      <c r="E559" s="61" t="s">
        <v>2919</v>
      </c>
      <c r="F559" s="61" t="s">
        <v>510</v>
      </c>
      <c r="G559" s="61" t="s">
        <v>394</v>
      </c>
      <c r="H559" s="61"/>
      <c r="I559" s="61"/>
      <c r="J559" s="61"/>
      <c r="K559" s="61"/>
      <c r="L559" s="61"/>
      <c r="M559" s="61"/>
      <c r="N559" s="61"/>
      <c r="O559" s="63"/>
      <c r="P559" s="184">
        <f t="shared" si="27"/>
        <v>0</v>
      </c>
      <c r="Q559" s="64"/>
      <c r="R559" s="64"/>
      <c r="S559" s="64"/>
      <c r="T559" s="64"/>
      <c r="U559" s="64"/>
      <c r="V559" s="64"/>
      <c r="W559" s="64">
        <v>1</v>
      </c>
      <c r="X559" s="63">
        <v>43868</v>
      </c>
      <c r="Y559" s="189">
        <f t="shared" si="28"/>
        <v>1</v>
      </c>
      <c r="Z559" s="61"/>
      <c r="AA559" s="61"/>
      <c r="AB559" s="61"/>
      <c r="AC559" s="61"/>
      <c r="AD559" s="61"/>
      <c r="AE559" s="61"/>
      <c r="AF559" s="61"/>
      <c r="AG559" s="63"/>
      <c r="AH559" s="186">
        <f t="shared" si="29"/>
        <v>0</v>
      </c>
      <c r="AI559" s="64"/>
      <c r="AJ559" s="64" t="s">
        <v>2135</v>
      </c>
      <c r="AK559" s="61" t="s">
        <v>2127</v>
      </c>
      <c r="AL559" s="61"/>
      <c r="AM559" s="61"/>
      <c r="AN559" s="61"/>
      <c r="AO559" s="61"/>
      <c r="AP559" s="61"/>
      <c r="AQ559" s="61"/>
      <c r="AR559" s="61"/>
      <c r="AS559" s="489" t="s">
        <v>2920</v>
      </c>
    </row>
    <row r="560" spans="1:45" ht="13.5" customHeight="1" x14ac:dyDescent="0.25">
      <c r="A560" s="198"/>
      <c r="B560" s="61">
        <v>11085801200</v>
      </c>
      <c r="C560" s="61" t="s">
        <v>931</v>
      </c>
      <c r="D560" s="61"/>
      <c r="E560" s="61" t="s">
        <v>2921</v>
      </c>
      <c r="F560" s="61" t="s">
        <v>510</v>
      </c>
      <c r="G560" s="61" t="s">
        <v>394</v>
      </c>
      <c r="H560" s="61"/>
      <c r="I560" s="61"/>
      <c r="J560" s="61"/>
      <c r="K560" s="61"/>
      <c r="L560" s="61"/>
      <c r="M560" s="61"/>
      <c r="N560" s="61"/>
      <c r="O560" s="63"/>
      <c r="P560" s="184">
        <f t="shared" si="27"/>
        <v>0</v>
      </c>
      <c r="Q560" s="64"/>
      <c r="R560" s="64"/>
      <c r="S560" s="64"/>
      <c r="T560" s="64"/>
      <c r="U560" s="64"/>
      <c r="V560" s="64"/>
      <c r="W560" s="64">
        <v>1</v>
      </c>
      <c r="X560" s="63">
        <v>44049</v>
      </c>
      <c r="Y560" s="189">
        <f t="shared" si="28"/>
        <v>1</v>
      </c>
      <c r="Z560" s="61"/>
      <c r="AA560" s="61"/>
      <c r="AB560" s="61"/>
      <c r="AC560" s="61"/>
      <c r="AD560" s="61"/>
      <c r="AE560" s="61"/>
      <c r="AF560" s="61"/>
      <c r="AG560" s="63"/>
      <c r="AH560" s="186">
        <f t="shared" si="29"/>
        <v>0</v>
      </c>
      <c r="AI560" s="64"/>
      <c r="AJ560" s="64" t="s">
        <v>2135</v>
      </c>
      <c r="AK560" s="61" t="s">
        <v>2127</v>
      </c>
      <c r="AL560" s="61"/>
      <c r="AM560" s="61"/>
      <c r="AN560" s="61"/>
      <c r="AO560" s="61"/>
      <c r="AP560" s="61"/>
      <c r="AQ560" s="61"/>
      <c r="AR560" s="61"/>
      <c r="AS560" s="489" t="s">
        <v>2922</v>
      </c>
    </row>
    <row r="561" spans="1:45" ht="15" customHeight="1" x14ac:dyDescent="0.25">
      <c r="A561" s="198"/>
      <c r="B561" s="61">
        <v>36249300700</v>
      </c>
      <c r="C561" s="61" t="s">
        <v>2923</v>
      </c>
      <c r="D561" s="61"/>
      <c r="E561" s="61" t="s">
        <v>2924</v>
      </c>
      <c r="F561" s="61" t="s">
        <v>510</v>
      </c>
      <c r="G561" s="61" t="s">
        <v>394</v>
      </c>
      <c r="H561" s="61"/>
      <c r="I561" s="61"/>
      <c r="J561" s="61"/>
      <c r="K561" s="61"/>
      <c r="L561" s="61"/>
      <c r="M561" s="61"/>
      <c r="N561" s="61"/>
      <c r="O561" s="63"/>
      <c r="P561" s="184">
        <f t="shared" si="27"/>
        <v>0</v>
      </c>
      <c r="Q561" s="64"/>
      <c r="R561" s="64"/>
      <c r="S561" s="64"/>
      <c r="T561" s="64"/>
      <c r="U561" s="64"/>
      <c r="V561" s="64"/>
      <c r="W561" s="64">
        <v>1</v>
      </c>
      <c r="X561" s="63">
        <v>43970</v>
      </c>
      <c r="Y561" s="189">
        <f t="shared" si="28"/>
        <v>1</v>
      </c>
      <c r="Z561" s="61"/>
      <c r="AA561" s="61"/>
      <c r="AB561" s="61"/>
      <c r="AC561" s="61"/>
      <c r="AD561" s="61"/>
      <c r="AE561" s="61"/>
      <c r="AF561" s="61"/>
      <c r="AG561" s="63"/>
      <c r="AH561" s="186">
        <f t="shared" si="29"/>
        <v>0</v>
      </c>
      <c r="AI561" s="64"/>
      <c r="AJ561" s="64" t="s">
        <v>2135</v>
      </c>
      <c r="AK561" s="61" t="s">
        <v>2127</v>
      </c>
      <c r="AL561" s="61"/>
      <c r="AM561" s="61"/>
      <c r="AN561" s="61"/>
      <c r="AO561" s="61"/>
      <c r="AP561" s="61"/>
      <c r="AQ561" s="61"/>
      <c r="AR561" s="61"/>
      <c r="AS561" s="489" t="s">
        <v>2925</v>
      </c>
    </row>
    <row r="562" spans="1:45" ht="15" x14ac:dyDescent="0.25">
      <c r="A562" s="198"/>
      <c r="B562" s="61">
        <v>36250314200</v>
      </c>
      <c r="C562" s="61" t="s">
        <v>1760</v>
      </c>
      <c r="D562" s="61"/>
      <c r="E562" s="61" t="s">
        <v>2926</v>
      </c>
      <c r="F562" s="61" t="s">
        <v>510</v>
      </c>
      <c r="G562" s="61" t="s">
        <v>394</v>
      </c>
      <c r="H562" s="61"/>
      <c r="I562" s="61"/>
      <c r="J562" s="61"/>
      <c r="K562" s="61"/>
      <c r="L562" s="61"/>
      <c r="M562" s="61"/>
      <c r="N562" s="61"/>
      <c r="O562" s="63"/>
      <c r="P562" s="184">
        <f t="shared" si="27"/>
        <v>0</v>
      </c>
      <c r="Q562" s="64"/>
      <c r="R562" s="64"/>
      <c r="S562" s="64"/>
      <c r="T562" s="64"/>
      <c r="U562" s="64"/>
      <c r="V562" s="64"/>
      <c r="W562" s="64">
        <v>1</v>
      </c>
      <c r="X562" s="63">
        <v>44076</v>
      </c>
      <c r="Y562" s="189">
        <f t="shared" si="28"/>
        <v>1</v>
      </c>
      <c r="Z562" s="61"/>
      <c r="AA562" s="61"/>
      <c r="AB562" s="61"/>
      <c r="AC562" s="61"/>
      <c r="AD562" s="61"/>
      <c r="AE562" s="61"/>
      <c r="AF562" s="61"/>
      <c r="AG562" s="63"/>
      <c r="AH562" s="186">
        <f t="shared" si="29"/>
        <v>0</v>
      </c>
      <c r="AI562" s="64"/>
      <c r="AJ562" s="64" t="s">
        <v>2135</v>
      </c>
      <c r="AK562" s="61" t="s">
        <v>2127</v>
      </c>
      <c r="AL562" s="61"/>
      <c r="AM562" s="61"/>
      <c r="AN562" s="61"/>
      <c r="AO562" s="61"/>
      <c r="AP562" s="61"/>
      <c r="AQ562" s="61"/>
      <c r="AR562" s="61"/>
      <c r="AS562" s="489" t="s">
        <v>2927</v>
      </c>
    </row>
    <row r="563" spans="1:45" ht="15" x14ac:dyDescent="0.25">
      <c r="A563" s="198"/>
      <c r="B563" s="61" t="s">
        <v>1424</v>
      </c>
      <c r="C563" s="61" t="s">
        <v>1425</v>
      </c>
      <c r="D563" s="61"/>
      <c r="E563" s="61" t="s">
        <v>2928</v>
      </c>
      <c r="F563" s="61" t="s">
        <v>510</v>
      </c>
      <c r="G563" s="61" t="s">
        <v>394</v>
      </c>
      <c r="H563" s="61"/>
      <c r="I563" s="61"/>
      <c r="J563" s="61"/>
      <c r="K563" s="61"/>
      <c r="L563" s="61"/>
      <c r="M563" s="61"/>
      <c r="N563" s="61"/>
      <c r="O563" s="63"/>
      <c r="P563" s="184">
        <f t="shared" si="27"/>
        <v>0</v>
      </c>
      <c r="Q563" s="64"/>
      <c r="R563" s="64"/>
      <c r="S563" s="64"/>
      <c r="T563" s="64"/>
      <c r="U563" s="64"/>
      <c r="V563" s="64"/>
      <c r="W563" s="64">
        <v>1</v>
      </c>
      <c r="X563" s="63">
        <v>44180</v>
      </c>
      <c r="Y563" s="189">
        <f t="shared" si="28"/>
        <v>1</v>
      </c>
      <c r="Z563" s="61"/>
      <c r="AA563" s="61"/>
      <c r="AB563" s="61"/>
      <c r="AC563" s="61"/>
      <c r="AD563" s="61"/>
      <c r="AE563" s="61"/>
      <c r="AF563" s="61"/>
      <c r="AG563" s="63"/>
      <c r="AH563" s="186">
        <f t="shared" si="29"/>
        <v>0</v>
      </c>
      <c r="AI563" s="64"/>
      <c r="AJ563" s="64" t="s">
        <v>2135</v>
      </c>
      <c r="AK563" s="61" t="s">
        <v>2127</v>
      </c>
      <c r="AL563" s="61"/>
      <c r="AM563" s="61"/>
      <c r="AN563" s="61"/>
      <c r="AO563" s="61"/>
      <c r="AP563" s="61"/>
      <c r="AQ563" s="61"/>
      <c r="AR563" s="61"/>
      <c r="AS563" s="489" t="s">
        <v>2929</v>
      </c>
    </row>
    <row r="564" spans="1:45" ht="15" x14ac:dyDescent="0.25">
      <c r="A564" s="198"/>
      <c r="B564" s="61">
        <v>36247904400</v>
      </c>
      <c r="C564" s="61" t="s">
        <v>2930</v>
      </c>
      <c r="D564" s="61"/>
      <c r="E564" s="61" t="s">
        <v>2931</v>
      </c>
      <c r="F564" s="61" t="s">
        <v>690</v>
      </c>
      <c r="G564" s="61" t="s">
        <v>691</v>
      </c>
      <c r="H564" s="61"/>
      <c r="I564" s="61"/>
      <c r="J564" s="61"/>
      <c r="K564" s="61"/>
      <c r="L564" s="61"/>
      <c r="M564" s="61"/>
      <c r="N564" s="61"/>
      <c r="O564" s="63"/>
      <c r="P564" s="184">
        <f t="shared" si="27"/>
        <v>0</v>
      </c>
      <c r="Q564" s="64"/>
      <c r="R564" s="64"/>
      <c r="S564" s="64"/>
      <c r="T564" s="64"/>
      <c r="U564" s="64"/>
      <c r="V564" s="64"/>
      <c r="W564" s="64">
        <v>1</v>
      </c>
      <c r="X564" s="63">
        <v>43847</v>
      </c>
      <c r="Y564" s="189">
        <f t="shared" si="28"/>
        <v>1</v>
      </c>
      <c r="Z564" s="61"/>
      <c r="AA564" s="61"/>
      <c r="AB564" s="61"/>
      <c r="AC564" s="61"/>
      <c r="AD564" s="61"/>
      <c r="AE564" s="61"/>
      <c r="AF564" s="61"/>
      <c r="AG564" s="63"/>
      <c r="AH564" s="186">
        <f t="shared" si="29"/>
        <v>0</v>
      </c>
      <c r="AI564" s="64"/>
      <c r="AJ564" s="64" t="s">
        <v>2135</v>
      </c>
      <c r="AK564" s="61" t="s">
        <v>2127</v>
      </c>
      <c r="AL564" s="61"/>
      <c r="AM564" s="61"/>
      <c r="AN564" s="61"/>
      <c r="AO564" s="61"/>
      <c r="AP564" s="61"/>
      <c r="AQ564" s="61"/>
      <c r="AR564" s="61"/>
      <c r="AS564" s="489" t="s">
        <v>2932</v>
      </c>
    </row>
    <row r="565" spans="1:45" ht="15" x14ac:dyDescent="0.25">
      <c r="A565" s="198"/>
      <c r="B565" s="61">
        <v>46545701900</v>
      </c>
      <c r="C565" s="61" t="s">
        <v>1121</v>
      </c>
      <c r="D565" s="61"/>
      <c r="E565" s="61" t="s">
        <v>2933</v>
      </c>
      <c r="F565" s="61" t="s">
        <v>510</v>
      </c>
      <c r="G565" s="61" t="s">
        <v>394</v>
      </c>
      <c r="H565" s="61"/>
      <c r="I565" s="61"/>
      <c r="J565" s="61"/>
      <c r="K565" s="61"/>
      <c r="L565" s="61"/>
      <c r="M565" s="61"/>
      <c r="N565" s="61"/>
      <c r="O565" s="63"/>
      <c r="P565" s="184">
        <f t="shared" si="27"/>
        <v>0</v>
      </c>
      <c r="Q565" s="64"/>
      <c r="R565" s="64"/>
      <c r="S565" s="64"/>
      <c r="T565" s="64"/>
      <c r="U565" s="64"/>
      <c r="V565" s="64"/>
      <c r="W565" s="64">
        <v>1</v>
      </c>
      <c r="X565" s="63">
        <v>43966</v>
      </c>
      <c r="Y565" s="189">
        <f t="shared" si="28"/>
        <v>1</v>
      </c>
      <c r="Z565" s="61"/>
      <c r="AA565" s="61"/>
      <c r="AB565" s="61"/>
      <c r="AC565" s="61"/>
      <c r="AD565" s="61"/>
      <c r="AE565" s="61"/>
      <c r="AF565" s="61"/>
      <c r="AG565" s="63"/>
      <c r="AH565" s="186">
        <f t="shared" si="29"/>
        <v>0</v>
      </c>
      <c r="AI565" s="64"/>
      <c r="AJ565" s="64" t="s">
        <v>2135</v>
      </c>
      <c r="AK565" s="61" t="s">
        <v>2127</v>
      </c>
      <c r="AL565" s="61"/>
      <c r="AM565" s="61"/>
      <c r="AN565" s="61"/>
      <c r="AO565" s="61"/>
      <c r="AP565" s="61"/>
      <c r="AQ565" s="61"/>
      <c r="AR565" s="61"/>
      <c r="AS565" s="489" t="s">
        <v>2934</v>
      </c>
    </row>
    <row r="566" spans="1:45" ht="15" x14ac:dyDescent="0.25">
      <c r="A566" s="198"/>
      <c r="B566" s="61">
        <v>21027201500</v>
      </c>
      <c r="C566" s="61" t="s">
        <v>2935</v>
      </c>
      <c r="D566" s="61"/>
      <c r="E566" s="61" t="s">
        <v>2936</v>
      </c>
      <c r="F566" s="61" t="s">
        <v>690</v>
      </c>
      <c r="G566" s="61" t="s">
        <v>691</v>
      </c>
      <c r="H566" s="61"/>
      <c r="I566" s="61"/>
      <c r="J566" s="61"/>
      <c r="K566" s="61"/>
      <c r="L566" s="61"/>
      <c r="M566" s="61"/>
      <c r="N566" s="61"/>
      <c r="O566" s="63"/>
      <c r="P566" s="184">
        <f t="shared" si="27"/>
        <v>0</v>
      </c>
      <c r="Q566" s="64"/>
      <c r="R566" s="64"/>
      <c r="S566" s="64"/>
      <c r="T566" s="64"/>
      <c r="U566" s="64"/>
      <c r="V566" s="64"/>
      <c r="W566" s="64">
        <v>1</v>
      </c>
      <c r="X566" s="63">
        <v>43852</v>
      </c>
      <c r="Y566" s="189">
        <f t="shared" si="28"/>
        <v>1</v>
      </c>
      <c r="Z566" s="61"/>
      <c r="AA566" s="61"/>
      <c r="AB566" s="61"/>
      <c r="AC566" s="61"/>
      <c r="AD566" s="61"/>
      <c r="AE566" s="61"/>
      <c r="AF566" s="61"/>
      <c r="AG566" s="63"/>
      <c r="AH566" s="186">
        <f t="shared" si="29"/>
        <v>0</v>
      </c>
      <c r="AI566" s="64"/>
      <c r="AJ566" s="64" t="s">
        <v>2135</v>
      </c>
      <c r="AK566" s="61" t="s">
        <v>2127</v>
      </c>
      <c r="AL566" s="61"/>
      <c r="AM566" s="61"/>
      <c r="AN566" s="61"/>
      <c r="AO566" s="61"/>
      <c r="AP566" s="61"/>
      <c r="AQ566" s="61"/>
      <c r="AR566" s="61"/>
      <c r="AS566" s="489" t="s">
        <v>2937</v>
      </c>
    </row>
    <row r="567" spans="1:45" ht="15" x14ac:dyDescent="0.25">
      <c r="A567" s="198"/>
      <c r="B567" s="61">
        <v>29099202300</v>
      </c>
      <c r="C567" s="61" t="s">
        <v>1051</v>
      </c>
      <c r="D567" s="61"/>
      <c r="E567" s="61" t="s">
        <v>2938</v>
      </c>
      <c r="F567" s="61" t="s">
        <v>510</v>
      </c>
      <c r="G567" s="61" t="s">
        <v>394</v>
      </c>
      <c r="H567" s="61"/>
      <c r="I567" s="61"/>
      <c r="J567" s="61"/>
      <c r="K567" s="61"/>
      <c r="L567" s="61"/>
      <c r="M567" s="61"/>
      <c r="N567" s="61"/>
      <c r="O567" s="63"/>
      <c r="P567" s="184">
        <f t="shared" si="27"/>
        <v>0</v>
      </c>
      <c r="Q567" s="64"/>
      <c r="R567" s="64"/>
      <c r="S567" s="64"/>
      <c r="T567" s="64"/>
      <c r="U567" s="64"/>
      <c r="V567" s="64"/>
      <c r="W567" s="64">
        <v>1</v>
      </c>
      <c r="X567" s="63">
        <v>44032</v>
      </c>
      <c r="Y567" s="189">
        <f t="shared" si="28"/>
        <v>1</v>
      </c>
      <c r="Z567" s="61"/>
      <c r="AA567" s="61"/>
      <c r="AB567" s="61"/>
      <c r="AC567" s="61"/>
      <c r="AD567" s="61"/>
      <c r="AE567" s="61"/>
      <c r="AF567" s="61"/>
      <c r="AG567" s="63"/>
      <c r="AH567" s="186">
        <f t="shared" si="29"/>
        <v>0</v>
      </c>
      <c r="AI567" s="64"/>
      <c r="AJ567" s="64" t="s">
        <v>2135</v>
      </c>
      <c r="AK567" s="61" t="s">
        <v>2127</v>
      </c>
      <c r="AL567" s="61"/>
      <c r="AM567" s="61"/>
      <c r="AN567" s="61"/>
      <c r="AO567" s="61"/>
      <c r="AP567" s="61"/>
      <c r="AQ567" s="61"/>
      <c r="AR567" s="61"/>
      <c r="AS567" s="489" t="s">
        <v>2939</v>
      </c>
    </row>
    <row r="568" spans="1:45" ht="15" x14ac:dyDescent="0.25">
      <c r="A568" s="198"/>
      <c r="B568" s="61">
        <v>29099901100</v>
      </c>
      <c r="C568" s="61" t="s">
        <v>2940</v>
      </c>
      <c r="D568" s="61"/>
      <c r="E568" s="61" t="s">
        <v>2941</v>
      </c>
      <c r="F568" s="61" t="s">
        <v>510</v>
      </c>
      <c r="G568" s="61" t="s">
        <v>394</v>
      </c>
      <c r="H568" s="61"/>
      <c r="I568" s="61"/>
      <c r="J568" s="61"/>
      <c r="K568" s="61"/>
      <c r="L568" s="61"/>
      <c r="M568" s="61"/>
      <c r="N568" s="61"/>
      <c r="O568" s="63"/>
      <c r="P568" s="184">
        <f t="shared" si="27"/>
        <v>0</v>
      </c>
      <c r="Q568" s="64"/>
      <c r="R568" s="64"/>
      <c r="S568" s="64"/>
      <c r="T568" s="64"/>
      <c r="U568" s="64"/>
      <c r="V568" s="64"/>
      <c r="W568" s="64">
        <v>1</v>
      </c>
      <c r="X568" s="63">
        <v>43896</v>
      </c>
      <c r="Y568" s="189">
        <f t="shared" si="28"/>
        <v>1</v>
      </c>
      <c r="Z568" s="61"/>
      <c r="AA568" s="61"/>
      <c r="AB568" s="61"/>
      <c r="AC568" s="61"/>
      <c r="AD568" s="61"/>
      <c r="AE568" s="61"/>
      <c r="AF568" s="61"/>
      <c r="AG568" s="63"/>
      <c r="AH568" s="186">
        <f t="shared" si="29"/>
        <v>0</v>
      </c>
      <c r="AI568" s="64"/>
      <c r="AJ568" s="64" t="s">
        <v>2135</v>
      </c>
      <c r="AK568" s="61" t="s">
        <v>2127</v>
      </c>
      <c r="AL568" s="61"/>
      <c r="AM568" s="61"/>
      <c r="AN568" s="61"/>
      <c r="AO568" s="61"/>
      <c r="AP568" s="61"/>
      <c r="AQ568" s="61"/>
      <c r="AR568" s="61"/>
      <c r="AS568" s="489" t="s">
        <v>2942</v>
      </c>
    </row>
    <row r="569" spans="1:45" ht="15" x14ac:dyDescent="0.25">
      <c r="A569" s="198"/>
      <c r="B569" s="61">
        <v>13116700900</v>
      </c>
      <c r="C569" s="61" t="s">
        <v>2943</v>
      </c>
      <c r="D569" s="61"/>
      <c r="E569" s="61" t="s">
        <v>2944</v>
      </c>
      <c r="F569" s="61" t="s">
        <v>510</v>
      </c>
      <c r="G569" s="61" t="s">
        <v>394</v>
      </c>
      <c r="H569" s="61"/>
      <c r="I569" s="61"/>
      <c r="J569" s="61"/>
      <c r="K569" s="61"/>
      <c r="L569" s="61"/>
      <c r="M569" s="61"/>
      <c r="N569" s="61"/>
      <c r="O569" s="63"/>
      <c r="P569" s="184">
        <f t="shared" si="27"/>
        <v>0</v>
      </c>
      <c r="Q569" s="64"/>
      <c r="R569" s="64"/>
      <c r="S569" s="64"/>
      <c r="T569" s="64"/>
      <c r="U569" s="64"/>
      <c r="V569" s="64"/>
      <c r="W569" s="64">
        <v>1</v>
      </c>
      <c r="X569" s="63">
        <v>43973</v>
      </c>
      <c r="Y569" s="189">
        <f t="shared" si="28"/>
        <v>1</v>
      </c>
      <c r="Z569" s="61"/>
      <c r="AA569" s="61"/>
      <c r="AB569" s="61"/>
      <c r="AC569" s="61"/>
      <c r="AD569" s="61"/>
      <c r="AE569" s="61"/>
      <c r="AF569" s="61"/>
      <c r="AG569" s="63"/>
      <c r="AH569" s="186">
        <f t="shared" si="29"/>
        <v>0</v>
      </c>
      <c r="AI569" s="64"/>
      <c r="AJ569" s="64" t="s">
        <v>2135</v>
      </c>
      <c r="AK569" s="61" t="s">
        <v>2127</v>
      </c>
      <c r="AL569" s="61"/>
      <c r="AM569" s="61"/>
      <c r="AN569" s="61"/>
      <c r="AO569" s="61"/>
      <c r="AP569" s="61"/>
      <c r="AQ569" s="61"/>
      <c r="AR569" s="61"/>
      <c r="AS569" s="489" t="s">
        <v>2945</v>
      </c>
    </row>
    <row r="570" spans="1:45" ht="15" x14ac:dyDescent="0.25">
      <c r="A570" s="198"/>
      <c r="B570" s="61" t="s">
        <v>946</v>
      </c>
      <c r="C570" s="61" t="s">
        <v>2946</v>
      </c>
      <c r="D570" s="61"/>
      <c r="E570" s="61" t="s">
        <v>2947</v>
      </c>
      <c r="F570" s="61" t="s">
        <v>510</v>
      </c>
      <c r="G570" s="61" t="s">
        <v>394</v>
      </c>
      <c r="H570" s="61"/>
      <c r="I570" s="61"/>
      <c r="J570" s="61"/>
      <c r="K570" s="61"/>
      <c r="L570" s="61"/>
      <c r="M570" s="61"/>
      <c r="N570" s="61"/>
      <c r="O570" s="63"/>
      <c r="P570" s="184">
        <f t="shared" si="27"/>
        <v>0</v>
      </c>
      <c r="Q570" s="64"/>
      <c r="R570" s="64"/>
      <c r="S570" s="64"/>
      <c r="T570" s="64"/>
      <c r="U570" s="64"/>
      <c r="V570" s="64"/>
      <c r="W570" s="64">
        <v>1</v>
      </c>
      <c r="X570" s="63">
        <v>43895</v>
      </c>
      <c r="Y570" s="189">
        <f t="shared" si="28"/>
        <v>1</v>
      </c>
      <c r="Z570" s="61"/>
      <c r="AA570" s="61"/>
      <c r="AB570" s="61"/>
      <c r="AC570" s="61"/>
      <c r="AD570" s="61"/>
      <c r="AE570" s="61"/>
      <c r="AF570" s="61"/>
      <c r="AG570" s="63"/>
      <c r="AH570" s="186">
        <f t="shared" si="29"/>
        <v>0</v>
      </c>
      <c r="AI570" s="64"/>
      <c r="AJ570" s="64" t="s">
        <v>2135</v>
      </c>
      <c r="AK570" s="61" t="s">
        <v>2127</v>
      </c>
      <c r="AL570" s="61"/>
      <c r="AM570" s="61"/>
      <c r="AN570" s="61"/>
      <c r="AO570" s="61"/>
      <c r="AP570" s="61"/>
      <c r="AQ570" s="61"/>
      <c r="AR570" s="61"/>
      <c r="AS570" s="489" t="s">
        <v>2948</v>
      </c>
    </row>
    <row r="571" spans="1:45" ht="15" x14ac:dyDescent="0.25">
      <c r="A571" s="198"/>
      <c r="B571" s="61">
        <v>16145301302</v>
      </c>
      <c r="C571" s="61" t="s">
        <v>2949</v>
      </c>
      <c r="D571" s="61"/>
      <c r="E571" s="61" t="s">
        <v>2950</v>
      </c>
      <c r="F571" s="61" t="s">
        <v>690</v>
      </c>
      <c r="G571" s="61" t="s">
        <v>691</v>
      </c>
      <c r="H571" s="61"/>
      <c r="I571" s="61"/>
      <c r="J571" s="61"/>
      <c r="K571" s="61"/>
      <c r="L571" s="61"/>
      <c r="M571" s="61"/>
      <c r="N571" s="61"/>
      <c r="O571" s="63"/>
      <c r="P571" s="184">
        <f t="shared" si="27"/>
        <v>0</v>
      </c>
      <c r="Q571" s="64"/>
      <c r="R571" s="64"/>
      <c r="S571" s="64"/>
      <c r="T571" s="64"/>
      <c r="U571" s="64"/>
      <c r="V571" s="64"/>
      <c r="W571" s="64">
        <v>1</v>
      </c>
      <c r="X571" s="63">
        <v>43874</v>
      </c>
      <c r="Y571" s="189">
        <f t="shared" si="28"/>
        <v>1</v>
      </c>
      <c r="Z571" s="61"/>
      <c r="AA571" s="61"/>
      <c r="AB571" s="61"/>
      <c r="AC571" s="61"/>
      <c r="AD571" s="61"/>
      <c r="AE571" s="61"/>
      <c r="AF571" s="61"/>
      <c r="AG571" s="63"/>
      <c r="AH571" s="186">
        <f t="shared" si="29"/>
        <v>0</v>
      </c>
      <c r="AI571" s="64"/>
      <c r="AJ571" s="64" t="s">
        <v>2135</v>
      </c>
      <c r="AK571" s="61" t="s">
        <v>2127</v>
      </c>
      <c r="AL571" s="61"/>
      <c r="AM571" s="61"/>
      <c r="AN571" s="61"/>
      <c r="AO571" s="61"/>
      <c r="AP571" s="61"/>
      <c r="AQ571" s="61"/>
      <c r="AR571" s="61"/>
      <c r="AS571" s="489" t="s">
        <v>2951</v>
      </c>
    </row>
    <row r="572" spans="1:45" ht="15" x14ac:dyDescent="0.25">
      <c r="A572" s="198"/>
      <c r="B572" s="61">
        <v>16145301302</v>
      </c>
      <c r="C572" s="61" t="s">
        <v>2952</v>
      </c>
      <c r="D572" s="61"/>
      <c r="E572" s="61" t="s">
        <v>2953</v>
      </c>
      <c r="F572" s="61" t="s">
        <v>510</v>
      </c>
      <c r="G572" s="61" t="s">
        <v>394</v>
      </c>
      <c r="H572" s="61"/>
      <c r="I572" s="61"/>
      <c r="J572" s="61"/>
      <c r="K572" s="61"/>
      <c r="L572" s="61"/>
      <c r="M572" s="61"/>
      <c r="N572" s="61"/>
      <c r="O572" s="63"/>
      <c r="P572" s="184">
        <f t="shared" si="27"/>
        <v>0</v>
      </c>
      <c r="Q572" s="64"/>
      <c r="R572" s="64"/>
      <c r="S572" s="64"/>
      <c r="T572" s="64"/>
      <c r="U572" s="64"/>
      <c r="V572" s="64"/>
      <c r="W572" s="64">
        <v>1</v>
      </c>
      <c r="X572" s="63">
        <v>43874</v>
      </c>
      <c r="Y572" s="189">
        <f t="shared" si="28"/>
        <v>1</v>
      </c>
      <c r="Z572" s="61"/>
      <c r="AA572" s="61"/>
      <c r="AB572" s="61"/>
      <c r="AC572" s="61"/>
      <c r="AD572" s="61"/>
      <c r="AE572" s="61"/>
      <c r="AF572" s="61"/>
      <c r="AG572" s="63"/>
      <c r="AH572" s="186">
        <f t="shared" si="29"/>
        <v>0</v>
      </c>
      <c r="AI572" s="64"/>
      <c r="AJ572" s="64" t="s">
        <v>2135</v>
      </c>
      <c r="AK572" s="61" t="s">
        <v>2127</v>
      </c>
      <c r="AL572" s="61"/>
      <c r="AM572" s="61"/>
      <c r="AN572" s="61"/>
      <c r="AO572" s="61"/>
      <c r="AP572" s="61"/>
      <c r="AQ572" s="61"/>
      <c r="AR572" s="61"/>
      <c r="AS572" s="489" t="s">
        <v>2954</v>
      </c>
    </row>
    <row r="573" spans="1:45" ht="15" x14ac:dyDescent="0.25">
      <c r="A573" s="198"/>
      <c r="B573" s="61">
        <v>40338404200</v>
      </c>
      <c r="C573" s="61" t="s">
        <v>2955</v>
      </c>
      <c r="D573" s="61"/>
      <c r="E573" s="61" t="s">
        <v>2956</v>
      </c>
      <c r="F573" s="61" t="s">
        <v>510</v>
      </c>
      <c r="G573" s="61" t="s">
        <v>394</v>
      </c>
      <c r="H573" s="61"/>
      <c r="I573" s="61"/>
      <c r="J573" s="61"/>
      <c r="K573" s="61"/>
      <c r="L573" s="61"/>
      <c r="M573" s="61"/>
      <c r="N573" s="61"/>
      <c r="O573" s="63"/>
      <c r="P573" s="184">
        <f t="shared" si="27"/>
        <v>0</v>
      </c>
      <c r="Q573" s="64"/>
      <c r="R573" s="64"/>
      <c r="S573" s="64"/>
      <c r="T573" s="64"/>
      <c r="U573" s="64"/>
      <c r="V573" s="64"/>
      <c r="W573" s="64">
        <v>1</v>
      </c>
      <c r="X573" s="63">
        <v>44069</v>
      </c>
      <c r="Y573" s="189">
        <f t="shared" si="28"/>
        <v>1</v>
      </c>
      <c r="Z573" s="61"/>
      <c r="AA573" s="61"/>
      <c r="AB573" s="61"/>
      <c r="AC573" s="61"/>
      <c r="AD573" s="61"/>
      <c r="AE573" s="61"/>
      <c r="AF573" s="61"/>
      <c r="AG573" s="63"/>
      <c r="AH573" s="186">
        <f t="shared" si="29"/>
        <v>0</v>
      </c>
      <c r="AI573" s="64"/>
      <c r="AJ573" s="64" t="s">
        <v>2135</v>
      </c>
      <c r="AK573" s="61" t="s">
        <v>2127</v>
      </c>
      <c r="AL573" s="61"/>
      <c r="AM573" s="61"/>
      <c r="AN573" s="61"/>
      <c r="AO573" s="61"/>
      <c r="AP573" s="61"/>
      <c r="AQ573" s="61"/>
      <c r="AR573" s="61"/>
      <c r="AS573" s="489" t="s">
        <v>2957</v>
      </c>
    </row>
    <row r="574" spans="1:45" ht="15" customHeight="1" x14ac:dyDescent="0.25">
      <c r="A574" s="198"/>
      <c r="B574" s="61">
        <v>13118800700</v>
      </c>
      <c r="C574" s="61" t="s">
        <v>2958</v>
      </c>
      <c r="D574" s="61"/>
      <c r="E574" s="61" t="s">
        <v>2959</v>
      </c>
      <c r="F574" s="61" t="s">
        <v>510</v>
      </c>
      <c r="G574" s="61" t="s">
        <v>394</v>
      </c>
      <c r="H574" s="61"/>
      <c r="I574" s="61"/>
      <c r="J574" s="61"/>
      <c r="K574" s="61"/>
      <c r="L574" s="61"/>
      <c r="M574" s="61"/>
      <c r="N574" s="61"/>
      <c r="O574" s="63"/>
      <c r="P574" s="184">
        <f t="shared" si="27"/>
        <v>0</v>
      </c>
      <c r="Q574" s="64"/>
      <c r="R574" s="64"/>
      <c r="S574" s="64"/>
      <c r="T574" s="64"/>
      <c r="U574" s="64"/>
      <c r="V574" s="64"/>
      <c r="W574" s="64">
        <v>1</v>
      </c>
      <c r="X574" s="63">
        <v>44111</v>
      </c>
      <c r="Y574" s="189">
        <f t="shared" si="28"/>
        <v>1</v>
      </c>
      <c r="Z574" s="61"/>
      <c r="AA574" s="61"/>
      <c r="AB574" s="61"/>
      <c r="AC574" s="61"/>
      <c r="AD574" s="61"/>
      <c r="AE574" s="61"/>
      <c r="AF574" s="61"/>
      <c r="AG574" s="63"/>
      <c r="AH574" s="186">
        <f t="shared" si="29"/>
        <v>0</v>
      </c>
      <c r="AI574" s="64"/>
      <c r="AJ574" s="64" t="s">
        <v>2135</v>
      </c>
      <c r="AK574" s="61" t="s">
        <v>2127</v>
      </c>
      <c r="AL574" s="61"/>
      <c r="AM574" s="61"/>
      <c r="AN574" s="61"/>
      <c r="AO574" s="61"/>
      <c r="AP574" s="61"/>
      <c r="AQ574" s="61"/>
      <c r="AR574" s="61"/>
      <c r="AS574" s="489" t="s">
        <v>2960</v>
      </c>
    </row>
    <row r="575" spans="1:45" ht="15" customHeight="1" x14ac:dyDescent="0.25">
      <c r="A575" s="198"/>
      <c r="B575" s="61">
        <v>5045400800</v>
      </c>
      <c r="C575" s="61" t="s">
        <v>2961</v>
      </c>
      <c r="D575" s="61"/>
      <c r="E575" s="61" t="s">
        <v>2962</v>
      </c>
      <c r="F575" s="61" t="s">
        <v>510</v>
      </c>
      <c r="G575" s="61" t="s">
        <v>394</v>
      </c>
      <c r="H575" s="61"/>
      <c r="I575" s="61"/>
      <c r="J575" s="61"/>
      <c r="K575" s="61"/>
      <c r="L575" s="61"/>
      <c r="M575" s="61"/>
      <c r="N575" s="61"/>
      <c r="O575" s="63"/>
      <c r="P575" s="184">
        <f t="shared" si="27"/>
        <v>0</v>
      </c>
      <c r="Q575" s="64"/>
      <c r="R575" s="64"/>
      <c r="S575" s="64"/>
      <c r="T575" s="64"/>
      <c r="U575" s="64"/>
      <c r="V575" s="64"/>
      <c r="W575" s="64">
        <v>1</v>
      </c>
      <c r="X575" s="63">
        <v>44152</v>
      </c>
      <c r="Y575" s="189">
        <f t="shared" si="28"/>
        <v>1</v>
      </c>
      <c r="Z575" s="61"/>
      <c r="AA575" s="61"/>
      <c r="AB575" s="61"/>
      <c r="AC575" s="61"/>
      <c r="AD575" s="61"/>
      <c r="AE575" s="61"/>
      <c r="AF575" s="61"/>
      <c r="AG575" s="63"/>
      <c r="AH575" s="186">
        <f t="shared" si="29"/>
        <v>0</v>
      </c>
      <c r="AI575" s="64"/>
      <c r="AJ575" s="64" t="s">
        <v>2135</v>
      </c>
      <c r="AK575" s="61" t="s">
        <v>2127</v>
      </c>
      <c r="AL575" s="61"/>
      <c r="AM575" s="61"/>
      <c r="AN575" s="61"/>
      <c r="AO575" s="61"/>
      <c r="AP575" s="61"/>
      <c r="AQ575" s="61"/>
      <c r="AR575" s="61"/>
      <c r="AS575" s="489" t="s">
        <v>2963</v>
      </c>
    </row>
    <row r="576" spans="1:45" ht="15" customHeight="1" x14ac:dyDescent="0.25">
      <c r="A576" s="198"/>
      <c r="B576" s="61">
        <v>47549601200</v>
      </c>
      <c r="C576" s="61" t="s">
        <v>2964</v>
      </c>
      <c r="D576" s="61"/>
      <c r="E576" s="61" t="s">
        <v>2965</v>
      </c>
      <c r="F576" s="61" t="s">
        <v>510</v>
      </c>
      <c r="G576" s="61" t="s">
        <v>394</v>
      </c>
      <c r="H576" s="61"/>
      <c r="I576" s="61"/>
      <c r="J576" s="61"/>
      <c r="K576" s="61"/>
      <c r="L576" s="61"/>
      <c r="M576" s="61"/>
      <c r="N576" s="61"/>
      <c r="O576" s="63"/>
      <c r="P576" s="184">
        <f t="shared" si="27"/>
        <v>0</v>
      </c>
      <c r="Q576" s="64"/>
      <c r="R576" s="64"/>
      <c r="S576" s="64"/>
      <c r="T576" s="64"/>
      <c r="U576" s="64"/>
      <c r="V576" s="64"/>
      <c r="W576" s="64">
        <v>1</v>
      </c>
      <c r="X576" s="63">
        <v>44130</v>
      </c>
      <c r="Y576" s="189">
        <f t="shared" si="28"/>
        <v>1</v>
      </c>
      <c r="Z576" s="61"/>
      <c r="AA576" s="61"/>
      <c r="AB576" s="61"/>
      <c r="AC576" s="61"/>
      <c r="AD576" s="61"/>
      <c r="AE576" s="61"/>
      <c r="AF576" s="61"/>
      <c r="AG576" s="63"/>
      <c r="AH576" s="186">
        <f t="shared" si="29"/>
        <v>0</v>
      </c>
      <c r="AI576" s="64"/>
      <c r="AJ576" s="64" t="s">
        <v>2135</v>
      </c>
      <c r="AK576" s="61" t="s">
        <v>2127</v>
      </c>
      <c r="AL576" s="61"/>
      <c r="AM576" s="61"/>
      <c r="AN576" s="61"/>
      <c r="AO576" s="61"/>
      <c r="AP576" s="61"/>
      <c r="AQ576" s="61"/>
      <c r="AR576" s="61"/>
      <c r="AS576" s="489" t="s">
        <v>2966</v>
      </c>
    </row>
    <row r="577" spans="1:45" ht="15" customHeight="1" x14ac:dyDescent="0.25">
      <c r="A577" s="198"/>
      <c r="B577" s="61" t="s">
        <v>2967</v>
      </c>
      <c r="C577" s="61" t="s">
        <v>2968</v>
      </c>
      <c r="D577" s="61"/>
      <c r="E577" s="61" t="s">
        <v>2969</v>
      </c>
      <c r="F577" s="61" t="s">
        <v>510</v>
      </c>
      <c r="G577" s="61" t="s">
        <v>394</v>
      </c>
      <c r="H577" s="61"/>
      <c r="I577" s="61"/>
      <c r="J577" s="61"/>
      <c r="K577" s="61"/>
      <c r="L577" s="61"/>
      <c r="M577" s="61"/>
      <c r="N577" s="61"/>
      <c r="O577" s="63"/>
      <c r="P577" s="184">
        <f t="shared" si="27"/>
        <v>0</v>
      </c>
      <c r="Q577" s="64"/>
      <c r="R577" s="64"/>
      <c r="S577" s="64"/>
      <c r="T577" s="64"/>
      <c r="U577" s="64"/>
      <c r="V577" s="64"/>
      <c r="W577" s="64">
        <v>1</v>
      </c>
      <c r="X577" s="63">
        <v>43867</v>
      </c>
      <c r="Y577" s="189">
        <f t="shared" si="28"/>
        <v>1</v>
      </c>
      <c r="Z577" s="61"/>
      <c r="AA577" s="61"/>
      <c r="AB577" s="61"/>
      <c r="AC577" s="61"/>
      <c r="AD577" s="61"/>
      <c r="AE577" s="61"/>
      <c r="AF577" s="61"/>
      <c r="AG577" s="63"/>
      <c r="AH577" s="186">
        <f t="shared" si="29"/>
        <v>0</v>
      </c>
      <c r="AI577" s="64"/>
      <c r="AJ577" s="64" t="s">
        <v>2135</v>
      </c>
      <c r="AK577" s="61" t="s">
        <v>2127</v>
      </c>
      <c r="AL577" s="61"/>
      <c r="AM577" s="61"/>
      <c r="AN577" s="61"/>
      <c r="AO577" s="61"/>
      <c r="AP577" s="61"/>
      <c r="AQ577" s="61"/>
      <c r="AR577" s="61"/>
      <c r="AS577" s="489" t="s">
        <v>2970</v>
      </c>
    </row>
    <row r="578" spans="1:45" ht="15" x14ac:dyDescent="0.25">
      <c r="A578" s="198"/>
      <c r="B578" s="61">
        <v>24054302100</v>
      </c>
      <c r="C578" s="61" t="s">
        <v>2971</v>
      </c>
      <c r="D578" s="61"/>
      <c r="E578" s="61" t="s">
        <v>2972</v>
      </c>
      <c r="F578" s="61" t="s">
        <v>510</v>
      </c>
      <c r="G578" s="61" t="s">
        <v>394</v>
      </c>
      <c r="H578" s="61"/>
      <c r="I578" s="61"/>
      <c r="J578" s="61"/>
      <c r="K578" s="61"/>
      <c r="L578" s="61"/>
      <c r="M578" s="61"/>
      <c r="N578" s="61"/>
      <c r="O578" s="63"/>
      <c r="P578" s="184">
        <f t="shared" si="27"/>
        <v>0</v>
      </c>
      <c r="Q578" s="64"/>
      <c r="R578" s="64"/>
      <c r="S578" s="64"/>
      <c r="T578" s="64"/>
      <c r="U578" s="64"/>
      <c r="V578" s="64"/>
      <c r="W578" s="64">
        <v>1</v>
      </c>
      <c r="X578" s="63">
        <v>44006</v>
      </c>
      <c r="Y578" s="189">
        <f t="shared" si="28"/>
        <v>1</v>
      </c>
      <c r="Z578" s="61"/>
      <c r="AA578" s="61"/>
      <c r="AB578" s="61"/>
      <c r="AC578" s="61"/>
      <c r="AD578" s="61"/>
      <c r="AE578" s="61"/>
      <c r="AF578" s="61"/>
      <c r="AG578" s="63"/>
      <c r="AH578" s="186">
        <f t="shared" si="29"/>
        <v>0</v>
      </c>
      <c r="AI578" s="64"/>
      <c r="AJ578" s="64" t="s">
        <v>2135</v>
      </c>
      <c r="AK578" s="61" t="s">
        <v>2127</v>
      </c>
      <c r="AL578" s="61"/>
      <c r="AM578" s="61"/>
      <c r="AN578" s="61"/>
      <c r="AO578" s="61"/>
      <c r="AP578" s="61"/>
      <c r="AQ578" s="61"/>
      <c r="AR578" s="61"/>
      <c r="AS578" s="489" t="s">
        <v>2973</v>
      </c>
    </row>
    <row r="579" spans="1:45" ht="15" customHeight="1" x14ac:dyDescent="0.25">
      <c r="A579" s="198"/>
      <c r="B579" s="61">
        <v>12101901200</v>
      </c>
      <c r="C579" s="61" t="s">
        <v>2974</v>
      </c>
      <c r="D579" s="61"/>
      <c r="E579" s="61" t="s">
        <v>2975</v>
      </c>
      <c r="F579" s="61" t="s">
        <v>690</v>
      </c>
      <c r="G579" s="61" t="s">
        <v>691</v>
      </c>
      <c r="H579" s="61"/>
      <c r="I579" s="61"/>
      <c r="J579" s="61"/>
      <c r="K579" s="61"/>
      <c r="L579" s="61"/>
      <c r="M579" s="61"/>
      <c r="N579" s="61"/>
      <c r="O579" s="63"/>
      <c r="P579" s="184">
        <f t="shared" si="27"/>
        <v>0</v>
      </c>
      <c r="Q579" s="64"/>
      <c r="R579" s="64"/>
      <c r="S579" s="64"/>
      <c r="T579" s="64"/>
      <c r="U579" s="64"/>
      <c r="V579" s="64"/>
      <c r="W579" s="64">
        <v>1</v>
      </c>
      <c r="X579" s="63">
        <v>44158</v>
      </c>
      <c r="Y579" s="189">
        <f t="shared" si="28"/>
        <v>1</v>
      </c>
      <c r="Z579" s="61"/>
      <c r="AA579" s="61"/>
      <c r="AB579" s="61"/>
      <c r="AC579" s="61"/>
      <c r="AD579" s="61"/>
      <c r="AE579" s="61"/>
      <c r="AF579" s="61"/>
      <c r="AG579" s="63"/>
      <c r="AH579" s="186">
        <f t="shared" si="29"/>
        <v>0</v>
      </c>
      <c r="AI579" s="64"/>
      <c r="AJ579" s="64" t="s">
        <v>2135</v>
      </c>
      <c r="AK579" s="61" t="s">
        <v>2127</v>
      </c>
      <c r="AL579" s="61"/>
      <c r="AM579" s="61"/>
      <c r="AN579" s="61"/>
      <c r="AO579" s="61"/>
      <c r="AP579" s="61"/>
      <c r="AQ579" s="61"/>
      <c r="AR579" s="61"/>
      <c r="AS579" s="489" t="s">
        <v>2976</v>
      </c>
    </row>
    <row r="580" spans="1:45" ht="15" x14ac:dyDescent="0.25">
      <c r="A580" s="198"/>
      <c r="B580" s="61">
        <v>36245601900</v>
      </c>
      <c r="C580" s="61" t="s">
        <v>1772</v>
      </c>
      <c r="D580" s="61"/>
      <c r="E580" s="61" t="s">
        <v>2977</v>
      </c>
      <c r="F580" s="61" t="s">
        <v>510</v>
      </c>
      <c r="G580" s="61" t="s">
        <v>394</v>
      </c>
      <c r="H580" s="61"/>
      <c r="I580" s="61"/>
      <c r="J580" s="61"/>
      <c r="K580" s="61"/>
      <c r="L580" s="61"/>
      <c r="M580" s="61"/>
      <c r="N580" s="61"/>
      <c r="O580" s="63"/>
      <c r="P580" s="184">
        <f t="shared" si="27"/>
        <v>0</v>
      </c>
      <c r="Q580" s="64"/>
      <c r="R580" s="64"/>
      <c r="S580" s="64"/>
      <c r="T580" s="64"/>
      <c r="U580" s="64"/>
      <c r="V580" s="64"/>
      <c r="W580" s="64">
        <v>1</v>
      </c>
      <c r="X580" s="63">
        <v>44074</v>
      </c>
      <c r="Y580" s="189">
        <f t="shared" si="28"/>
        <v>1</v>
      </c>
      <c r="Z580" s="61"/>
      <c r="AA580" s="61"/>
      <c r="AB580" s="61"/>
      <c r="AC580" s="61"/>
      <c r="AD580" s="61"/>
      <c r="AE580" s="61"/>
      <c r="AF580" s="61"/>
      <c r="AG580" s="63"/>
      <c r="AH580" s="186">
        <f t="shared" si="29"/>
        <v>0</v>
      </c>
      <c r="AI580" s="64"/>
      <c r="AJ580" s="64" t="s">
        <v>2135</v>
      </c>
      <c r="AK580" s="61" t="s">
        <v>2127</v>
      </c>
      <c r="AL580" s="61"/>
      <c r="AM580" s="61"/>
      <c r="AN580" s="61"/>
      <c r="AO580" s="61"/>
      <c r="AP580" s="61"/>
      <c r="AQ580" s="61"/>
      <c r="AR580" s="61"/>
      <c r="AS580" s="489" t="s">
        <v>2978</v>
      </c>
    </row>
    <row r="581" spans="1:45" ht="15" customHeight="1" x14ac:dyDescent="0.25">
      <c r="A581" s="198"/>
      <c r="B581" s="61" t="s">
        <v>2979</v>
      </c>
      <c r="C581" s="61" t="s">
        <v>2980</v>
      </c>
      <c r="D581" s="61"/>
      <c r="E581" s="61" t="s">
        <v>2981</v>
      </c>
      <c r="F581" s="61" t="s">
        <v>510</v>
      </c>
      <c r="G581" s="61" t="s">
        <v>394</v>
      </c>
      <c r="H581" s="61"/>
      <c r="I581" s="61"/>
      <c r="J581" s="61"/>
      <c r="K581" s="61"/>
      <c r="L581" s="61"/>
      <c r="M581" s="61"/>
      <c r="N581" s="61"/>
      <c r="O581" s="63"/>
      <c r="P581" s="184">
        <f t="shared" si="27"/>
        <v>0</v>
      </c>
      <c r="Q581" s="64"/>
      <c r="R581" s="64"/>
      <c r="S581" s="64"/>
      <c r="T581" s="64"/>
      <c r="U581" s="64"/>
      <c r="V581" s="64"/>
      <c r="W581" s="64">
        <v>1</v>
      </c>
      <c r="X581" s="63">
        <v>44168</v>
      </c>
      <c r="Y581" s="189">
        <f t="shared" si="28"/>
        <v>1</v>
      </c>
      <c r="Z581" s="61"/>
      <c r="AA581" s="61"/>
      <c r="AB581" s="61"/>
      <c r="AC581" s="61"/>
      <c r="AD581" s="61"/>
      <c r="AE581" s="61"/>
      <c r="AF581" s="61"/>
      <c r="AG581" s="63"/>
      <c r="AH581" s="186">
        <f t="shared" si="29"/>
        <v>0</v>
      </c>
      <c r="AI581" s="64"/>
      <c r="AJ581" s="64" t="s">
        <v>2135</v>
      </c>
      <c r="AK581" s="61" t="s">
        <v>2127</v>
      </c>
      <c r="AL581" s="61"/>
      <c r="AM581" s="61"/>
      <c r="AN581" s="61"/>
      <c r="AO581" s="61"/>
      <c r="AP581" s="61"/>
      <c r="AQ581" s="61"/>
      <c r="AR581" s="61"/>
      <c r="AS581" s="489" t="s">
        <v>2982</v>
      </c>
    </row>
    <row r="582" spans="1:45" ht="15" x14ac:dyDescent="0.25">
      <c r="A582" s="198"/>
      <c r="B582" s="61">
        <v>5043403100</v>
      </c>
      <c r="C582" s="61" t="s">
        <v>2983</v>
      </c>
      <c r="D582" s="61"/>
      <c r="E582" s="61" t="s">
        <v>2984</v>
      </c>
      <c r="F582" s="61" t="s">
        <v>510</v>
      </c>
      <c r="G582" s="61" t="s">
        <v>394</v>
      </c>
      <c r="H582" s="61"/>
      <c r="I582" s="61"/>
      <c r="J582" s="61"/>
      <c r="K582" s="61"/>
      <c r="L582" s="61"/>
      <c r="M582" s="61"/>
      <c r="N582" s="61"/>
      <c r="O582" s="63"/>
      <c r="P582" s="184">
        <f t="shared" si="27"/>
        <v>0</v>
      </c>
      <c r="Q582" s="64"/>
      <c r="R582" s="64"/>
      <c r="S582" s="64"/>
      <c r="T582" s="64"/>
      <c r="U582" s="64"/>
      <c r="V582" s="64"/>
      <c r="W582" s="64">
        <v>1</v>
      </c>
      <c r="X582" s="63">
        <v>44092</v>
      </c>
      <c r="Y582" s="189">
        <f t="shared" si="28"/>
        <v>1</v>
      </c>
      <c r="Z582" s="61"/>
      <c r="AA582" s="61"/>
      <c r="AB582" s="61"/>
      <c r="AC582" s="61"/>
      <c r="AD582" s="61"/>
      <c r="AE582" s="61"/>
      <c r="AF582" s="61"/>
      <c r="AG582" s="63"/>
      <c r="AH582" s="186">
        <f t="shared" si="29"/>
        <v>0</v>
      </c>
      <c r="AI582" s="64"/>
      <c r="AJ582" s="64" t="s">
        <v>2135</v>
      </c>
      <c r="AK582" s="61" t="s">
        <v>2127</v>
      </c>
      <c r="AL582" s="61"/>
      <c r="AM582" s="61"/>
      <c r="AN582" s="61"/>
      <c r="AO582" s="61"/>
      <c r="AP582" s="61"/>
      <c r="AQ582" s="61"/>
      <c r="AR582" s="61"/>
      <c r="AS582" s="489" t="s">
        <v>2985</v>
      </c>
    </row>
    <row r="583" spans="1:45" ht="15" customHeight="1" x14ac:dyDescent="0.25">
      <c r="A583" s="198"/>
      <c r="B583" s="61">
        <v>26078402400</v>
      </c>
      <c r="C583" s="61" t="s">
        <v>2986</v>
      </c>
      <c r="D583" s="61"/>
      <c r="E583" s="61" t="s">
        <v>2987</v>
      </c>
      <c r="F583" s="61" t="s">
        <v>510</v>
      </c>
      <c r="G583" s="61" t="s">
        <v>394</v>
      </c>
      <c r="H583" s="61"/>
      <c r="I583" s="61"/>
      <c r="J583" s="61"/>
      <c r="K583" s="61"/>
      <c r="L583" s="61"/>
      <c r="M583" s="61"/>
      <c r="N583" s="61"/>
      <c r="O583" s="63"/>
      <c r="P583" s="184">
        <f t="shared" si="27"/>
        <v>0</v>
      </c>
      <c r="Q583" s="64"/>
      <c r="R583" s="64"/>
      <c r="S583" s="64"/>
      <c r="T583" s="64"/>
      <c r="U583" s="64"/>
      <c r="V583" s="64"/>
      <c r="W583" s="64">
        <v>1</v>
      </c>
      <c r="X583" s="63">
        <v>44130</v>
      </c>
      <c r="Y583" s="189">
        <f t="shared" si="28"/>
        <v>1</v>
      </c>
      <c r="Z583" s="61"/>
      <c r="AA583" s="61"/>
      <c r="AB583" s="61"/>
      <c r="AC583" s="61"/>
      <c r="AD583" s="61"/>
      <c r="AE583" s="61"/>
      <c r="AF583" s="61"/>
      <c r="AG583" s="63"/>
      <c r="AH583" s="186">
        <f t="shared" si="29"/>
        <v>0</v>
      </c>
      <c r="AI583" s="64"/>
      <c r="AJ583" s="64" t="s">
        <v>2135</v>
      </c>
      <c r="AK583" s="61" t="s">
        <v>2127</v>
      </c>
      <c r="AL583" s="61"/>
      <c r="AM583" s="61"/>
      <c r="AN583" s="61"/>
      <c r="AO583" s="61"/>
      <c r="AP583" s="61"/>
      <c r="AQ583" s="61"/>
      <c r="AR583" s="61"/>
      <c r="AS583" s="489" t="s">
        <v>2988</v>
      </c>
    </row>
    <row r="584" spans="1:45" ht="15" x14ac:dyDescent="0.25">
      <c r="A584" s="198"/>
      <c r="B584" s="61">
        <v>39330801100</v>
      </c>
      <c r="C584" s="61" t="s">
        <v>2989</v>
      </c>
      <c r="D584" s="61"/>
      <c r="E584" s="61" t="s">
        <v>2990</v>
      </c>
      <c r="F584" s="61" t="s">
        <v>510</v>
      </c>
      <c r="G584" s="61" t="s">
        <v>394</v>
      </c>
      <c r="H584" s="61"/>
      <c r="I584" s="61"/>
      <c r="J584" s="61"/>
      <c r="K584" s="61"/>
      <c r="L584" s="61"/>
      <c r="M584" s="61"/>
      <c r="N584" s="61"/>
      <c r="O584" s="63"/>
      <c r="P584" s="184">
        <f t="shared" si="27"/>
        <v>0</v>
      </c>
      <c r="Q584" s="64"/>
      <c r="R584" s="64"/>
      <c r="S584" s="64"/>
      <c r="T584" s="64"/>
      <c r="U584" s="64"/>
      <c r="V584" s="64"/>
      <c r="W584" s="64">
        <v>1</v>
      </c>
      <c r="X584" s="63">
        <v>44028</v>
      </c>
      <c r="Y584" s="189">
        <f t="shared" si="28"/>
        <v>1</v>
      </c>
      <c r="Z584" s="61"/>
      <c r="AA584" s="61"/>
      <c r="AB584" s="61"/>
      <c r="AC584" s="61"/>
      <c r="AD584" s="61"/>
      <c r="AE584" s="61"/>
      <c r="AF584" s="61"/>
      <c r="AG584" s="63"/>
      <c r="AH584" s="186">
        <f t="shared" si="29"/>
        <v>0</v>
      </c>
      <c r="AI584" s="64"/>
      <c r="AJ584" s="64" t="s">
        <v>2135</v>
      </c>
      <c r="AK584" s="61" t="s">
        <v>2127</v>
      </c>
      <c r="AL584" s="61"/>
      <c r="AM584" s="61"/>
      <c r="AN584" s="61"/>
      <c r="AO584" s="61"/>
      <c r="AP584" s="61"/>
      <c r="AQ584" s="61"/>
      <c r="AR584" s="61"/>
      <c r="AS584" s="489" t="s">
        <v>2991</v>
      </c>
    </row>
    <row r="585" spans="1:45" ht="15" x14ac:dyDescent="0.25">
      <c r="A585" s="198"/>
      <c r="B585" s="61">
        <v>47554201100</v>
      </c>
      <c r="C585" s="61" t="s">
        <v>2992</v>
      </c>
      <c r="D585" s="61"/>
      <c r="E585" s="61" t="s">
        <v>2993</v>
      </c>
      <c r="F585" s="61" t="s">
        <v>510</v>
      </c>
      <c r="G585" s="61" t="s">
        <v>394</v>
      </c>
      <c r="H585" s="61"/>
      <c r="I585" s="61"/>
      <c r="J585" s="61"/>
      <c r="K585" s="61"/>
      <c r="L585" s="61"/>
      <c r="M585" s="61"/>
      <c r="N585" s="61"/>
      <c r="O585" s="63"/>
      <c r="P585" s="184">
        <f t="shared" si="27"/>
        <v>0</v>
      </c>
      <c r="Q585" s="64"/>
      <c r="R585" s="64"/>
      <c r="S585" s="64"/>
      <c r="T585" s="64"/>
      <c r="U585" s="64"/>
      <c r="V585" s="64"/>
      <c r="W585" s="64">
        <v>1</v>
      </c>
      <c r="X585" s="63">
        <v>43893</v>
      </c>
      <c r="Y585" s="189">
        <f t="shared" si="28"/>
        <v>1</v>
      </c>
      <c r="Z585" s="61"/>
      <c r="AA585" s="61"/>
      <c r="AB585" s="61"/>
      <c r="AC585" s="61"/>
      <c r="AD585" s="61"/>
      <c r="AE585" s="61"/>
      <c r="AF585" s="61"/>
      <c r="AG585" s="63"/>
      <c r="AH585" s="186">
        <f t="shared" si="29"/>
        <v>0</v>
      </c>
      <c r="AI585" s="64"/>
      <c r="AJ585" s="64" t="s">
        <v>2135</v>
      </c>
      <c r="AK585" s="61" t="s">
        <v>2127</v>
      </c>
      <c r="AL585" s="61"/>
      <c r="AM585" s="61"/>
      <c r="AN585" s="61"/>
      <c r="AO585" s="61"/>
      <c r="AP585" s="61"/>
      <c r="AQ585" s="61"/>
      <c r="AR585" s="61"/>
      <c r="AS585" s="489" t="s">
        <v>2994</v>
      </c>
    </row>
    <row r="586" spans="1:45" ht="15" customHeight="1" x14ac:dyDescent="0.25">
      <c r="A586" s="198"/>
      <c r="B586" s="61">
        <v>40337000201</v>
      </c>
      <c r="C586" s="61" t="s">
        <v>2995</v>
      </c>
      <c r="D586" s="61"/>
      <c r="E586" s="61" t="s">
        <v>2996</v>
      </c>
      <c r="F586" s="61" t="s">
        <v>510</v>
      </c>
      <c r="G586" s="61" t="s">
        <v>394</v>
      </c>
      <c r="H586" s="61"/>
      <c r="I586" s="61"/>
      <c r="J586" s="61"/>
      <c r="K586" s="61"/>
      <c r="L586" s="61"/>
      <c r="M586" s="61"/>
      <c r="N586" s="61"/>
      <c r="O586" s="63"/>
      <c r="P586" s="184">
        <f t="shared" si="27"/>
        <v>0</v>
      </c>
      <c r="Q586" s="64"/>
      <c r="R586" s="64"/>
      <c r="S586" s="64"/>
      <c r="T586" s="64"/>
      <c r="U586" s="64"/>
      <c r="V586" s="64"/>
      <c r="W586" s="64">
        <v>1</v>
      </c>
      <c r="X586" s="63">
        <v>43880</v>
      </c>
      <c r="Y586" s="189">
        <f t="shared" si="28"/>
        <v>1</v>
      </c>
      <c r="Z586" s="61"/>
      <c r="AA586" s="61"/>
      <c r="AB586" s="61"/>
      <c r="AC586" s="61"/>
      <c r="AD586" s="61"/>
      <c r="AE586" s="61"/>
      <c r="AF586" s="61"/>
      <c r="AG586" s="63"/>
      <c r="AH586" s="186">
        <f t="shared" si="29"/>
        <v>0</v>
      </c>
      <c r="AI586" s="64"/>
      <c r="AJ586" s="64" t="s">
        <v>2135</v>
      </c>
      <c r="AK586" s="61" t="s">
        <v>2127</v>
      </c>
      <c r="AL586" s="61"/>
      <c r="AM586" s="61"/>
      <c r="AN586" s="61"/>
      <c r="AO586" s="61"/>
      <c r="AP586" s="61"/>
      <c r="AQ586" s="61"/>
      <c r="AR586" s="61"/>
      <c r="AS586" s="489" t="s">
        <v>2997</v>
      </c>
    </row>
    <row r="587" spans="1:45" ht="15" x14ac:dyDescent="0.25">
      <c r="A587" s="198"/>
      <c r="B587" s="61">
        <v>47550601200</v>
      </c>
      <c r="C587" s="61" t="s">
        <v>2998</v>
      </c>
      <c r="D587" s="61"/>
      <c r="E587" s="61" t="s">
        <v>2999</v>
      </c>
      <c r="F587" s="61" t="s">
        <v>510</v>
      </c>
      <c r="G587" s="61" t="s">
        <v>394</v>
      </c>
      <c r="H587" s="61"/>
      <c r="I587" s="61"/>
      <c r="J587" s="61"/>
      <c r="K587" s="61"/>
      <c r="L587" s="61"/>
      <c r="M587" s="61"/>
      <c r="N587" s="61"/>
      <c r="O587" s="63"/>
      <c r="P587" s="184">
        <f t="shared" si="27"/>
        <v>0</v>
      </c>
      <c r="Q587" s="64"/>
      <c r="R587" s="64"/>
      <c r="S587" s="64"/>
      <c r="T587" s="64"/>
      <c r="U587" s="64"/>
      <c r="V587" s="64"/>
      <c r="W587" s="64">
        <v>1</v>
      </c>
      <c r="X587" s="63">
        <v>43892</v>
      </c>
      <c r="Y587" s="189">
        <f t="shared" si="28"/>
        <v>1</v>
      </c>
      <c r="Z587" s="61"/>
      <c r="AA587" s="61"/>
      <c r="AB587" s="61"/>
      <c r="AC587" s="61"/>
      <c r="AD587" s="61"/>
      <c r="AE587" s="61"/>
      <c r="AF587" s="61"/>
      <c r="AG587" s="63"/>
      <c r="AH587" s="186">
        <f t="shared" si="29"/>
        <v>0</v>
      </c>
      <c r="AI587" s="64"/>
      <c r="AJ587" s="64" t="s">
        <v>2135</v>
      </c>
      <c r="AK587" s="61" t="s">
        <v>2127</v>
      </c>
      <c r="AL587" s="61"/>
      <c r="AM587" s="61"/>
      <c r="AN587" s="61"/>
      <c r="AO587" s="61"/>
      <c r="AP587" s="61"/>
      <c r="AQ587" s="61"/>
      <c r="AR587" s="61"/>
      <c r="AS587" s="489" t="s">
        <v>3000</v>
      </c>
    </row>
    <row r="588" spans="1:45" ht="15" customHeight="1" x14ac:dyDescent="0.25">
      <c r="A588" s="198"/>
      <c r="B588" s="61">
        <v>22034901600</v>
      </c>
      <c r="C588" s="61" t="s">
        <v>3001</v>
      </c>
      <c r="D588" s="61"/>
      <c r="E588" s="61" t="s">
        <v>3002</v>
      </c>
      <c r="F588" s="61" t="s">
        <v>510</v>
      </c>
      <c r="G588" s="61" t="s">
        <v>394</v>
      </c>
      <c r="H588" s="61"/>
      <c r="I588" s="61"/>
      <c r="J588" s="61"/>
      <c r="K588" s="61"/>
      <c r="L588" s="61"/>
      <c r="M588" s="61"/>
      <c r="N588" s="61"/>
      <c r="O588" s="63"/>
      <c r="P588" s="184">
        <f t="shared" si="27"/>
        <v>0</v>
      </c>
      <c r="Q588" s="64"/>
      <c r="R588" s="64"/>
      <c r="S588" s="64"/>
      <c r="T588" s="64"/>
      <c r="U588" s="64"/>
      <c r="V588" s="64"/>
      <c r="W588" s="64">
        <v>1</v>
      </c>
      <c r="X588" s="63">
        <v>44046</v>
      </c>
      <c r="Y588" s="189">
        <f t="shared" si="28"/>
        <v>1</v>
      </c>
      <c r="Z588" s="61"/>
      <c r="AA588" s="61"/>
      <c r="AB588" s="61"/>
      <c r="AC588" s="61"/>
      <c r="AD588" s="61"/>
      <c r="AE588" s="61"/>
      <c r="AF588" s="61"/>
      <c r="AG588" s="63"/>
      <c r="AH588" s="186">
        <f t="shared" si="29"/>
        <v>0</v>
      </c>
      <c r="AI588" s="64"/>
      <c r="AJ588" s="64" t="s">
        <v>2135</v>
      </c>
      <c r="AK588" s="61" t="s">
        <v>2127</v>
      </c>
      <c r="AL588" s="61"/>
      <c r="AM588" s="61"/>
      <c r="AN588" s="61"/>
      <c r="AO588" s="61"/>
      <c r="AP588" s="61"/>
      <c r="AQ588" s="61"/>
      <c r="AR588" s="61"/>
      <c r="AS588" s="489" t="s">
        <v>3003</v>
      </c>
    </row>
    <row r="589" spans="1:45" ht="15" x14ac:dyDescent="0.25">
      <c r="A589" s="198"/>
      <c r="B589" s="61">
        <v>22031200300</v>
      </c>
      <c r="C589" s="61" t="s">
        <v>3004</v>
      </c>
      <c r="D589" s="61"/>
      <c r="E589" s="61" t="s">
        <v>3005</v>
      </c>
      <c r="F589" s="61" t="s">
        <v>510</v>
      </c>
      <c r="G589" s="61" t="s">
        <v>394</v>
      </c>
      <c r="H589" s="61"/>
      <c r="I589" s="61"/>
      <c r="J589" s="61"/>
      <c r="K589" s="61"/>
      <c r="L589" s="61"/>
      <c r="M589" s="61"/>
      <c r="N589" s="61"/>
      <c r="O589" s="63"/>
      <c r="P589" s="184">
        <f t="shared" ref="P589:P652" si="30">SUM($H589:$N589)</f>
        <v>0</v>
      </c>
      <c r="Q589" s="64"/>
      <c r="R589" s="64"/>
      <c r="S589" s="64"/>
      <c r="T589" s="64"/>
      <c r="U589" s="64"/>
      <c r="V589" s="64"/>
      <c r="W589" s="64">
        <v>1</v>
      </c>
      <c r="X589" s="63">
        <v>43920</v>
      </c>
      <c r="Y589" s="189">
        <f t="shared" ref="Y589:Y652" si="31">SUM(Q589:W589)</f>
        <v>1</v>
      </c>
      <c r="Z589" s="61"/>
      <c r="AA589" s="61"/>
      <c r="AB589" s="61"/>
      <c r="AC589" s="61"/>
      <c r="AD589" s="61"/>
      <c r="AE589" s="61"/>
      <c r="AF589" s="61"/>
      <c r="AG589" s="63"/>
      <c r="AH589" s="186">
        <f t="shared" ref="AH589:AH652" si="32">SUM($Z589:$AF589)</f>
        <v>0</v>
      </c>
      <c r="AI589" s="64"/>
      <c r="AJ589" s="64" t="s">
        <v>2135</v>
      </c>
      <c r="AK589" s="61" t="s">
        <v>2127</v>
      </c>
      <c r="AL589" s="61"/>
      <c r="AM589" s="61"/>
      <c r="AN589" s="61"/>
      <c r="AO589" s="61"/>
      <c r="AP589" s="61"/>
      <c r="AQ589" s="61"/>
      <c r="AR589" s="61"/>
      <c r="AS589" s="489" t="s">
        <v>3006</v>
      </c>
    </row>
    <row r="590" spans="1:45" ht="15" x14ac:dyDescent="0.25">
      <c r="A590" s="198"/>
      <c r="B590" s="61">
        <v>32203112200</v>
      </c>
      <c r="C590" s="61" t="s">
        <v>3007</v>
      </c>
      <c r="D590" s="61"/>
      <c r="E590" s="61" t="s">
        <v>3008</v>
      </c>
      <c r="F590" s="61" t="s">
        <v>510</v>
      </c>
      <c r="G590" s="61" t="s">
        <v>394</v>
      </c>
      <c r="H590" s="61"/>
      <c r="I590" s="61"/>
      <c r="J590" s="61"/>
      <c r="K590" s="61"/>
      <c r="L590" s="61"/>
      <c r="M590" s="61"/>
      <c r="N590" s="61"/>
      <c r="O590" s="63"/>
      <c r="P590" s="184">
        <f t="shared" si="30"/>
        <v>0</v>
      </c>
      <c r="Q590" s="64"/>
      <c r="R590" s="64"/>
      <c r="S590" s="64"/>
      <c r="T590" s="64"/>
      <c r="U590" s="64"/>
      <c r="V590" s="64"/>
      <c r="W590" s="64">
        <v>1</v>
      </c>
      <c r="X590" s="63">
        <v>43845</v>
      </c>
      <c r="Y590" s="189">
        <f t="shared" si="31"/>
        <v>1</v>
      </c>
      <c r="Z590" s="61"/>
      <c r="AA590" s="61"/>
      <c r="AB590" s="61"/>
      <c r="AC590" s="61"/>
      <c r="AD590" s="61"/>
      <c r="AE590" s="61"/>
      <c r="AF590" s="61"/>
      <c r="AG590" s="63"/>
      <c r="AH590" s="186">
        <f t="shared" si="32"/>
        <v>0</v>
      </c>
      <c r="AI590" s="64"/>
      <c r="AJ590" s="64" t="s">
        <v>2135</v>
      </c>
      <c r="AK590" s="61" t="s">
        <v>2127</v>
      </c>
      <c r="AL590" s="61"/>
      <c r="AM590" s="61"/>
      <c r="AN590" s="61"/>
      <c r="AO590" s="61"/>
      <c r="AP590" s="61"/>
      <c r="AQ590" s="61"/>
      <c r="AR590" s="61"/>
      <c r="AS590" s="489" t="s">
        <v>3009</v>
      </c>
    </row>
    <row r="591" spans="1:45" ht="15" customHeight="1" x14ac:dyDescent="0.25">
      <c r="A591" s="198"/>
      <c r="B591" s="61" t="s">
        <v>3010</v>
      </c>
      <c r="C591" s="61" t="s">
        <v>3011</v>
      </c>
      <c r="D591" s="61"/>
      <c r="E591" s="61" t="s">
        <v>3012</v>
      </c>
      <c r="F591" s="61" t="s">
        <v>690</v>
      </c>
      <c r="G591" s="61" t="s">
        <v>691</v>
      </c>
      <c r="H591" s="61"/>
      <c r="I591" s="61"/>
      <c r="J591" s="61"/>
      <c r="K591" s="61"/>
      <c r="L591" s="61"/>
      <c r="M591" s="61"/>
      <c r="N591" s="61"/>
      <c r="O591" s="63"/>
      <c r="P591" s="184">
        <f t="shared" si="30"/>
        <v>0</v>
      </c>
      <c r="Q591" s="64"/>
      <c r="R591" s="64"/>
      <c r="S591" s="64"/>
      <c r="T591" s="64"/>
      <c r="U591" s="64"/>
      <c r="V591" s="64"/>
      <c r="W591" s="64">
        <v>1</v>
      </c>
      <c r="X591" s="63">
        <v>44040</v>
      </c>
      <c r="Y591" s="189">
        <f t="shared" si="31"/>
        <v>1</v>
      </c>
      <c r="Z591" s="61"/>
      <c r="AA591" s="61"/>
      <c r="AB591" s="61"/>
      <c r="AC591" s="61"/>
      <c r="AD591" s="61"/>
      <c r="AE591" s="61"/>
      <c r="AF591" s="61"/>
      <c r="AG591" s="63"/>
      <c r="AH591" s="186">
        <f t="shared" si="32"/>
        <v>0</v>
      </c>
      <c r="AI591" s="64"/>
      <c r="AJ591" s="64" t="s">
        <v>2135</v>
      </c>
      <c r="AK591" s="61" t="s">
        <v>2127</v>
      </c>
      <c r="AL591" s="61"/>
      <c r="AM591" s="61"/>
      <c r="AN591" s="61"/>
      <c r="AO591" s="61"/>
      <c r="AP591" s="61"/>
      <c r="AQ591" s="61"/>
      <c r="AR591" s="61"/>
      <c r="AS591" s="489" t="s">
        <v>3013</v>
      </c>
    </row>
    <row r="592" spans="1:45" ht="15" x14ac:dyDescent="0.25">
      <c r="A592" s="198"/>
      <c r="B592" s="61" t="s">
        <v>3014</v>
      </c>
      <c r="C592" s="61" t="s">
        <v>3015</v>
      </c>
      <c r="D592" s="61"/>
      <c r="E592" s="61" t="s">
        <v>3016</v>
      </c>
      <c r="F592" s="61" t="s">
        <v>690</v>
      </c>
      <c r="G592" s="61" t="s">
        <v>691</v>
      </c>
      <c r="H592" s="61"/>
      <c r="I592" s="61"/>
      <c r="J592" s="61"/>
      <c r="K592" s="61"/>
      <c r="L592" s="61"/>
      <c r="M592" s="61"/>
      <c r="N592" s="61"/>
      <c r="O592" s="63"/>
      <c r="P592" s="184">
        <f t="shared" si="30"/>
        <v>0</v>
      </c>
      <c r="Q592" s="64"/>
      <c r="R592" s="64"/>
      <c r="S592" s="64"/>
      <c r="T592" s="64"/>
      <c r="U592" s="64"/>
      <c r="V592" s="64"/>
      <c r="W592" s="64">
        <v>1</v>
      </c>
      <c r="X592" s="63">
        <v>43966</v>
      </c>
      <c r="Y592" s="189">
        <f t="shared" si="31"/>
        <v>1</v>
      </c>
      <c r="Z592" s="61"/>
      <c r="AA592" s="61"/>
      <c r="AB592" s="61"/>
      <c r="AC592" s="61"/>
      <c r="AD592" s="61"/>
      <c r="AE592" s="61"/>
      <c r="AF592" s="61"/>
      <c r="AG592" s="63"/>
      <c r="AH592" s="186">
        <f t="shared" si="32"/>
        <v>0</v>
      </c>
      <c r="AI592" s="64"/>
      <c r="AJ592" s="64" t="s">
        <v>2135</v>
      </c>
      <c r="AK592" s="61" t="s">
        <v>2127</v>
      </c>
      <c r="AL592" s="61"/>
      <c r="AM592" s="61"/>
      <c r="AN592" s="61"/>
      <c r="AO592" s="61"/>
      <c r="AP592" s="61"/>
      <c r="AQ592" s="61"/>
      <c r="AR592" s="61"/>
      <c r="AS592" s="489" t="s">
        <v>3017</v>
      </c>
    </row>
    <row r="593" spans="1:45" ht="15" x14ac:dyDescent="0.25">
      <c r="A593" s="198"/>
      <c r="B593" s="61">
        <v>27085800700</v>
      </c>
      <c r="C593" s="61" t="s">
        <v>3018</v>
      </c>
      <c r="D593" s="61"/>
      <c r="E593" s="61" t="s">
        <v>3019</v>
      </c>
      <c r="F593" s="61" t="s">
        <v>510</v>
      </c>
      <c r="G593" s="61" t="s">
        <v>394</v>
      </c>
      <c r="H593" s="61"/>
      <c r="I593" s="61"/>
      <c r="J593" s="61"/>
      <c r="K593" s="61"/>
      <c r="L593" s="61"/>
      <c r="M593" s="61"/>
      <c r="N593" s="61"/>
      <c r="O593" s="63"/>
      <c r="P593" s="184">
        <f t="shared" si="30"/>
        <v>0</v>
      </c>
      <c r="Q593" s="64"/>
      <c r="R593" s="64"/>
      <c r="S593" s="64"/>
      <c r="T593" s="64"/>
      <c r="U593" s="64"/>
      <c r="V593" s="64"/>
      <c r="W593" s="64">
        <v>1</v>
      </c>
      <c r="X593" s="63">
        <v>43987</v>
      </c>
      <c r="Y593" s="189">
        <f t="shared" si="31"/>
        <v>1</v>
      </c>
      <c r="Z593" s="61"/>
      <c r="AA593" s="61"/>
      <c r="AB593" s="61"/>
      <c r="AC593" s="61"/>
      <c r="AD593" s="61"/>
      <c r="AE593" s="61"/>
      <c r="AF593" s="61"/>
      <c r="AG593" s="63"/>
      <c r="AH593" s="186">
        <f t="shared" si="32"/>
        <v>0</v>
      </c>
      <c r="AI593" s="64"/>
      <c r="AJ593" s="64" t="s">
        <v>2135</v>
      </c>
      <c r="AK593" s="61" t="s">
        <v>2127</v>
      </c>
      <c r="AL593" s="61"/>
      <c r="AM593" s="61"/>
      <c r="AN593" s="61"/>
      <c r="AO593" s="61"/>
      <c r="AP593" s="61"/>
      <c r="AQ593" s="61"/>
      <c r="AR593" s="61"/>
      <c r="AS593" s="489" t="s">
        <v>3020</v>
      </c>
    </row>
    <row r="594" spans="1:45" ht="15" x14ac:dyDescent="0.25">
      <c r="A594" s="198"/>
      <c r="B594" s="61">
        <v>16141401600</v>
      </c>
      <c r="C594" s="61" t="s">
        <v>3021</v>
      </c>
      <c r="D594" s="61"/>
      <c r="E594" s="61" t="s">
        <v>3022</v>
      </c>
      <c r="F594" s="61" t="s">
        <v>510</v>
      </c>
      <c r="G594" s="61" t="s">
        <v>394</v>
      </c>
      <c r="H594" s="61"/>
      <c r="I594" s="61"/>
      <c r="J594" s="61"/>
      <c r="K594" s="61"/>
      <c r="L594" s="61"/>
      <c r="M594" s="61"/>
      <c r="N594" s="61"/>
      <c r="O594" s="63"/>
      <c r="P594" s="184">
        <f t="shared" si="30"/>
        <v>0</v>
      </c>
      <c r="Q594" s="64"/>
      <c r="R594" s="64"/>
      <c r="S594" s="64"/>
      <c r="T594" s="64"/>
      <c r="U594" s="64"/>
      <c r="V594" s="64"/>
      <c r="W594" s="64">
        <v>1</v>
      </c>
      <c r="X594" s="63">
        <v>44047</v>
      </c>
      <c r="Y594" s="189">
        <f t="shared" si="31"/>
        <v>1</v>
      </c>
      <c r="Z594" s="61"/>
      <c r="AA594" s="61"/>
      <c r="AB594" s="61"/>
      <c r="AC594" s="61"/>
      <c r="AD594" s="61"/>
      <c r="AE594" s="61"/>
      <c r="AF594" s="61"/>
      <c r="AG594" s="63"/>
      <c r="AH594" s="186">
        <f t="shared" si="32"/>
        <v>0</v>
      </c>
      <c r="AI594" s="64"/>
      <c r="AJ594" s="64" t="s">
        <v>2135</v>
      </c>
      <c r="AK594" s="61" t="s">
        <v>2127</v>
      </c>
      <c r="AL594" s="61"/>
      <c r="AM594" s="61"/>
      <c r="AN594" s="61"/>
      <c r="AO594" s="61"/>
      <c r="AP594" s="61"/>
      <c r="AQ594" s="61"/>
      <c r="AR594" s="61"/>
      <c r="AS594" s="489" t="s">
        <v>3023</v>
      </c>
    </row>
    <row r="595" spans="1:45" ht="15" customHeight="1" x14ac:dyDescent="0.25">
      <c r="A595" s="198"/>
      <c r="B595" s="61">
        <v>45537303001</v>
      </c>
      <c r="C595" s="61" t="s">
        <v>3024</v>
      </c>
      <c r="D595" s="61"/>
      <c r="E595" s="61" t="s">
        <v>3025</v>
      </c>
      <c r="F595" s="61" t="s">
        <v>510</v>
      </c>
      <c r="G595" s="61" t="s">
        <v>394</v>
      </c>
      <c r="H595" s="61"/>
      <c r="I595" s="61"/>
      <c r="J595" s="61"/>
      <c r="K595" s="61"/>
      <c r="L595" s="61"/>
      <c r="M595" s="61"/>
      <c r="N595" s="61"/>
      <c r="O595" s="63"/>
      <c r="P595" s="184">
        <f t="shared" si="30"/>
        <v>0</v>
      </c>
      <c r="Q595" s="64"/>
      <c r="R595" s="64"/>
      <c r="S595" s="64"/>
      <c r="T595" s="64"/>
      <c r="U595" s="64"/>
      <c r="V595" s="64"/>
      <c r="W595" s="64">
        <v>1</v>
      </c>
      <c r="X595" s="63">
        <v>44169</v>
      </c>
      <c r="Y595" s="189">
        <f t="shared" si="31"/>
        <v>1</v>
      </c>
      <c r="Z595" s="61"/>
      <c r="AA595" s="61"/>
      <c r="AB595" s="61"/>
      <c r="AC595" s="61"/>
      <c r="AD595" s="61"/>
      <c r="AE595" s="61"/>
      <c r="AF595" s="61"/>
      <c r="AG595" s="63"/>
      <c r="AH595" s="186">
        <f t="shared" si="32"/>
        <v>0</v>
      </c>
      <c r="AI595" s="64"/>
      <c r="AJ595" s="64" t="s">
        <v>2135</v>
      </c>
      <c r="AK595" s="61" t="s">
        <v>2127</v>
      </c>
      <c r="AL595" s="61"/>
      <c r="AM595" s="61"/>
      <c r="AN595" s="61"/>
      <c r="AO595" s="61"/>
      <c r="AP595" s="61"/>
      <c r="AQ595" s="61"/>
      <c r="AR595" s="61"/>
      <c r="AS595" s="489" t="s">
        <v>3026</v>
      </c>
    </row>
    <row r="596" spans="1:45" ht="15" customHeight="1" x14ac:dyDescent="0.25">
      <c r="A596" s="198"/>
      <c r="B596" s="61">
        <v>28093702600</v>
      </c>
      <c r="C596" s="61" t="s">
        <v>3027</v>
      </c>
      <c r="D596" s="61"/>
      <c r="E596" s="61" t="s">
        <v>3028</v>
      </c>
      <c r="F596" s="61" t="s">
        <v>510</v>
      </c>
      <c r="G596" s="61" t="s">
        <v>394</v>
      </c>
      <c r="H596" s="61"/>
      <c r="I596" s="61"/>
      <c r="J596" s="61"/>
      <c r="K596" s="61"/>
      <c r="L596" s="61"/>
      <c r="M596" s="61"/>
      <c r="N596" s="61"/>
      <c r="O596" s="63"/>
      <c r="P596" s="184">
        <f t="shared" si="30"/>
        <v>0</v>
      </c>
      <c r="Q596" s="64"/>
      <c r="R596" s="64"/>
      <c r="S596" s="64"/>
      <c r="T596" s="64"/>
      <c r="U596" s="64"/>
      <c r="V596" s="64"/>
      <c r="W596" s="64">
        <v>1</v>
      </c>
      <c r="X596" s="63">
        <v>44021</v>
      </c>
      <c r="Y596" s="189">
        <f t="shared" si="31"/>
        <v>1</v>
      </c>
      <c r="Z596" s="61"/>
      <c r="AA596" s="61"/>
      <c r="AB596" s="61"/>
      <c r="AC596" s="61"/>
      <c r="AD596" s="61"/>
      <c r="AE596" s="61"/>
      <c r="AF596" s="61"/>
      <c r="AG596" s="63"/>
      <c r="AH596" s="186">
        <f t="shared" si="32"/>
        <v>0</v>
      </c>
      <c r="AI596" s="64"/>
      <c r="AJ596" s="64" t="s">
        <v>2135</v>
      </c>
      <c r="AK596" s="61" t="s">
        <v>2127</v>
      </c>
      <c r="AL596" s="61"/>
      <c r="AM596" s="61"/>
      <c r="AN596" s="61"/>
      <c r="AO596" s="61"/>
      <c r="AP596" s="61"/>
      <c r="AQ596" s="61"/>
      <c r="AR596" s="61"/>
      <c r="AS596" s="489" t="s">
        <v>3029</v>
      </c>
    </row>
    <row r="597" spans="1:45" ht="15" x14ac:dyDescent="0.25">
      <c r="A597" s="198"/>
      <c r="B597" s="61">
        <v>29099604200</v>
      </c>
      <c r="C597" s="61" t="s">
        <v>3030</v>
      </c>
      <c r="D597" s="61"/>
      <c r="E597" s="61" t="s">
        <v>3031</v>
      </c>
      <c r="F597" s="61" t="s">
        <v>510</v>
      </c>
      <c r="G597" s="61" t="s">
        <v>394</v>
      </c>
      <c r="H597" s="61"/>
      <c r="I597" s="61"/>
      <c r="J597" s="61"/>
      <c r="K597" s="61"/>
      <c r="L597" s="61"/>
      <c r="M597" s="61"/>
      <c r="N597" s="61"/>
      <c r="O597" s="63"/>
      <c r="P597" s="184">
        <f t="shared" si="30"/>
        <v>0</v>
      </c>
      <c r="Q597" s="64"/>
      <c r="R597" s="64"/>
      <c r="S597" s="64"/>
      <c r="T597" s="64"/>
      <c r="U597" s="64"/>
      <c r="V597" s="64"/>
      <c r="W597" s="64">
        <v>1</v>
      </c>
      <c r="X597" s="63">
        <v>44001</v>
      </c>
      <c r="Y597" s="189">
        <f t="shared" si="31"/>
        <v>1</v>
      </c>
      <c r="Z597" s="61"/>
      <c r="AA597" s="61"/>
      <c r="AB597" s="61"/>
      <c r="AC597" s="61"/>
      <c r="AD597" s="61"/>
      <c r="AE597" s="61"/>
      <c r="AF597" s="61"/>
      <c r="AG597" s="63"/>
      <c r="AH597" s="186">
        <f t="shared" si="32"/>
        <v>0</v>
      </c>
      <c r="AI597" s="64"/>
      <c r="AJ597" s="64" t="s">
        <v>2135</v>
      </c>
      <c r="AK597" s="61" t="s">
        <v>2127</v>
      </c>
      <c r="AL597" s="61"/>
      <c r="AM597" s="61"/>
      <c r="AN597" s="61"/>
      <c r="AO597" s="61"/>
      <c r="AP597" s="61"/>
      <c r="AQ597" s="61"/>
      <c r="AR597" s="61"/>
      <c r="AS597" s="489" t="s">
        <v>3032</v>
      </c>
    </row>
    <row r="598" spans="1:45" ht="15" x14ac:dyDescent="0.25">
      <c r="A598" s="198"/>
      <c r="B598" s="61">
        <v>33213605600</v>
      </c>
      <c r="C598" s="61" t="s">
        <v>3033</v>
      </c>
      <c r="D598" s="61"/>
      <c r="E598" s="61" t="s">
        <v>3034</v>
      </c>
      <c r="F598" s="61" t="s">
        <v>510</v>
      </c>
      <c r="G598" s="61" t="s">
        <v>394</v>
      </c>
      <c r="H598" s="61"/>
      <c r="I598" s="61"/>
      <c r="J598" s="61"/>
      <c r="K598" s="61"/>
      <c r="L598" s="61"/>
      <c r="M598" s="61"/>
      <c r="N598" s="61"/>
      <c r="O598" s="63"/>
      <c r="P598" s="184">
        <f t="shared" si="30"/>
        <v>0</v>
      </c>
      <c r="Q598" s="64"/>
      <c r="R598" s="64"/>
      <c r="S598" s="64"/>
      <c r="T598" s="64"/>
      <c r="U598" s="64"/>
      <c r="V598" s="64"/>
      <c r="W598" s="64">
        <v>1</v>
      </c>
      <c r="X598" s="63">
        <v>44167</v>
      </c>
      <c r="Y598" s="189">
        <f t="shared" si="31"/>
        <v>1</v>
      </c>
      <c r="Z598" s="61"/>
      <c r="AA598" s="61"/>
      <c r="AB598" s="61"/>
      <c r="AC598" s="61"/>
      <c r="AD598" s="61"/>
      <c r="AE598" s="61"/>
      <c r="AF598" s="61"/>
      <c r="AG598" s="63"/>
      <c r="AH598" s="186">
        <f t="shared" si="32"/>
        <v>0</v>
      </c>
      <c r="AI598" s="64"/>
      <c r="AJ598" s="64" t="s">
        <v>2135</v>
      </c>
      <c r="AK598" s="61" t="s">
        <v>2127</v>
      </c>
      <c r="AL598" s="61"/>
      <c r="AM598" s="61"/>
      <c r="AN598" s="61"/>
      <c r="AO598" s="61"/>
      <c r="AP598" s="61"/>
      <c r="AQ598" s="61"/>
      <c r="AR598" s="61"/>
      <c r="AS598" s="489" t="s">
        <v>3035</v>
      </c>
    </row>
    <row r="599" spans="1:45" ht="15" x14ac:dyDescent="0.25">
      <c r="A599" s="198"/>
      <c r="B599" s="61" t="s">
        <v>1711</v>
      </c>
      <c r="C599" s="61" t="s">
        <v>1712</v>
      </c>
      <c r="D599" s="61"/>
      <c r="E599" s="61" t="s">
        <v>3036</v>
      </c>
      <c r="F599" s="61" t="s">
        <v>510</v>
      </c>
      <c r="G599" s="61" t="s">
        <v>394</v>
      </c>
      <c r="H599" s="61"/>
      <c r="I599" s="61"/>
      <c r="J599" s="61"/>
      <c r="K599" s="61"/>
      <c r="L599" s="61"/>
      <c r="M599" s="61"/>
      <c r="N599" s="61"/>
      <c r="O599" s="63"/>
      <c r="P599" s="184">
        <f t="shared" si="30"/>
        <v>0</v>
      </c>
      <c r="Q599" s="64"/>
      <c r="R599" s="64"/>
      <c r="S599" s="64"/>
      <c r="T599" s="64"/>
      <c r="U599" s="64"/>
      <c r="V599" s="64"/>
      <c r="W599" s="64">
        <v>1</v>
      </c>
      <c r="X599" s="63">
        <v>44166</v>
      </c>
      <c r="Y599" s="189">
        <f t="shared" si="31"/>
        <v>1</v>
      </c>
      <c r="Z599" s="61"/>
      <c r="AA599" s="61"/>
      <c r="AB599" s="61"/>
      <c r="AC599" s="61"/>
      <c r="AD599" s="61"/>
      <c r="AE599" s="61"/>
      <c r="AF599" s="61"/>
      <c r="AG599" s="63"/>
      <c r="AH599" s="186">
        <f t="shared" si="32"/>
        <v>0</v>
      </c>
      <c r="AI599" s="64"/>
      <c r="AJ599" s="64" t="s">
        <v>2135</v>
      </c>
      <c r="AK599" s="61" t="s">
        <v>2127</v>
      </c>
      <c r="AL599" s="61"/>
      <c r="AM599" s="61"/>
      <c r="AN599" s="61"/>
      <c r="AO599" s="61"/>
      <c r="AP599" s="61"/>
      <c r="AQ599" s="61"/>
      <c r="AR599" s="61"/>
      <c r="AS599" s="489" t="s">
        <v>3037</v>
      </c>
    </row>
    <row r="600" spans="1:45" ht="15" customHeight="1" x14ac:dyDescent="0.25">
      <c r="A600" s="198"/>
      <c r="B600" s="61" t="s">
        <v>1152</v>
      </c>
      <c r="C600" s="61" t="s">
        <v>3038</v>
      </c>
      <c r="D600" s="61"/>
      <c r="E600" s="61" t="s">
        <v>3039</v>
      </c>
      <c r="F600" s="61" t="s">
        <v>510</v>
      </c>
      <c r="G600" s="61" t="s">
        <v>394</v>
      </c>
      <c r="H600" s="61"/>
      <c r="I600" s="61"/>
      <c r="J600" s="61"/>
      <c r="K600" s="61"/>
      <c r="L600" s="61"/>
      <c r="M600" s="61"/>
      <c r="N600" s="61"/>
      <c r="O600" s="63"/>
      <c r="P600" s="184">
        <f t="shared" si="30"/>
        <v>0</v>
      </c>
      <c r="Q600" s="64"/>
      <c r="R600" s="64"/>
      <c r="S600" s="64"/>
      <c r="T600" s="64"/>
      <c r="U600" s="64"/>
      <c r="V600" s="64"/>
      <c r="W600" s="64">
        <v>1</v>
      </c>
      <c r="X600" s="63">
        <v>44132</v>
      </c>
      <c r="Y600" s="189">
        <f t="shared" si="31"/>
        <v>1</v>
      </c>
      <c r="Z600" s="61"/>
      <c r="AA600" s="61"/>
      <c r="AB600" s="61"/>
      <c r="AC600" s="61"/>
      <c r="AD600" s="61"/>
      <c r="AE600" s="61"/>
      <c r="AF600" s="61"/>
      <c r="AG600" s="63"/>
      <c r="AH600" s="186">
        <f t="shared" si="32"/>
        <v>0</v>
      </c>
      <c r="AI600" s="64"/>
      <c r="AJ600" s="64" t="s">
        <v>2135</v>
      </c>
      <c r="AK600" s="61" t="s">
        <v>2127</v>
      </c>
      <c r="AL600" s="61"/>
      <c r="AM600" s="61"/>
      <c r="AN600" s="61"/>
      <c r="AO600" s="61"/>
      <c r="AP600" s="61"/>
      <c r="AQ600" s="61"/>
      <c r="AR600" s="61"/>
      <c r="AS600" s="489" t="s">
        <v>3040</v>
      </c>
    </row>
    <row r="601" spans="1:45" ht="15" x14ac:dyDescent="0.25">
      <c r="A601" s="198"/>
      <c r="B601" s="61">
        <v>36242104500</v>
      </c>
      <c r="C601" s="61" t="s">
        <v>3041</v>
      </c>
      <c r="D601" s="61"/>
      <c r="E601" s="61" t="s">
        <v>3042</v>
      </c>
      <c r="F601" s="61" t="s">
        <v>510</v>
      </c>
      <c r="G601" s="61" t="s">
        <v>394</v>
      </c>
      <c r="H601" s="61"/>
      <c r="I601" s="61"/>
      <c r="J601" s="61"/>
      <c r="K601" s="61"/>
      <c r="L601" s="61"/>
      <c r="M601" s="61"/>
      <c r="N601" s="61"/>
      <c r="O601" s="63"/>
      <c r="P601" s="184">
        <f t="shared" si="30"/>
        <v>0</v>
      </c>
      <c r="Q601" s="64"/>
      <c r="R601" s="64"/>
      <c r="S601" s="64"/>
      <c r="T601" s="64"/>
      <c r="U601" s="64"/>
      <c r="V601" s="64"/>
      <c r="W601" s="64">
        <v>1</v>
      </c>
      <c r="X601" s="63">
        <v>43896</v>
      </c>
      <c r="Y601" s="189">
        <f t="shared" si="31"/>
        <v>1</v>
      </c>
      <c r="Z601" s="61"/>
      <c r="AA601" s="61"/>
      <c r="AB601" s="61"/>
      <c r="AC601" s="61"/>
      <c r="AD601" s="61"/>
      <c r="AE601" s="61"/>
      <c r="AF601" s="61"/>
      <c r="AG601" s="63"/>
      <c r="AH601" s="186">
        <f t="shared" si="32"/>
        <v>0</v>
      </c>
      <c r="AI601" s="64"/>
      <c r="AJ601" s="64" t="s">
        <v>2135</v>
      </c>
      <c r="AK601" s="61" t="s">
        <v>2127</v>
      </c>
      <c r="AL601" s="61"/>
      <c r="AM601" s="61"/>
      <c r="AN601" s="61"/>
      <c r="AO601" s="61"/>
      <c r="AP601" s="61"/>
      <c r="AQ601" s="61"/>
      <c r="AR601" s="61"/>
      <c r="AS601" s="489" t="s">
        <v>3043</v>
      </c>
    </row>
    <row r="602" spans="1:45" ht="15" x14ac:dyDescent="0.25">
      <c r="A602" s="198"/>
      <c r="B602" s="61">
        <v>35237402600</v>
      </c>
      <c r="C602" s="61" t="s">
        <v>1269</v>
      </c>
      <c r="D602" s="61"/>
      <c r="E602" s="61" t="s">
        <v>3044</v>
      </c>
      <c r="F602" s="61" t="s">
        <v>510</v>
      </c>
      <c r="G602" s="61" t="s">
        <v>394</v>
      </c>
      <c r="H602" s="61"/>
      <c r="I602" s="61"/>
      <c r="J602" s="61"/>
      <c r="K602" s="61"/>
      <c r="L602" s="61"/>
      <c r="M602" s="61"/>
      <c r="N602" s="61"/>
      <c r="O602" s="63"/>
      <c r="P602" s="184">
        <f t="shared" si="30"/>
        <v>0</v>
      </c>
      <c r="Q602" s="64"/>
      <c r="R602" s="64"/>
      <c r="S602" s="64"/>
      <c r="T602" s="64"/>
      <c r="U602" s="64"/>
      <c r="V602" s="64"/>
      <c r="W602" s="64">
        <v>1</v>
      </c>
      <c r="X602" s="63">
        <v>43958</v>
      </c>
      <c r="Y602" s="189">
        <f t="shared" si="31"/>
        <v>1</v>
      </c>
      <c r="Z602" s="61"/>
      <c r="AA602" s="61"/>
      <c r="AB602" s="61"/>
      <c r="AC602" s="61"/>
      <c r="AD602" s="61"/>
      <c r="AE602" s="61"/>
      <c r="AF602" s="61"/>
      <c r="AG602" s="63"/>
      <c r="AH602" s="186">
        <f t="shared" si="32"/>
        <v>0</v>
      </c>
      <c r="AI602" s="64"/>
      <c r="AJ602" s="64" t="s">
        <v>2135</v>
      </c>
      <c r="AK602" s="61" t="s">
        <v>2127</v>
      </c>
      <c r="AL602" s="61"/>
      <c r="AM602" s="61"/>
      <c r="AN602" s="61"/>
      <c r="AO602" s="61"/>
      <c r="AP602" s="61"/>
      <c r="AQ602" s="61"/>
      <c r="AR602" s="61"/>
      <c r="AS602" s="489" t="s">
        <v>3045</v>
      </c>
    </row>
    <row r="603" spans="1:45" ht="15" x14ac:dyDescent="0.25">
      <c r="A603" s="198"/>
      <c r="B603" s="61">
        <v>28092000600</v>
      </c>
      <c r="C603" s="61" t="s">
        <v>3046</v>
      </c>
      <c r="D603" s="61"/>
      <c r="E603" s="61" t="s">
        <v>3047</v>
      </c>
      <c r="F603" s="61" t="s">
        <v>510</v>
      </c>
      <c r="G603" s="61" t="s">
        <v>394</v>
      </c>
      <c r="H603" s="61"/>
      <c r="I603" s="61"/>
      <c r="J603" s="61"/>
      <c r="K603" s="61"/>
      <c r="L603" s="61"/>
      <c r="M603" s="61"/>
      <c r="N603" s="61"/>
      <c r="O603" s="63"/>
      <c r="P603" s="184">
        <f t="shared" si="30"/>
        <v>0</v>
      </c>
      <c r="Q603" s="64"/>
      <c r="R603" s="64"/>
      <c r="S603" s="64"/>
      <c r="T603" s="64"/>
      <c r="U603" s="64"/>
      <c r="V603" s="64"/>
      <c r="W603" s="64">
        <v>1</v>
      </c>
      <c r="X603" s="63">
        <v>44084</v>
      </c>
      <c r="Y603" s="189">
        <f t="shared" si="31"/>
        <v>1</v>
      </c>
      <c r="Z603" s="61"/>
      <c r="AA603" s="61"/>
      <c r="AB603" s="61"/>
      <c r="AC603" s="61"/>
      <c r="AD603" s="61"/>
      <c r="AE603" s="61"/>
      <c r="AF603" s="61"/>
      <c r="AG603" s="63"/>
      <c r="AH603" s="186">
        <f t="shared" si="32"/>
        <v>0</v>
      </c>
      <c r="AI603" s="64"/>
      <c r="AJ603" s="64" t="s">
        <v>2135</v>
      </c>
      <c r="AK603" s="61" t="s">
        <v>2127</v>
      </c>
      <c r="AL603" s="61"/>
      <c r="AM603" s="61"/>
      <c r="AN603" s="61"/>
      <c r="AO603" s="61"/>
      <c r="AP603" s="61"/>
      <c r="AQ603" s="61"/>
      <c r="AR603" s="61"/>
      <c r="AS603" s="489" t="s">
        <v>3048</v>
      </c>
    </row>
    <row r="604" spans="1:45" ht="15" customHeight="1" x14ac:dyDescent="0.25">
      <c r="A604" s="198"/>
      <c r="B604" s="61" t="s">
        <v>3049</v>
      </c>
      <c r="C604" s="61" t="s">
        <v>3050</v>
      </c>
      <c r="D604" s="61"/>
      <c r="E604" s="61" t="s">
        <v>3051</v>
      </c>
      <c r="F604" s="61" t="s">
        <v>690</v>
      </c>
      <c r="G604" s="61" t="s">
        <v>691</v>
      </c>
      <c r="H604" s="61"/>
      <c r="I604" s="61"/>
      <c r="J604" s="61"/>
      <c r="K604" s="61"/>
      <c r="L604" s="61"/>
      <c r="M604" s="61"/>
      <c r="N604" s="61"/>
      <c r="O604" s="63"/>
      <c r="P604" s="184">
        <f t="shared" si="30"/>
        <v>0</v>
      </c>
      <c r="Q604" s="64"/>
      <c r="R604" s="64"/>
      <c r="S604" s="64"/>
      <c r="T604" s="64"/>
      <c r="U604" s="64"/>
      <c r="V604" s="64"/>
      <c r="W604" s="64">
        <v>1</v>
      </c>
      <c r="X604" s="63">
        <v>44117</v>
      </c>
      <c r="Y604" s="189">
        <f t="shared" si="31"/>
        <v>1</v>
      </c>
      <c r="Z604" s="61"/>
      <c r="AA604" s="61"/>
      <c r="AB604" s="61"/>
      <c r="AC604" s="61"/>
      <c r="AD604" s="61"/>
      <c r="AE604" s="61"/>
      <c r="AF604" s="61"/>
      <c r="AG604" s="63"/>
      <c r="AH604" s="186">
        <f t="shared" si="32"/>
        <v>0</v>
      </c>
      <c r="AI604" s="64"/>
      <c r="AJ604" s="64" t="s">
        <v>2135</v>
      </c>
      <c r="AK604" s="61" t="s">
        <v>2127</v>
      </c>
      <c r="AL604" s="61"/>
      <c r="AM604" s="61"/>
      <c r="AN604" s="61"/>
      <c r="AO604" s="61"/>
      <c r="AP604" s="61"/>
      <c r="AQ604" s="61"/>
      <c r="AR604" s="61"/>
      <c r="AS604" s="489" t="s">
        <v>3052</v>
      </c>
    </row>
    <row r="605" spans="1:45" ht="15" customHeight="1" x14ac:dyDescent="0.25">
      <c r="A605" s="198"/>
      <c r="B605" s="61" t="s">
        <v>3053</v>
      </c>
      <c r="C605" s="61" t="s">
        <v>3054</v>
      </c>
      <c r="D605" s="61"/>
      <c r="E605" s="61" t="s">
        <v>3055</v>
      </c>
      <c r="F605" s="61" t="s">
        <v>690</v>
      </c>
      <c r="G605" s="61" t="s">
        <v>691</v>
      </c>
      <c r="H605" s="61"/>
      <c r="I605" s="61"/>
      <c r="J605" s="61"/>
      <c r="K605" s="61"/>
      <c r="L605" s="61"/>
      <c r="M605" s="61"/>
      <c r="N605" s="61"/>
      <c r="O605" s="63"/>
      <c r="P605" s="184">
        <f t="shared" si="30"/>
        <v>0</v>
      </c>
      <c r="Q605" s="64"/>
      <c r="R605" s="64"/>
      <c r="S605" s="64"/>
      <c r="T605" s="64"/>
      <c r="U605" s="64"/>
      <c r="V605" s="64"/>
      <c r="W605" s="64">
        <v>1</v>
      </c>
      <c r="X605" s="63">
        <v>43985</v>
      </c>
      <c r="Y605" s="189">
        <f t="shared" si="31"/>
        <v>1</v>
      </c>
      <c r="Z605" s="61"/>
      <c r="AA605" s="61"/>
      <c r="AB605" s="61"/>
      <c r="AC605" s="61"/>
      <c r="AD605" s="61"/>
      <c r="AE605" s="61"/>
      <c r="AF605" s="61"/>
      <c r="AG605" s="63"/>
      <c r="AH605" s="186">
        <f t="shared" si="32"/>
        <v>0</v>
      </c>
      <c r="AI605" s="64"/>
      <c r="AJ605" s="64" t="s">
        <v>2135</v>
      </c>
      <c r="AK605" s="61" t="s">
        <v>2127</v>
      </c>
      <c r="AL605" s="61"/>
      <c r="AM605" s="61"/>
      <c r="AN605" s="61"/>
      <c r="AO605" s="61"/>
      <c r="AP605" s="61"/>
      <c r="AQ605" s="61"/>
      <c r="AR605" s="61"/>
      <c r="AS605" s="489" t="s">
        <v>3056</v>
      </c>
    </row>
    <row r="606" spans="1:45" ht="15" customHeight="1" x14ac:dyDescent="0.25">
      <c r="A606" s="198"/>
      <c r="B606" s="61">
        <v>7059001101</v>
      </c>
      <c r="C606" s="61" t="s">
        <v>3057</v>
      </c>
      <c r="D606" s="61"/>
      <c r="E606" s="61" t="s">
        <v>3058</v>
      </c>
      <c r="F606" s="61" t="s">
        <v>510</v>
      </c>
      <c r="G606" s="61" t="s">
        <v>394</v>
      </c>
      <c r="H606" s="61"/>
      <c r="I606" s="61"/>
      <c r="J606" s="61"/>
      <c r="K606" s="61"/>
      <c r="L606" s="61"/>
      <c r="M606" s="61"/>
      <c r="N606" s="61"/>
      <c r="O606" s="63"/>
      <c r="P606" s="184">
        <f t="shared" si="30"/>
        <v>0</v>
      </c>
      <c r="Q606" s="64"/>
      <c r="R606" s="64"/>
      <c r="S606" s="64"/>
      <c r="T606" s="64"/>
      <c r="U606" s="64"/>
      <c r="V606" s="64"/>
      <c r="W606" s="64">
        <v>1</v>
      </c>
      <c r="X606" s="63">
        <v>43896</v>
      </c>
      <c r="Y606" s="189">
        <f t="shared" si="31"/>
        <v>1</v>
      </c>
      <c r="Z606" s="61"/>
      <c r="AA606" s="61"/>
      <c r="AB606" s="61"/>
      <c r="AC606" s="61"/>
      <c r="AD606" s="61"/>
      <c r="AE606" s="61"/>
      <c r="AF606" s="61"/>
      <c r="AG606" s="63"/>
      <c r="AH606" s="186">
        <f t="shared" si="32"/>
        <v>0</v>
      </c>
      <c r="AI606" s="64"/>
      <c r="AJ606" s="64" t="s">
        <v>2135</v>
      </c>
      <c r="AK606" s="61" t="s">
        <v>2127</v>
      </c>
      <c r="AL606" s="61"/>
      <c r="AM606" s="61"/>
      <c r="AN606" s="61"/>
      <c r="AO606" s="61"/>
      <c r="AP606" s="61"/>
      <c r="AQ606" s="61"/>
      <c r="AR606" s="61"/>
      <c r="AS606" s="489" t="s">
        <v>3059</v>
      </c>
    </row>
    <row r="607" spans="1:45" ht="15" x14ac:dyDescent="0.25">
      <c r="A607" s="198"/>
      <c r="B607" s="61">
        <v>6001300700</v>
      </c>
      <c r="C607" s="61" t="s">
        <v>3060</v>
      </c>
      <c r="D607" s="61"/>
      <c r="E607" s="61" t="s">
        <v>3061</v>
      </c>
      <c r="F607" s="61" t="s">
        <v>690</v>
      </c>
      <c r="G607" s="61" t="s">
        <v>691</v>
      </c>
      <c r="H607" s="61"/>
      <c r="I607" s="61"/>
      <c r="J607" s="61"/>
      <c r="K607" s="61"/>
      <c r="L607" s="61"/>
      <c r="M607" s="61"/>
      <c r="N607" s="61"/>
      <c r="O607" s="63"/>
      <c r="P607" s="184">
        <f t="shared" si="30"/>
        <v>0</v>
      </c>
      <c r="Q607" s="64"/>
      <c r="R607" s="64"/>
      <c r="S607" s="64"/>
      <c r="T607" s="64"/>
      <c r="U607" s="64"/>
      <c r="V607" s="64"/>
      <c r="W607" s="64">
        <v>1</v>
      </c>
      <c r="X607" s="63">
        <v>44106</v>
      </c>
      <c r="Y607" s="189">
        <f t="shared" si="31"/>
        <v>1</v>
      </c>
      <c r="Z607" s="61"/>
      <c r="AA607" s="61"/>
      <c r="AB607" s="61"/>
      <c r="AC607" s="61"/>
      <c r="AD607" s="61"/>
      <c r="AE607" s="61"/>
      <c r="AF607" s="61"/>
      <c r="AG607" s="63"/>
      <c r="AH607" s="186">
        <f t="shared" si="32"/>
        <v>0</v>
      </c>
      <c r="AI607" s="64"/>
      <c r="AJ607" s="64" t="s">
        <v>2135</v>
      </c>
      <c r="AK607" s="61" t="s">
        <v>2127</v>
      </c>
      <c r="AL607" s="61"/>
      <c r="AM607" s="61"/>
      <c r="AN607" s="61"/>
      <c r="AO607" s="61"/>
      <c r="AP607" s="61"/>
      <c r="AQ607" s="61"/>
      <c r="AR607" s="61"/>
      <c r="AS607" s="489" t="s">
        <v>3062</v>
      </c>
    </row>
    <row r="608" spans="1:45" ht="15" customHeight="1" x14ac:dyDescent="0.25">
      <c r="A608" s="198"/>
      <c r="B608" s="61" t="s">
        <v>3063</v>
      </c>
      <c r="C608" s="61" t="s">
        <v>3064</v>
      </c>
      <c r="D608" s="61"/>
      <c r="E608" s="61" t="s">
        <v>3065</v>
      </c>
      <c r="F608" s="61" t="s">
        <v>690</v>
      </c>
      <c r="G608" s="61" t="s">
        <v>691</v>
      </c>
      <c r="H608" s="61"/>
      <c r="I608" s="61"/>
      <c r="J608" s="61"/>
      <c r="K608" s="61"/>
      <c r="L608" s="61"/>
      <c r="M608" s="61"/>
      <c r="N608" s="61"/>
      <c r="O608" s="63"/>
      <c r="P608" s="184">
        <f t="shared" si="30"/>
        <v>0</v>
      </c>
      <c r="Q608" s="64"/>
      <c r="R608" s="64"/>
      <c r="S608" s="64"/>
      <c r="T608" s="64"/>
      <c r="U608" s="64"/>
      <c r="V608" s="64"/>
      <c r="W608" s="64">
        <v>1</v>
      </c>
      <c r="X608" s="63">
        <v>43944</v>
      </c>
      <c r="Y608" s="189">
        <f t="shared" si="31"/>
        <v>1</v>
      </c>
      <c r="Z608" s="61"/>
      <c r="AA608" s="61"/>
      <c r="AB608" s="61"/>
      <c r="AC608" s="61"/>
      <c r="AD608" s="61"/>
      <c r="AE608" s="61"/>
      <c r="AF608" s="61"/>
      <c r="AG608" s="63"/>
      <c r="AH608" s="186">
        <f t="shared" si="32"/>
        <v>0</v>
      </c>
      <c r="AI608" s="64"/>
      <c r="AJ608" s="64" t="s">
        <v>2135</v>
      </c>
      <c r="AK608" s="61" t="s">
        <v>2127</v>
      </c>
      <c r="AL608" s="61"/>
      <c r="AM608" s="61"/>
      <c r="AN608" s="61"/>
      <c r="AO608" s="61"/>
      <c r="AP608" s="61"/>
      <c r="AQ608" s="61"/>
      <c r="AR608" s="61"/>
      <c r="AS608" s="489" t="s">
        <v>3066</v>
      </c>
    </row>
    <row r="609" spans="1:45" ht="15" x14ac:dyDescent="0.25">
      <c r="A609" s="198"/>
      <c r="B609" s="61">
        <v>3003101100</v>
      </c>
      <c r="C609" s="61" t="s">
        <v>3067</v>
      </c>
      <c r="D609" s="61"/>
      <c r="E609" s="61" t="s">
        <v>3068</v>
      </c>
      <c r="F609" s="61" t="s">
        <v>510</v>
      </c>
      <c r="G609" s="61" t="s">
        <v>394</v>
      </c>
      <c r="H609" s="61"/>
      <c r="I609" s="61"/>
      <c r="J609" s="61"/>
      <c r="K609" s="61"/>
      <c r="L609" s="61"/>
      <c r="M609" s="61"/>
      <c r="N609" s="61"/>
      <c r="O609" s="63"/>
      <c r="P609" s="184">
        <f t="shared" si="30"/>
        <v>0</v>
      </c>
      <c r="Q609" s="64"/>
      <c r="R609" s="64"/>
      <c r="S609" s="64"/>
      <c r="T609" s="64"/>
      <c r="U609" s="64"/>
      <c r="V609" s="64"/>
      <c r="W609" s="64">
        <v>1</v>
      </c>
      <c r="X609" s="63">
        <v>44167</v>
      </c>
      <c r="Y609" s="189">
        <f t="shared" si="31"/>
        <v>1</v>
      </c>
      <c r="Z609" s="61"/>
      <c r="AA609" s="61"/>
      <c r="AB609" s="61"/>
      <c r="AC609" s="61"/>
      <c r="AD609" s="61"/>
      <c r="AE609" s="61"/>
      <c r="AF609" s="61"/>
      <c r="AG609" s="63"/>
      <c r="AH609" s="186">
        <f t="shared" si="32"/>
        <v>0</v>
      </c>
      <c r="AI609" s="64"/>
      <c r="AJ609" s="64" t="s">
        <v>2135</v>
      </c>
      <c r="AK609" s="61" t="s">
        <v>2127</v>
      </c>
      <c r="AL609" s="61"/>
      <c r="AM609" s="61"/>
      <c r="AN609" s="61"/>
      <c r="AO609" s="61"/>
      <c r="AP609" s="61"/>
      <c r="AQ609" s="61"/>
      <c r="AR609" s="61"/>
      <c r="AS609" s="489" t="s">
        <v>3069</v>
      </c>
    </row>
    <row r="610" spans="1:45" ht="15" x14ac:dyDescent="0.25">
      <c r="A610" s="198"/>
      <c r="B610" s="61">
        <v>23041004601</v>
      </c>
      <c r="C610" s="61" t="s">
        <v>3070</v>
      </c>
      <c r="D610" s="61"/>
      <c r="E610" s="61" t="s">
        <v>3071</v>
      </c>
      <c r="F610" s="61" t="s">
        <v>690</v>
      </c>
      <c r="G610" s="61" t="s">
        <v>691</v>
      </c>
      <c r="H610" s="61"/>
      <c r="I610" s="61"/>
      <c r="J610" s="61"/>
      <c r="K610" s="61"/>
      <c r="L610" s="61"/>
      <c r="M610" s="61"/>
      <c r="N610" s="61"/>
      <c r="O610" s="63"/>
      <c r="P610" s="184">
        <f t="shared" si="30"/>
        <v>0</v>
      </c>
      <c r="Q610" s="64"/>
      <c r="R610" s="64"/>
      <c r="S610" s="64"/>
      <c r="T610" s="64"/>
      <c r="U610" s="64"/>
      <c r="V610" s="64"/>
      <c r="W610" s="64">
        <v>1</v>
      </c>
      <c r="X610" s="63">
        <v>44096</v>
      </c>
      <c r="Y610" s="189">
        <f t="shared" si="31"/>
        <v>1</v>
      </c>
      <c r="Z610" s="61"/>
      <c r="AA610" s="61"/>
      <c r="AB610" s="61"/>
      <c r="AC610" s="61"/>
      <c r="AD610" s="61"/>
      <c r="AE610" s="61"/>
      <c r="AF610" s="61"/>
      <c r="AG610" s="63"/>
      <c r="AH610" s="186">
        <f t="shared" si="32"/>
        <v>0</v>
      </c>
      <c r="AI610" s="64"/>
      <c r="AJ610" s="64" t="s">
        <v>2135</v>
      </c>
      <c r="AK610" s="61" t="s">
        <v>2127</v>
      </c>
      <c r="AL610" s="61"/>
      <c r="AM610" s="61"/>
      <c r="AN610" s="61"/>
      <c r="AO610" s="61"/>
      <c r="AP610" s="61"/>
      <c r="AQ610" s="61"/>
      <c r="AR610" s="61"/>
      <c r="AS610" s="489" t="s">
        <v>3072</v>
      </c>
    </row>
    <row r="611" spans="1:45" ht="15" customHeight="1" x14ac:dyDescent="0.25">
      <c r="A611" s="198"/>
      <c r="B611" s="61">
        <v>6003506400</v>
      </c>
      <c r="C611" s="61" t="s">
        <v>3073</v>
      </c>
      <c r="D611" s="61"/>
      <c r="E611" s="61" t="s">
        <v>3074</v>
      </c>
      <c r="F611" s="61" t="s">
        <v>690</v>
      </c>
      <c r="G611" s="61" t="s">
        <v>691</v>
      </c>
      <c r="H611" s="61"/>
      <c r="I611" s="61"/>
      <c r="J611" s="61"/>
      <c r="K611" s="61"/>
      <c r="L611" s="61"/>
      <c r="M611" s="61"/>
      <c r="N611" s="61"/>
      <c r="O611" s="63"/>
      <c r="P611" s="184">
        <f t="shared" si="30"/>
        <v>0</v>
      </c>
      <c r="Q611" s="64"/>
      <c r="R611" s="64"/>
      <c r="S611" s="64"/>
      <c r="T611" s="64"/>
      <c r="U611" s="64"/>
      <c r="V611" s="64"/>
      <c r="W611" s="64">
        <v>1</v>
      </c>
      <c r="X611" s="63">
        <v>43843</v>
      </c>
      <c r="Y611" s="189">
        <f t="shared" si="31"/>
        <v>1</v>
      </c>
      <c r="Z611" s="61"/>
      <c r="AA611" s="61"/>
      <c r="AB611" s="61"/>
      <c r="AC611" s="61"/>
      <c r="AD611" s="61"/>
      <c r="AE611" s="61"/>
      <c r="AF611" s="61"/>
      <c r="AG611" s="63"/>
      <c r="AH611" s="186">
        <f t="shared" si="32"/>
        <v>0</v>
      </c>
      <c r="AI611" s="64"/>
      <c r="AJ611" s="64" t="s">
        <v>2135</v>
      </c>
      <c r="AK611" s="61" t="s">
        <v>2127</v>
      </c>
      <c r="AL611" s="61"/>
      <c r="AM611" s="61"/>
      <c r="AN611" s="61"/>
      <c r="AO611" s="61"/>
      <c r="AP611" s="61"/>
      <c r="AQ611" s="61"/>
      <c r="AR611" s="61"/>
      <c r="AS611" s="489" t="s">
        <v>3075</v>
      </c>
    </row>
    <row r="612" spans="1:45" ht="15" x14ac:dyDescent="0.25">
      <c r="A612" s="198"/>
      <c r="B612" s="61">
        <v>29108200700</v>
      </c>
      <c r="C612" s="61" t="s">
        <v>3076</v>
      </c>
      <c r="D612" s="61"/>
      <c r="E612" s="61" t="s">
        <v>3077</v>
      </c>
      <c r="F612" s="61" t="s">
        <v>690</v>
      </c>
      <c r="G612" s="61" t="s">
        <v>691</v>
      </c>
      <c r="H612" s="61"/>
      <c r="I612" s="61"/>
      <c r="J612" s="61"/>
      <c r="K612" s="61"/>
      <c r="L612" s="61"/>
      <c r="M612" s="61"/>
      <c r="N612" s="61"/>
      <c r="O612" s="63"/>
      <c r="P612" s="184">
        <f t="shared" si="30"/>
        <v>0</v>
      </c>
      <c r="Q612" s="64"/>
      <c r="R612" s="64"/>
      <c r="S612" s="64"/>
      <c r="T612" s="64"/>
      <c r="U612" s="64"/>
      <c r="V612" s="64"/>
      <c r="W612" s="64">
        <v>1</v>
      </c>
      <c r="X612" s="63">
        <v>44103</v>
      </c>
      <c r="Y612" s="189">
        <f t="shared" si="31"/>
        <v>1</v>
      </c>
      <c r="Z612" s="61"/>
      <c r="AA612" s="61"/>
      <c r="AB612" s="61"/>
      <c r="AC612" s="61"/>
      <c r="AD612" s="61"/>
      <c r="AE612" s="61"/>
      <c r="AF612" s="61"/>
      <c r="AG612" s="63"/>
      <c r="AH612" s="186">
        <f t="shared" si="32"/>
        <v>0</v>
      </c>
      <c r="AI612" s="64"/>
      <c r="AJ612" s="64" t="s">
        <v>2135</v>
      </c>
      <c r="AK612" s="61" t="s">
        <v>2127</v>
      </c>
      <c r="AL612" s="61"/>
      <c r="AM612" s="61"/>
      <c r="AN612" s="61"/>
      <c r="AO612" s="61"/>
      <c r="AP612" s="61"/>
      <c r="AQ612" s="61"/>
      <c r="AR612" s="61"/>
      <c r="AS612" s="489" t="s">
        <v>3078</v>
      </c>
    </row>
    <row r="613" spans="1:45" ht="15" x14ac:dyDescent="0.25">
      <c r="A613" s="198"/>
      <c r="B613" s="61">
        <v>7059503201</v>
      </c>
      <c r="C613" s="61" t="s">
        <v>2248</v>
      </c>
      <c r="D613" s="61"/>
      <c r="E613" s="61" t="s">
        <v>3079</v>
      </c>
      <c r="F613" s="61" t="s">
        <v>690</v>
      </c>
      <c r="G613" s="61" t="s">
        <v>691</v>
      </c>
      <c r="H613" s="61"/>
      <c r="I613" s="61"/>
      <c r="J613" s="61"/>
      <c r="K613" s="61"/>
      <c r="L613" s="61"/>
      <c r="M613" s="61"/>
      <c r="N613" s="61"/>
      <c r="O613" s="63"/>
      <c r="P613" s="184">
        <f t="shared" si="30"/>
        <v>0</v>
      </c>
      <c r="Q613" s="64"/>
      <c r="R613" s="64"/>
      <c r="S613" s="64"/>
      <c r="T613" s="64"/>
      <c r="U613" s="64"/>
      <c r="V613" s="64"/>
      <c r="W613" s="64">
        <v>1</v>
      </c>
      <c r="X613" s="63">
        <v>44067</v>
      </c>
      <c r="Y613" s="189">
        <f t="shared" si="31"/>
        <v>1</v>
      </c>
      <c r="Z613" s="61"/>
      <c r="AA613" s="61"/>
      <c r="AB613" s="61"/>
      <c r="AC613" s="61"/>
      <c r="AD613" s="61"/>
      <c r="AE613" s="61"/>
      <c r="AF613" s="61"/>
      <c r="AG613" s="63"/>
      <c r="AH613" s="186">
        <f t="shared" si="32"/>
        <v>0</v>
      </c>
      <c r="AI613" s="64"/>
      <c r="AJ613" s="64" t="s">
        <v>2135</v>
      </c>
      <c r="AK613" s="61" t="s">
        <v>2127</v>
      </c>
      <c r="AL613" s="61"/>
      <c r="AM613" s="61"/>
      <c r="AN613" s="61"/>
      <c r="AO613" s="61"/>
      <c r="AP613" s="61"/>
      <c r="AQ613" s="61"/>
      <c r="AR613" s="61"/>
      <c r="AS613" s="489" t="s">
        <v>3080</v>
      </c>
    </row>
    <row r="614" spans="1:45" ht="15" customHeight="1" x14ac:dyDescent="0.25">
      <c r="A614" s="198"/>
      <c r="B614" s="61">
        <v>15128301400</v>
      </c>
      <c r="C614" s="61" t="s">
        <v>3081</v>
      </c>
      <c r="D614" s="61"/>
      <c r="E614" s="61" t="s">
        <v>3082</v>
      </c>
      <c r="F614" s="61" t="s">
        <v>510</v>
      </c>
      <c r="G614" s="61" t="s">
        <v>394</v>
      </c>
      <c r="H614" s="61"/>
      <c r="I614" s="61"/>
      <c r="J614" s="61"/>
      <c r="K614" s="61"/>
      <c r="L614" s="61"/>
      <c r="M614" s="61"/>
      <c r="N614" s="61"/>
      <c r="O614" s="63"/>
      <c r="P614" s="184">
        <f t="shared" si="30"/>
        <v>0</v>
      </c>
      <c r="Q614" s="64"/>
      <c r="R614" s="64"/>
      <c r="S614" s="64"/>
      <c r="T614" s="64"/>
      <c r="U614" s="64"/>
      <c r="V614" s="64"/>
      <c r="W614" s="64">
        <v>1</v>
      </c>
      <c r="X614" s="63">
        <v>43985</v>
      </c>
      <c r="Y614" s="189">
        <f t="shared" si="31"/>
        <v>1</v>
      </c>
      <c r="Z614" s="61"/>
      <c r="AA614" s="61"/>
      <c r="AB614" s="61"/>
      <c r="AC614" s="61"/>
      <c r="AD614" s="61"/>
      <c r="AE614" s="61"/>
      <c r="AF614" s="61"/>
      <c r="AG614" s="63"/>
      <c r="AH614" s="186">
        <f t="shared" si="32"/>
        <v>0</v>
      </c>
      <c r="AI614" s="64"/>
      <c r="AJ614" s="64" t="s">
        <v>2135</v>
      </c>
      <c r="AK614" s="61" t="s">
        <v>2127</v>
      </c>
      <c r="AL614" s="61"/>
      <c r="AM614" s="61"/>
      <c r="AN614" s="61"/>
      <c r="AO614" s="61"/>
      <c r="AP614" s="61"/>
      <c r="AQ614" s="61"/>
      <c r="AR614" s="61"/>
      <c r="AS614" s="489" t="s">
        <v>3083</v>
      </c>
    </row>
    <row r="615" spans="1:45" ht="15" x14ac:dyDescent="0.25">
      <c r="A615" s="198"/>
      <c r="B615" s="61">
        <v>15128301400</v>
      </c>
      <c r="C615" s="61" t="s">
        <v>3081</v>
      </c>
      <c r="D615" s="61"/>
      <c r="E615" s="61" t="s">
        <v>3082</v>
      </c>
      <c r="F615" s="61" t="s">
        <v>690</v>
      </c>
      <c r="G615" s="61" t="s">
        <v>691</v>
      </c>
      <c r="H615" s="61"/>
      <c r="I615" s="61"/>
      <c r="J615" s="61"/>
      <c r="K615" s="61"/>
      <c r="L615" s="61"/>
      <c r="M615" s="61"/>
      <c r="N615" s="61"/>
      <c r="O615" s="63"/>
      <c r="P615" s="184">
        <f t="shared" si="30"/>
        <v>0</v>
      </c>
      <c r="Q615" s="64"/>
      <c r="R615" s="64"/>
      <c r="S615" s="64"/>
      <c r="T615" s="64"/>
      <c r="U615" s="64"/>
      <c r="V615" s="64"/>
      <c r="W615" s="64">
        <v>1</v>
      </c>
      <c r="X615" s="63">
        <v>43985</v>
      </c>
      <c r="Y615" s="189">
        <f t="shared" si="31"/>
        <v>1</v>
      </c>
      <c r="Z615" s="61"/>
      <c r="AA615" s="61"/>
      <c r="AB615" s="61"/>
      <c r="AC615" s="61"/>
      <c r="AD615" s="61"/>
      <c r="AE615" s="61"/>
      <c r="AF615" s="61"/>
      <c r="AG615" s="63"/>
      <c r="AH615" s="186">
        <f t="shared" si="32"/>
        <v>0</v>
      </c>
      <c r="AI615" s="64"/>
      <c r="AJ615" s="64" t="s">
        <v>2135</v>
      </c>
      <c r="AK615" s="61" t="s">
        <v>2127</v>
      </c>
      <c r="AL615" s="61"/>
      <c r="AM615" s="61"/>
      <c r="AN615" s="61"/>
      <c r="AO615" s="61"/>
      <c r="AP615" s="61"/>
      <c r="AQ615" s="61"/>
      <c r="AR615" s="61"/>
      <c r="AS615" s="489" t="s">
        <v>3083</v>
      </c>
    </row>
    <row r="616" spans="1:45" ht="15" x14ac:dyDescent="0.25">
      <c r="A616" s="198"/>
      <c r="B616" s="61">
        <v>7059503201</v>
      </c>
      <c r="C616" s="61" t="s">
        <v>3084</v>
      </c>
      <c r="D616" s="61"/>
      <c r="E616" s="61" t="s">
        <v>3085</v>
      </c>
      <c r="F616" s="61" t="s">
        <v>690</v>
      </c>
      <c r="G616" s="61" t="s">
        <v>691</v>
      </c>
      <c r="H616" s="61"/>
      <c r="I616" s="61"/>
      <c r="J616" s="61"/>
      <c r="K616" s="61"/>
      <c r="L616" s="61"/>
      <c r="M616" s="61"/>
      <c r="N616" s="61"/>
      <c r="O616" s="63"/>
      <c r="P616" s="184">
        <f t="shared" si="30"/>
        <v>0</v>
      </c>
      <c r="Q616" s="64"/>
      <c r="R616" s="64"/>
      <c r="S616" s="64"/>
      <c r="T616" s="64"/>
      <c r="U616" s="64"/>
      <c r="V616" s="64"/>
      <c r="W616" s="64">
        <v>1</v>
      </c>
      <c r="X616" s="63">
        <v>44067</v>
      </c>
      <c r="Y616" s="189">
        <f t="shared" si="31"/>
        <v>1</v>
      </c>
      <c r="Z616" s="61"/>
      <c r="AA616" s="61"/>
      <c r="AB616" s="61"/>
      <c r="AC616" s="61"/>
      <c r="AD616" s="61"/>
      <c r="AE616" s="61"/>
      <c r="AF616" s="61"/>
      <c r="AG616" s="63"/>
      <c r="AH616" s="186">
        <f t="shared" si="32"/>
        <v>0</v>
      </c>
      <c r="AI616" s="64"/>
      <c r="AJ616" s="64" t="s">
        <v>2135</v>
      </c>
      <c r="AK616" s="61" t="s">
        <v>2127</v>
      </c>
      <c r="AL616" s="61"/>
      <c r="AM616" s="61"/>
      <c r="AN616" s="61"/>
      <c r="AO616" s="61"/>
      <c r="AP616" s="61"/>
      <c r="AQ616" s="61"/>
      <c r="AR616" s="61"/>
      <c r="AS616" s="489" t="s">
        <v>3086</v>
      </c>
    </row>
    <row r="617" spans="1:45" ht="15" x14ac:dyDescent="0.25">
      <c r="A617" s="198"/>
      <c r="B617" s="61">
        <v>6001300700</v>
      </c>
      <c r="C617" s="61" t="s">
        <v>3087</v>
      </c>
      <c r="D617" s="61"/>
      <c r="E617" s="61" t="s">
        <v>3088</v>
      </c>
      <c r="F617" s="61" t="s">
        <v>690</v>
      </c>
      <c r="G617" s="61" t="s">
        <v>691</v>
      </c>
      <c r="H617" s="61"/>
      <c r="I617" s="61"/>
      <c r="J617" s="61"/>
      <c r="K617" s="61"/>
      <c r="L617" s="61"/>
      <c r="M617" s="61"/>
      <c r="N617" s="61"/>
      <c r="O617" s="63"/>
      <c r="P617" s="184">
        <f t="shared" si="30"/>
        <v>0</v>
      </c>
      <c r="Q617" s="64"/>
      <c r="R617" s="64"/>
      <c r="S617" s="64"/>
      <c r="T617" s="64"/>
      <c r="U617" s="64"/>
      <c r="V617" s="64"/>
      <c r="W617" s="64">
        <v>1</v>
      </c>
      <c r="X617" s="63">
        <v>44106</v>
      </c>
      <c r="Y617" s="189">
        <f t="shared" si="31"/>
        <v>1</v>
      </c>
      <c r="Z617" s="61"/>
      <c r="AA617" s="61"/>
      <c r="AB617" s="61"/>
      <c r="AC617" s="61"/>
      <c r="AD617" s="61"/>
      <c r="AE617" s="61"/>
      <c r="AF617" s="61"/>
      <c r="AG617" s="63"/>
      <c r="AH617" s="186">
        <f t="shared" si="32"/>
        <v>0</v>
      </c>
      <c r="AI617" s="64"/>
      <c r="AJ617" s="64" t="s">
        <v>2135</v>
      </c>
      <c r="AK617" s="61" t="s">
        <v>2127</v>
      </c>
      <c r="AL617" s="61"/>
      <c r="AM617" s="61"/>
      <c r="AN617" s="61"/>
      <c r="AO617" s="61"/>
      <c r="AP617" s="61"/>
      <c r="AQ617" s="61"/>
      <c r="AR617" s="61"/>
      <c r="AS617" s="489" t="s">
        <v>3089</v>
      </c>
    </row>
    <row r="618" spans="1:45" ht="15" customHeight="1" x14ac:dyDescent="0.25">
      <c r="A618" s="198"/>
      <c r="B618" s="61">
        <v>12096402900</v>
      </c>
      <c r="C618" s="61" t="s">
        <v>3090</v>
      </c>
      <c r="D618" s="61"/>
      <c r="E618" s="61" t="s">
        <v>3091</v>
      </c>
      <c r="F618" s="61" t="s">
        <v>690</v>
      </c>
      <c r="G618" s="61" t="s">
        <v>691</v>
      </c>
      <c r="H618" s="61"/>
      <c r="I618" s="61"/>
      <c r="J618" s="61"/>
      <c r="K618" s="61"/>
      <c r="L618" s="61"/>
      <c r="M618" s="61"/>
      <c r="N618" s="61"/>
      <c r="O618" s="63"/>
      <c r="P618" s="184">
        <f t="shared" si="30"/>
        <v>0</v>
      </c>
      <c r="Q618" s="64"/>
      <c r="R618" s="64"/>
      <c r="S618" s="64"/>
      <c r="T618" s="64"/>
      <c r="U618" s="64"/>
      <c r="V618" s="64"/>
      <c r="W618" s="64">
        <v>1</v>
      </c>
      <c r="X618" s="63">
        <v>43931</v>
      </c>
      <c r="Y618" s="189">
        <f t="shared" si="31"/>
        <v>1</v>
      </c>
      <c r="Z618" s="61"/>
      <c r="AA618" s="61"/>
      <c r="AB618" s="61"/>
      <c r="AC618" s="61"/>
      <c r="AD618" s="61"/>
      <c r="AE618" s="61"/>
      <c r="AF618" s="61"/>
      <c r="AG618" s="63"/>
      <c r="AH618" s="186">
        <f t="shared" si="32"/>
        <v>0</v>
      </c>
      <c r="AI618" s="64"/>
      <c r="AJ618" s="64" t="s">
        <v>2135</v>
      </c>
      <c r="AK618" s="61" t="s">
        <v>2127</v>
      </c>
      <c r="AL618" s="61"/>
      <c r="AM618" s="61"/>
      <c r="AN618" s="61"/>
      <c r="AO618" s="61"/>
      <c r="AP618" s="61"/>
      <c r="AQ618" s="61"/>
      <c r="AR618" s="61"/>
      <c r="AS618" s="489" t="s">
        <v>3092</v>
      </c>
    </row>
    <row r="619" spans="1:45" ht="15" x14ac:dyDescent="0.25">
      <c r="A619" s="198"/>
      <c r="B619" s="61">
        <v>12096402900</v>
      </c>
      <c r="C619" s="61" t="s">
        <v>3093</v>
      </c>
      <c r="D619" s="61"/>
      <c r="E619" s="61" t="s">
        <v>3094</v>
      </c>
      <c r="F619" s="61" t="s">
        <v>690</v>
      </c>
      <c r="G619" s="61" t="s">
        <v>691</v>
      </c>
      <c r="H619" s="61"/>
      <c r="I619" s="61"/>
      <c r="J619" s="61"/>
      <c r="K619" s="61"/>
      <c r="L619" s="61"/>
      <c r="M619" s="61"/>
      <c r="N619" s="61"/>
      <c r="O619" s="63"/>
      <c r="P619" s="184">
        <f t="shared" si="30"/>
        <v>0</v>
      </c>
      <c r="Q619" s="64"/>
      <c r="R619" s="64"/>
      <c r="S619" s="64"/>
      <c r="T619" s="64"/>
      <c r="U619" s="64"/>
      <c r="V619" s="64"/>
      <c r="W619" s="64">
        <v>1</v>
      </c>
      <c r="X619" s="63">
        <v>43931</v>
      </c>
      <c r="Y619" s="189">
        <f t="shared" si="31"/>
        <v>1</v>
      </c>
      <c r="Z619" s="61"/>
      <c r="AA619" s="61"/>
      <c r="AB619" s="61"/>
      <c r="AC619" s="61"/>
      <c r="AD619" s="61"/>
      <c r="AE619" s="61"/>
      <c r="AF619" s="61"/>
      <c r="AG619" s="63"/>
      <c r="AH619" s="186">
        <f t="shared" si="32"/>
        <v>0</v>
      </c>
      <c r="AI619" s="64"/>
      <c r="AJ619" s="64" t="s">
        <v>2135</v>
      </c>
      <c r="AK619" s="61" t="s">
        <v>2127</v>
      </c>
      <c r="AL619" s="61"/>
      <c r="AM619" s="61"/>
      <c r="AN619" s="61"/>
      <c r="AO619" s="61"/>
      <c r="AP619" s="61"/>
      <c r="AQ619" s="61"/>
      <c r="AR619" s="61"/>
      <c r="AS619" s="489" t="s">
        <v>3095</v>
      </c>
    </row>
    <row r="620" spans="1:45" ht="15" customHeight="1" x14ac:dyDescent="0.25">
      <c r="A620" s="198"/>
      <c r="B620" s="61">
        <v>12096402900</v>
      </c>
      <c r="C620" s="61" t="s">
        <v>3096</v>
      </c>
      <c r="D620" s="61"/>
      <c r="E620" s="61" t="s">
        <v>3097</v>
      </c>
      <c r="F620" s="61" t="s">
        <v>690</v>
      </c>
      <c r="G620" s="61" t="s">
        <v>691</v>
      </c>
      <c r="H620" s="61"/>
      <c r="I620" s="61"/>
      <c r="J620" s="61"/>
      <c r="K620" s="61"/>
      <c r="L620" s="61"/>
      <c r="M620" s="61"/>
      <c r="N620" s="61"/>
      <c r="O620" s="63"/>
      <c r="P620" s="184">
        <f t="shared" si="30"/>
        <v>0</v>
      </c>
      <c r="Q620" s="64"/>
      <c r="R620" s="64"/>
      <c r="S620" s="64"/>
      <c r="T620" s="64"/>
      <c r="U620" s="64"/>
      <c r="V620" s="64"/>
      <c r="W620" s="64">
        <v>1</v>
      </c>
      <c r="X620" s="63">
        <v>43931</v>
      </c>
      <c r="Y620" s="189">
        <f t="shared" si="31"/>
        <v>1</v>
      </c>
      <c r="Z620" s="61"/>
      <c r="AA620" s="61"/>
      <c r="AB620" s="61"/>
      <c r="AC620" s="61"/>
      <c r="AD620" s="61"/>
      <c r="AE620" s="61"/>
      <c r="AF620" s="61"/>
      <c r="AG620" s="63"/>
      <c r="AH620" s="186">
        <f t="shared" si="32"/>
        <v>0</v>
      </c>
      <c r="AI620" s="64"/>
      <c r="AJ620" s="64" t="s">
        <v>2135</v>
      </c>
      <c r="AK620" s="61" t="s">
        <v>2127</v>
      </c>
      <c r="AL620" s="61"/>
      <c r="AM620" s="61"/>
      <c r="AN620" s="61"/>
      <c r="AO620" s="61"/>
      <c r="AP620" s="61"/>
      <c r="AQ620" s="61"/>
      <c r="AR620" s="61"/>
      <c r="AS620" s="489" t="s">
        <v>3098</v>
      </c>
    </row>
    <row r="621" spans="1:45" ht="15" customHeight="1" x14ac:dyDescent="0.25">
      <c r="A621" s="198"/>
      <c r="B621" s="61">
        <v>10078501700</v>
      </c>
      <c r="C621" s="61" t="s">
        <v>3099</v>
      </c>
      <c r="D621" s="61"/>
      <c r="E621" s="61" t="s">
        <v>3100</v>
      </c>
      <c r="F621" s="61" t="s">
        <v>510</v>
      </c>
      <c r="G621" s="61" t="s">
        <v>394</v>
      </c>
      <c r="H621" s="61"/>
      <c r="I621" s="61"/>
      <c r="J621" s="61"/>
      <c r="K621" s="61"/>
      <c r="L621" s="61"/>
      <c r="M621" s="61"/>
      <c r="N621" s="61"/>
      <c r="O621" s="63"/>
      <c r="P621" s="184">
        <f t="shared" si="30"/>
        <v>0</v>
      </c>
      <c r="Q621" s="64"/>
      <c r="R621" s="64"/>
      <c r="S621" s="64"/>
      <c r="T621" s="64"/>
      <c r="U621" s="64"/>
      <c r="V621" s="64"/>
      <c r="W621" s="64">
        <v>1</v>
      </c>
      <c r="X621" s="63">
        <v>44139</v>
      </c>
      <c r="Y621" s="189">
        <f t="shared" si="31"/>
        <v>1</v>
      </c>
      <c r="Z621" s="61"/>
      <c r="AA621" s="61"/>
      <c r="AB621" s="61"/>
      <c r="AC621" s="61"/>
      <c r="AD621" s="61"/>
      <c r="AE621" s="61"/>
      <c r="AF621" s="61"/>
      <c r="AG621" s="63"/>
      <c r="AH621" s="186">
        <f t="shared" si="32"/>
        <v>0</v>
      </c>
      <c r="AI621" s="64"/>
      <c r="AJ621" s="64" t="s">
        <v>2135</v>
      </c>
      <c r="AK621" s="61" t="s">
        <v>2127</v>
      </c>
      <c r="AL621" s="61"/>
      <c r="AM621" s="61"/>
      <c r="AN621" s="61"/>
      <c r="AO621" s="61"/>
      <c r="AP621" s="61"/>
      <c r="AQ621" s="61"/>
      <c r="AR621" s="61"/>
      <c r="AS621" s="489" t="s">
        <v>3101</v>
      </c>
    </row>
    <row r="622" spans="1:45" ht="15" x14ac:dyDescent="0.25">
      <c r="A622" s="198"/>
      <c r="B622" s="61">
        <v>16144401700</v>
      </c>
      <c r="C622" s="61" t="s">
        <v>3102</v>
      </c>
      <c r="D622" s="61"/>
      <c r="E622" s="61" t="s">
        <v>3103</v>
      </c>
      <c r="F622" s="61" t="s">
        <v>510</v>
      </c>
      <c r="G622" s="61" t="s">
        <v>394</v>
      </c>
      <c r="H622" s="61"/>
      <c r="I622" s="61"/>
      <c r="J622" s="61"/>
      <c r="K622" s="61"/>
      <c r="L622" s="61"/>
      <c r="M622" s="61"/>
      <c r="N622" s="61"/>
      <c r="O622" s="63"/>
      <c r="P622" s="184">
        <f t="shared" si="30"/>
        <v>0</v>
      </c>
      <c r="Q622" s="64"/>
      <c r="R622" s="64"/>
      <c r="S622" s="64"/>
      <c r="T622" s="64"/>
      <c r="U622" s="64"/>
      <c r="V622" s="64"/>
      <c r="W622" s="64">
        <v>1</v>
      </c>
      <c r="X622" s="63">
        <v>43986</v>
      </c>
      <c r="Y622" s="189">
        <f t="shared" si="31"/>
        <v>1</v>
      </c>
      <c r="Z622" s="61"/>
      <c r="AA622" s="61"/>
      <c r="AB622" s="61"/>
      <c r="AC622" s="61"/>
      <c r="AD622" s="61"/>
      <c r="AE622" s="61"/>
      <c r="AF622" s="61"/>
      <c r="AG622" s="63"/>
      <c r="AH622" s="186">
        <f t="shared" si="32"/>
        <v>0</v>
      </c>
      <c r="AI622" s="64"/>
      <c r="AJ622" s="64" t="s">
        <v>2135</v>
      </c>
      <c r="AK622" s="61" t="s">
        <v>2127</v>
      </c>
      <c r="AL622" s="61"/>
      <c r="AM622" s="61"/>
      <c r="AN622" s="61"/>
      <c r="AO622" s="61"/>
      <c r="AP622" s="61"/>
      <c r="AQ622" s="61"/>
      <c r="AR622" s="61"/>
      <c r="AS622" s="489" t="s">
        <v>3104</v>
      </c>
    </row>
    <row r="623" spans="1:45" ht="15" customHeight="1" x14ac:dyDescent="0.25">
      <c r="A623" s="198"/>
      <c r="B623" s="61">
        <v>10079003801</v>
      </c>
      <c r="C623" s="61" t="s">
        <v>3105</v>
      </c>
      <c r="D623" s="61"/>
      <c r="E623" s="61" t="s">
        <v>3106</v>
      </c>
      <c r="F623" s="61" t="s">
        <v>510</v>
      </c>
      <c r="G623" s="61" t="s">
        <v>394</v>
      </c>
      <c r="H623" s="61"/>
      <c r="I623" s="61"/>
      <c r="J623" s="61"/>
      <c r="K623" s="61"/>
      <c r="L623" s="61"/>
      <c r="M623" s="61"/>
      <c r="N623" s="61"/>
      <c r="O623" s="63"/>
      <c r="P623" s="184">
        <f t="shared" si="30"/>
        <v>0</v>
      </c>
      <c r="Q623" s="64"/>
      <c r="R623" s="64"/>
      <c r="S623" s="64"/>
      <c r="T623" s="64"/>
      <c r="U623" s="64"/>
      <c r="V623" s="64"/>
      <c r="W623" s="64">
        <v>1</v>
      </c>
      <c r="X623" s="63">
        <v>44186</v>
      </c>
      <c r="Y623" s="189">
        <f t="shared" si="31"/>
        <v>1</v>
      </c>
      <c r="Z623" s="61"/>
      <c r="AA623" s="61"/>
      <c r="AB623" s="61"/>
      <c r="AC623" s="61"/>
      <c r="AD623" s="61"/>
      <c r="AE623" s="61"/>
      <c r="AF623" s="61"/>
      <c r="AG623" s="63"/>
      <c r="AH623" s="186">
        <f t="shared" si="32"/>
        <v>0</v>
      </c>
      <c r="AI623" s="64"/>
      <c r="AJ623" s="64" t="s">
        <v>2135</v>
      </c>
      <c r="AK623" s="61" t="s">
        <v>2127</v>
      </c>
      <c r="AL623" s="61"/>
      <c r="AM623" s="61"/>
      <c r="AN623" s="61"/>
      <c r="AO623" s="61"/>
      <c r="AP623" s="61"/>
      <c r="AQ623" s="61"/>
      <c r="AR623" s="61"/>
      <c r="AS623" s="489" t="s">
        <v>3107</v>
      </c>
    </row>
    <row r="624" spans="1:45" ht="15" customHeight="1" x14ac:dyDescent="0.25">
      <c r="A624" s="198"/>
      <c r="B624" s="61">
        <v>39331200400</v>
      </c>
      <c r="C624" s="61" t="s">
        <v>3108</v>
      </c>
      <c r="D624" s="61"/>
      <c r="E624" s="61" t="s">
        <v>3109</v>
      </c>
      <c r="F624" s="61" t="s">
        <v>510</v>
      </c>
      <c r="G624" s="61" t="s">
        <v>394</v>
      </c>
      <c r="H624" s="61"/>
      <c r="I624" s="61"/>
      <c r="J624" s="61"/>
      <c r="K624" s="61"/>
      <c r="L624" s="61"/>
      <c r="M624" s="61"/>
      <c r="N624" s="61"/>
      <c r="O624" s="63"/>
      <c r="P624" s="184">
        <f t="shared" si="30"/>
        <v>0</v>
      </c>
      <c r="Q624" s="64"/>
      <c r="R624" s="64"/>
      <c r="S624" s="64"/>
      <c r="T624" s="64"/>
      <c r="U624" s="64"/>
      <c r="V624" s="64"/>
      <c r="W624" s="64">
        <v>1</v>
      </c>
      <c r="X624" s="63">
        <v>44085</v>
      </c>
      <c r="Y624" s="189">
        <f t="shared" si="31"/>
        <v>1</v>
      </c>
      <c r="Z624" s="61"/>
      <c r="AA624" s="61"/>
      <c r="AB624" s="61"/>
      <c r="AC624" s="61"/>
      <c r="AD624" s="61"/>
      <c r="AE624" s="61"/>
      <c r="AF624" s="61"/>
      <c r="AG624" s="63"/>
      <c r="AH624" s="186">
        <f t="shared" si="32"/>
        <v>0</v>
      </c>
      <c r="AI624" s="64"/>
      <c r="AJ624" s="64" t="s">
        <v>2135</v>
      </c>
      <c r="AK624" s="61" t="s">
        <v>2127</v>
      </c>
      <c r="AL624" s="61"/>
      <c r="AM624" s="61"/>
      <c r="AN624" s="61"/>
      <c r="AO624" s="61"/>
      <c r="AP624" s="61"/>
      <c r="AQ624" s="61"/>
      <c r="AR624" s="61"/>
      <c r="AS624" s="489" t="s">
        <v>3110</v>
      </c>
    </row>
    <row r="625" spans="1:45" ht="15" customHeight="1" x14ac:dyDescent="0.25">
      <c r="A625" s="198"/>
      <c r="B625" s="61">
        <v>43460201900</v>
      </c>
      <c r="C625" s="61" t="s">
        <v>3111</v>
      </c>
      <c r="D625" s="61"/>
      <c r="E625" s="61" t="s">
        <v>3112</v>
      </c>
      <c r="F625" s="61" t="s">
        <v>510</v>
      </c>
      <c r="G625" s="61" t="s">
        <v>394</v>
      </c>
      <c r="H625" s="61"/>
      <c r="I625" s="61"/>
      <c r="J625" s="61"/>
      <c r="K625" s="61"/>
      <c r="L625" s="61"/>
      <c r="M625" s="61"/>
      <c r="N625" s="61"/>
      <c r="O625" s="63"/>
      <c r="P625" s="184">
        <f t="shared" si="30"/>
        <v>0</v>
      </c>
      <c r="Q625" s="64"/>
      <c r="R625" s="64"/>
      <c r="S625" s="64"/>
      <c r="T625" s="64"/>
      <c r="U625" s="64"/>
      <c r="V625" s="64"/>
      <c r="W625" s="64">
        <v>1</v>
      </c>
      <c r="X625" s="63">
        <v>43860</v>
      </c>
      <c r="Y625" s="189">
        <f t="shared" si="31"/>
        <v>1</v>
      </c>
      <c r="Z625" s="61"/>
      <c r="AA625" s="61"/>
      <c r="AB625" s="61"/>
      <c r="AC625" s="61"/>
      <c r="AD625" s="61"/>
      <c r="AE625" s="61"/>
      <c r="AF625" s="61"/>
      <c r="AG625" s="63"/>
      <c r="AH625" s="186">
        <f t="shared" si="32"/>
        <v>0</v>
      </c>
      <c r="AI625" s="64"/>
      <c r="AJ625" s="64" t="s">
        <v>2135</v>
      </c>
      <c r="AK625" s="61" t="s">
        <v>2127</v>
      </c>
      <c r="AL625" s="61"/>
      <c r="AM625" s="61"/>
      <c r="AN625" s="61"/>
      <c r="AO625" s="61"/>
      <c r="AP625" s="61"/>
      <c r="AQ625" s="61"/>
      <c r="AR625" s="61"/>
      <c r="AS625" s="489" t="s">
        <v>3113</v>
      </c>
    </row>
    <row r="626" spans="1:45" ht="15" x14ac:dyDescent="0.25">
      <c r="A626" s="198"/>
      <c r="B626" s="61">
        <v>44497500700</v>
      </c>
      <c r="C626" s="61" t="s">
        <v>3114</v>
      </c>
      <c r="D626" s="61"/>
      <c r="E626" s="61" t="s">
        <v>3115</v>
      </c>
      <c r="F626" s="61" t="s">
        <v>510</v>
      </c>
      <c r="G626" s="61" t="s">
        <v>394</v>
      </c>
      <c r="H626" s="61"/>
      <c r="I626" s="61"/>
      <c r="J626" s="61"/>
      <c r="K626" s="61"/>
      <c r="L626" s="61"/>
      <c r="M626" s="61"/>
      <c r="N626" s="61"/>
      <c r="O626" s="63"/>
      <c r="P626" s="184">
        <f t="shared" si="30"/>
        <v>0</v>
      </c>
      <c r="Q626" s="64"/>
      <c r="R626" s="64"/>
      <c r="S626" s="64"/>
      <c r="T626" s="64"/>
      <c r="U626" s="64"/>
      <c r="V626" s="64"/>
      <c r="W626" s="64">
        <v>1</v>
      </c>
      <c r="X626" s="63">
        <v>43872</v>
      </c>
      <c r="Y626" s="189">
        <f t="shared" si="31"/>
        <v>1</v>
      </c>
      <c r="Z626" s="61"/>
      <c r="AA626" s="61"/>
      <c r="AB626" s="61"/>
      <c r="AC626" s="61"/>
      <c r="AD626" s="61"/>
      <c r="AE626" s="61"/>
      <c r="AF626" s="61"/>
      <c r="AG626" s="63"/>
      <c r="AH626" s="186">
        <f t="shared" si="32"/>
        <v>0</v>
      </c>
      <c r="AI626" s="64"/>
      <c r="AJ626" s="64" t="s">
        <v>2135</v>
      </c>
      <c r="AK626" s="61" t="s">
        <v>2127</v>
      </c>
      <c r="AL626" s="61"/>
      <c r="AM626" s="61"/>
      <c r="AN626" s="61"/>
      <c r="AO626" s="61"/>
      <c r="AP626" s="61"/>
      <c r="AQ626" s="61"/>
      <c r="AR626" s="61"/>
      <c r="AS626" s="489" t="s">
        <v>3116</v>
      </c>
    </row>
    <row r="627" spans="1:45" ht="15" customHeight="1" x14ac:dyDescent="0.25">
      <c r="A627" s="198"/>
      <c r="B627" s="61">
        <v>22032502100</v>
      </c>
      <c r="C627" s="61" t="s">
        <v>3117</v>
      </c>
      <c r="D627" s="61"/>
      <c r="E627" s="61" t="s">
        <v>3118</v>
      </c>
      <c r="F627" s="61" t="s">
        <v>510</v>
      </c>
      <c r="G627" s="61" t="s">
        <v>394</v>
      </c>
      <c r="H627" s="61"/>
      <c r="I627" s="61"/>
      <c r="J627" s="61"/>
      <c r="K627" s="61"/>
      <c r="L627" s="61"/>
      <c r="M627" s="61"/>
      <c r="N627" s="61"/>
      <c r="O627" s="63"/>
      <c r="P627" s="184">
        <f t="shared" si="30"/>
        <v>0</v>
      </c>
      <c r="Q627" s="64"/>
      <c r="R627" s="64"/>
      <c r="S627" s="64"/>
      <c r="T627" s="64"/>
      <c r="U627" s="64"/>
      <c r="V627" s="64"/>
      <c r="W627" s="64">
        <v>1</v>
      </c>
      <c r="X627" s="63">
        <v>43894</v>
      </c>
      <c r="Y627" s="189">
        <f t="shared" si="31"/>
        <v>1</v>
      </c>
      <c r="Z627" s="61"/>
      <c r="AA627" s="61"/>
      <c r="AB627" s="61"/>
      <c r="AC627" s="61"/>
      <c r="AD627" s="61"/>
      <c r="AE627" s="61"/>
      <c r="AF627" s="61"/>
      <c r="AG627" s="63"/>
      <c r="AH627" s="186">
        <f t="shared" si="32"/>
        <v>0</v>
      </c>
      <c r="AI627" s="64"/>
      <c r="AJ627" s="64" t="s">
        <v>2135</v>
      </c>
      <c r="AK627" s="61" t="s">
        <v>2127</v>
      </c>
      <c r="AL627" s="61"/>
      <c r="AM627" s="61"/>
      <c r="AN627" s="61"/>
      <c r="AO627" s="61"/>
      <c r="AP627" s="61"/>
      <c r="AQ627" s="61"/>
      <c r="AR627" s="61"/>
      <c r="AS627" s="489" t="s">
        <v>3119</v>
      </c>
    </row>
    <row r="628" spans="1:45" ht="15" x14ac:dyDescent="0.25">
      <c r="A628" s="198"/>
      <c r="B628" s="61">
        <v>39325603100</v>
      </c>
      <c r="C628" s="61" t="s">
        <v>3120</v>
      </c>
      <c r="D628" s="61"/>
      <c r="E628" s="61" t="s">
        <v>3121</v>
      </c>
      <c r="F628" s="61" t="s">
        <v>690</v>
      </c>
      <c r="G628" s="61" t="s">
        <v>691</v>
      </c>
      <c r="H628" s="61"/>
      <c r="I628" s="61"/>
      <c r="J628" s="61"/>
      <c r="K628" s="61"/>
      <c r="L628" s="61"/>
      <c r="M628" s="61"/>
      <c r="N628" s="61"/>
      <c r="O628" s="63"/>
      <c r="P628" s="184">
        <f t="shared" si="30"/>
        <v>0</v>
      </c>
      <c r="Q628" s="64"/>
      <c r="R628" s="64"/>
      <c r="S628" s="64"/>
      <c r="T628" s="64"/>
      <c r="U628" s="64"/>
      <c r="V628" s="64"/>
      <c r="W628" s="64">
        <v>1</v>
      </c>
      <c r="X628" s="63">
        <v>44001</v>
      </c>
      <c r="Y628" s="189">
        <f t="shared" si="31"/>
        <v>1</v>
      </c>
      <c r="Z628" s="61"/>
      <c r="AA628" s="61"/>
      <c r="AB628" s="61"/>
      <c r="AC628" s="61"/>
      <c r="AD628" s="61"/>
      <c r="AE628" s="61"/>
      <c r="AF628" s="61"/>
      <c r="AG628" s="63"/>
      <c r="AH628" s="186">
        <f t="shared" si="32"/>
        <v>0</v>
      </c>
      <c r="AI628" s="64"/>
      <c r="AJ628" s="64" t="s">
        <v>2135</v>
      </c>
      <c r="AK628" s="61" t="s">
        <v>2127</v>
      </c>
      <c r="AL628" s="61"/>
      <c r="AM628" s="61"/>
      <c r="AN628" s="61"/>
      <c r="AO628" s="61"/>
      <c r="AP628" s="61"/>
      <c r="AQ628" s="61"/>
      <c r="AR628" s="61"/>
      <c r="AS628" s="489" t="s">
        <v>3122</v>
      </c>
    </row>
    <row r="629" spans="1:45" ht="15" customHeight="1" x14ac:dyDescent="0.25">
      <c r="A629" s="198"/>
      <c r="B629" s="61">
        <v>42428601300</v>
      </c>
      <c r="C629" s="61" t="s">
        <v>3123</v>
      </c>
      <c r="D629" s="61"/>
      <c r="E629" s="61" t="s">
        <v>3124</v>
      </c>
      <c r="F629" s="61" t="s">
        <v>510</v>
      </c>
      <c r="G629" s="61" t="s">
        <v>394</v>
      </c>
      <c r="H629" s="61"/>
      <c r="I629" s="61"/>
      <c r="J629" s="61"/>
      <c r="K629" s="61"/>
      <c r="L629" s="61"/>
      <c r="M629" s="61"/>
      <c r="N629" s="61"/>
      <c r="O629" s="63"/>
      <c r="P629" s="184">
        <f t="shared" si="30"/>
        <v>0</v>
      </c>
      <c r="Q629" s="64"/>
      <c r="R629" s="64"/>
      <c r="S629" s="64"/>
      <c r="T629" s="64"/>
      <c r="U629" s="64"/>
      <c r="V629" s="64"/>
      <c r="W629" s="64">
        <v>1</v>
      </c>
      <c r="X629" s="63">
        <v>43983</v>
      </c>
      <c r="Y629" s="189">
        <f t="shared" si="31"/>
        <v>1</v>
      </c>
      <c r="Z629" s="61"/>
      <c r="AA629" s="61"/>
      <c r="AB629" s="61"/>
      <c r="AC629" s="61"/>
      <c r="AD629" s="61"/>
      <c r="AE629" s="61"/>
      <c r="AF629" s="61"/>
      <c r="AG629" s="63"/>
      <c r="AH629" s="186">
        <f t="shared" si="32"/>
        <v>0</v>
      </c>
      <c r="AI629" s="64"/>
      <c r="AJ629" s="64" t="s">
        <v>2135</v>
      </c>
      <c r="AK629" s="61" t="s">
        <v>2127</v>
      </c>
      <c r="AL629" s="61"/>
      <c r="AM629" s="61"/>
      <c r="AN629" s="61"/>
      <c r="AO629" s="61"/>
      <c r="AP629" s="61"/>
      <c r="AQ629" s="61"/>
      <c r="AR629" s="61"/>
      <c r="AS629" s="489" t="s">
        <v>3125</v>
      </c>
    </row>
    <row r="630" spans="1:45" ht="15" x14ac:dyDescent="0.25">
      <c r="A630" s="198"/>
      <c r="B630" s="61">
        <v>322091012003511</v>
      </c>
      <c r="C630" s="61" t="s">
        <v>3126</v>
      </c>
      <c r="D630" s="61"/>
      <c r="E630" s="61" t="s">
        <v>3127</v>
      </c>
      <c r="F630" s="61" t="s">
        <v>510</v>
      </c>
      <c r="G630" s="61" t="s">
        <v>394</v>
      </c>
      <c r="H630" s="61"/>
      <c r="I630" s="61"/>
      <c r="J630" s="61"/>
      <c r="K630" s="61"/>
      <c r="L630" s="61"/>
      <c r="M630" s="61"/>
      <c r="N630" s="61"/>
      <c r="O630" s="63"/>
      <c r="P630" s="184">
        <f t="shared" si="30"/>
        <v>0</v>
      </c>
      <c r="Q630" s="64"/>
      <c r="R630" s="64"/>
      <c r="S630" s="64"/>
      <c r="T630" s="64"/>
      <c r="U630" s="64"/>
      <c r="V630" s="64"/>
      <c r="W630" s="64">
        <v>1</v>
      </c>
      <c r="X630" s="63">
        <v>43844</v>
      </c>
      <c r="Y630" s="189">
        <f t="shared" si="31"/>
        <v>1</v>
      </c>
      <c r="Z630" s="61"/>
      <c r="AA630" s="61"/>
      <c r="AB630" s="61"/>
      <c r="AC630" s="61"/>
      <c r="AD630" s="61"/>
      <c r="AE630" s="61"/>
      <c r="AF630" s="61"/>
      <c r="AG630" s="63"/>
      <c r="AH630" s="186">
        <f t="shared" si="32"/>
        <v>0</v>
      </c>
      <c r="AI630" s="64"/>
      <c r="AJ630" s="64" t="s">
        <v>2135</v>
      </c>
      <c r="AK630" s="61" t="s">
        <v>2127</v>
      </c>
      <c r="AL630" s="61"/>
      <c r="AM630" s="61"/>
      <c r="AN630" s="61"/>
      <c r="AO630" s="61"/>
      <c r="AP630" s="61"/>
      <c r="AQ630" s="61"/>
      <c r="AR630" s="61"/>
      <c r="AS630" s="489" t="s">
        <v>3128</v>
      </c>
    </row>
    <row r="631" spans="1:45" ht="15" x14ac:dyDescent="0.25">
      <c r="A631" s="198"/>
      <c r="B631" s="61" t="s">
        <v>1380</v>
      </c>
      <c r="C631" s="61" t="s">
        <v>3129</v>
      </c>
      <c r="D631" s="61"/>
      <c r="E631" s="61" t="s">
        <v>3130</v>
      </c>
      <c r="F631" s="61" t="s">
        <v>510</v>
      </c>
      <c r="G631" s="61" t="s">
        <v>394</v>
      </c>
      <c r="H631" s="61"/>
      <c r="I631" s="61"/>
      <c r="J631" s="61"/>
      <c r="K631" s="61"/>
      <c r="L631" s="61"/>
      <c r="M631" s="61"/>
      <c r="N631" s="61"/>
      <c r="O631" s="63"/>
      <c r="P631" s="184">
        <f t="shared" si="30"/>
        <v>0</v>
      </c>
      <c r="Q631" s="64"/>
      <c r="R631" s="64"/>
      <c r="S631" s="64"/>
      <c r="T631" s="64"/>
      <c r="U631" s="64"/>
      <c r="V631" s="64"/>
      <c r="W631" s="64">
        <v>1</v>
      </c>
      <c r="X631" s="63">
        <v>44084</v>
      </c>
      <c r="Y631" s="189">
        <f t="shared" si="31"/>
        <v>1</v>
      </c>
      <c r="Z631" s="61"/>
      <c r="AA631" s="61"/>
      <c r="AB631" s="61"/>
      <c r="AC631" s="61"/>
      <c r="AD631" s="61"/>
      <c r="AE631" s="61"/>
      <c r="AF631" s="61"/>
      <c r="AG631" s="63"/>
      <c r="AH631" s="186">
        <f t="shared" si="32"/>
        <v>0</v>
      </c>
      <c r="AI631" s="64"/>
      <c r="AJ631" s="64" t="s">
        <v>2135</v>
      </c>
      <c r="AK631" s="61" t="s">
        <v>2127</v>
      </c>
      <c r="AL631" s="61"/>
      <c r="AM631" s="61"/>
      <c r="AN631" s="61"/>
      <c r="AO631" s="61"/>
      <c r="AP631" s="61"/>
      <c r="AQ631" s="61"/>
      <c r="AR631" s="61"/>
      <c r="AS631" s="489" t="s">
        <v>3131</v>
      </c>
    </row>
    <row r="632" spans="1:45" ht="15" customHeight="1" x14ac:dyDescent="0.25">
      <c r="A632" s="198"/>
      <c r="B632" s="61">
        <v>30192700500</v>
      </c>
      <c r="C632" s="61" t="s">
        <v>3132</v>
      </c>
      <c r="D632" s="61"/>
      <c r="E632" s="61" t="s">
        <v>3133</v>
      </c>
      <c r="F632" s="61" t="s">
        <v>510</v>
      </c>
      <c r="G632" s="61" t="s">
        <v>394</v>
      </c>
      <c r="H632" s="61"/>
      <c r="I632" s="61"/>
      <c r="J632" s="61"/>
      <c r="K632" s="61"/>
      <c r="L632" s="61"/>
      <c r="M632" s="61"/>
      <c r="N632" s="61"/>
      <c r="O632" s="63"/>
      <c r="P632" s="184">
        <f t="shared" si="30"/>
        <v>0</v>
      </c>
      <c r="Q632" s="64"/>
      <c r="R632" s="64"/>
      <c r="S632" s="64"/>
      <c r="T632" s="64"/>
      <c r="U632" s="64"/>
      <c r="V632" s="64"/>
      <c r="W632" s="64">
        <v>1</v>
      </c>
      <c r="X632" s="63">
        <v>43906</v>
      </c>
      <c r="Y632" s="189">
        <f t="shared" si="31"/>
        <v>1</v>
      </c>
      <c r="Z632" s="61"/>
      <c r="AA632" s="61"/>
      <c r="AB632" s="61"/>
      <c r="AC632" s="61"/>
      <c r="AD632" s="61"/>
      <c r="AE632" s="61"/>
      <c r="AF632" s="61"/>
      <c r="AG632" s="63"/>
      <c r="AH632" s="186">
        <f t="shared" si="32"/>
        <v>0</v>
      </c>
      <c r="AI632" s="64"/>
      <c r="AJ632" s="64" t="s">
        <v>2135</v>
      </c>
      <c r="AK632" s="61" t="s">
        <v>2127</v>
      </c>
      <c r="AL632" s="61"/>
      <c r="AM632" s="61"/>
      <c r="AN632" s="61"/>
      <c r="AO632" s="61"/>
      <c r="AP632" s="61"/>
      <c r="AQ632" s="61"/>
      <c r="AR632" s="61"/>
      <c r="AS632" s="489" t="s">
        <v>3134</v>
      </c>
    </row>
    <row r="633" spans="1:45" ht="15" customHeight="1" x14ac:dyDescent="0.25">
      <c r="A633" s="198"/>
      <c r="B633" s="61">
        <v>9070804900</v>
      </c>
      <c r="C633" s="61" t="s">
        <v>3135</v>
      </c>
      <c r="D633" s="61"/>
      <c r="E633" s="61" t="s">
        <v>3136</v>
      </c>
      <c r="F633" s="61" t="s">
        <v>690</v>
      </c>
      <c r="G633" s="61" t="s">
        <v>691</v>
      </c>
      <c r="H633" s="61"/>
      <c r="I633" s="61"/>
      <c r="J633" s="61"/>
      <c r="K633" s="61"/>
      <c r="L633" s="61"/>
      <c r="M633" s="61"/>
      <c r="N633" s="61"/>
      <c r="O633" s="63"/>
      <c r="P633" s="184">
        <f t="shared" si="30"/>
        <v>0</v>
      </c>
      <c r="Q633" s="64"/>
      <c r="R633" s="64"/>
      <c r="S633" s="64"/>
      <c r="T633" s="64"/>
      <c r="U633" s="64"/>
      <c r="V633" s="64"/>
      <c r="W633" s="64">
        <v>1</v>
      </c>
      <c r="X633" s="63">
        <v>43989</v>
      </c>
      <c r="Y633" s="189">
        <f t="shared" si="31"/>
        <v>1</v>
      </c>
      <c r="Z633" s="61"/>
      <c r="AA633" s="61"/>
      <c r="AB633" s="61"/>
      <c r="AC633" s="61"/>
      <c r="AD633" s="61"/>
      <c r="AE633" s="61"/>
      <c r="AF633" s="61"/>
      <c r="AG633" s="63"/>
      <c r="AH633" s="186">
        <f t="shared" si="32"/>
        <v>0</v>
      </c>
      <c r="AI633" s="64"/>
      <c r="AJ633" s="64" t="s">
        <v>2135</v>
      </c>
      <c r="AK633" s="61" t="s">
        <v>2127</v>
      </c>
      <c r="AL633" s="61"/>
      <c r="AM633" s="61"/>
      <c r="AN633" s="61"/>
      <c r="AO633" s="61"/>
      <c r="AP633" s="61"/>
      <c r="AQ633" s="61"/>
      <c r="AR633" s="61"/>
      <c r="AS633" s="489" t="s">
        <v>3137</v>
      </c>
    </row>
    <row r="634" spans="1:45" ht="15" x14ac:dyDescent="0.25">
      <c r="A634" s="198"/>
      <c r="B634" s="61">
        <v>85010700500</v>
      </c>
      <c r="C634" s="61" t="s">
        <v>3138</v>
      </c>
      <c r="D634" s="61"/>
      <c r="E634" s="61" t="s">
        <v>3139</v>
      </c>
      <c r="F634" s="61" t="s">
        <v>510</v>
      </c>
      <c r="G634" s="61" t="s">
        <v>394</v>
      </c>
      <c r="H634" s="61"/>
      <c r="I634" s="61"/>
      <c r="J634" s="61"/>
      <c r="K634" s="61"/>
      <c r="L634" s="61"/>
      <c r="M634" s="61"/>
      <c r="N634" s="61"/>
      <c r="O634" s="63"/>
      <c r="P634" s="184">
        <f t="shared" si="30"/>
        <v>0</v>
      </c>
      <c r="Q634" s="64"/>
      <c r="R634" s="64"/>
      <c r="S634" s="64"/>
      <c r="T634" s="64"/>
      <c r="U634" s="64"/>
      <c r="V634" s="64"/>
      <c r="W634" s="64">
        <v>1</v>
      </c>
      <c r="X634" s="63">
        <v>43958</v>
      </c>
      <c r="Y634" s="189">
        <f t="shared" si="31"/>
        <v>1</v>
      </c>
      <c r="Z634" s="61"/>
      <c r="AA634" s="61"/>
      <c r="AB634" s="61"/>
      <c r="AC634" s="61"/>
      <c r="AD634" s="61"/>
      <c r="AE634" s="61"/>
      <c r="AF634" s="61"/>
      <c r="AG634" s="63"/>
      <c r="AH634" s="186">
        <f t="shared" si="32"/>
        <v>0</v>
      </c>
      <c r="AI634" s="64"/>
      <c r="AJ634" s="64" t="s">
        <v>2135</v>
      </c>
      <c r="AK634" s="61" t="s">
        <v>2127</v>
      </c>
      <c r="AL634" s="61"/>
      <c r="AM634" s="61"/>
      <c r="AN634" s="61"/>
      <c r="AO634" s="61"/>
      <c r="AP634" s="61"/>
      <c r="AQ634" s="61"/>
      <c r="AR634" s="61"/>
      <c r="AS634" s="489" t="s">
        <v>3140</v>
      </c>
    </row>
    <row r="635" spans="1:45" ht="15" customHeight="1" x14ac:dyDescent="0.25">
      <c r="A635" s="198"/>
      <c r="B635" s="61">
        <v>15135901500</v>
      </c>
      <c r="C635" s="61" t="s">
        <v>3141</v>
      </c>
      <c r="D635" s="61"/>
      <c r="E635" s="61" t="s">
        <v>3142</v>
      </c>
      <c r="F635" s="61" t="s">
        <v>510</v>
      </c>
      <c r="G635" s="61" t="s">
        <v>394</v>
      </c>
      <c r="H635" s="61"/>
      <c r="I635" s="61"/>
      <c r="J635" s="61"/>
      <c r="K635" s="61"/>
      <c r="L635" s="61"/>
      <c r="M635" s="61"/>
      <c r="N635" s="61"/>
      <c r="O635" s="63"/>
      <c r="P635" s="184">
        <f t="shared" si="30"/>
        <v>0</v>
      </c>
      <c r="Q635" s="64"/>
      <c r="R635" s="64"/>
      <c r="S635" s="64"/>
      <c r="T635" s="64"/>
      <c r="U635" s="64"/>
      <c r="V635" s="64"/>
      <c r="W635" s="64">
        <v>1</v>
      </c>
      <c r="X635" s="63">
        <v>44013</v>
      </c>
      <c r="Y635" s="189">
        <f t="shared" si="31"/>
        <v>1</v>
      </c>
      <c r="Z635" s="61"/>
      <c r="AA635" s="61"/>
      <c r="AB635" s="61"/>
      <c r="AC635" s="61"/>
      <c r="AD635" s="61"/>
      <c r="AE635" s="61"/>
      <c r="AF635" s="61"/>
      <c r="AG635" s="63"/>
      <c r="AH635" s="186">
        <f t="shared" si="32"/>
        <v>0</v>
      </c>
      <c r="AI635" s="64"/>
      <c r="AJ635" s="64" t="s">
        <v>2135</v>
      </c>
      <c r="AK635" s="61" t="s">
        <v>2127</v>
      </c>
      <c r="AL635" s="61"/>
      <c r="AM635" s="61"/>
      <c r="AN635" s="61"/>
      <c r="AO635" s="61"/>
      <c r="AP635" s="61"/>
      <c r="AQ635" s="61"/>
      <c r="AR635" s="61"/>
      <c r="AS635" s="489" t="s">
        <v>3143</v>
      </c>
    </row>
    <row r="636" spans="1:45" ht="15" x14ac:dyDescent="0.25">
      <c r="A636" s="198"/>
      <c r="B636" s="61">
        <v>41415300200</v>
      </c>
      <c r="C636" s="61" t="s">
        <v>3144</v>
      </c>
      <c r="D636" s="61"/>
      <c r="E636" s="61" t="s">
        <v>3145</v>
      </c>
      <c r="F636" s="61" t="s">
        <v>510</v>
      </c>
      <c r="G636" s="61" t="s">
        <v>394</v>
      </c>
      <c r="H636" s="61"/>
      <c r="I636" s="61"/>
      <c r="J636" s="61"/>
      <c r="K636" s="61"/>
      <c r="L636" s="61"/>
      <c r="M636" s="61"/>
      <c r="N636" s="61"/>
      <c r="O636" s="63"/>
      <c r="P636" s="184">
        <f t="shared" si="30"/>
        <v>0</v>
      </c>
      <c r="Q636" s="64"/>
      <c r="R636" s="64"/>
      <c r="S636" s="64"/>
      <c r="T636" s="64"/>
      <c r="U636" s="64"/>
      <c r="V636" s="64"/>
      <c r="W636" s="64">
        <v>1</v>
      </c>
      <c r="X636" s="63">
        <v>44105</v>
      </c>
      <c r="Y636" s="189">
        <f t="shared" si="31"/>
        <v>1</v>
      </c>
      <c r="Z636" s="61"/>
      <c r="AA636" s="61"/>
      <c r="AB636" s="61"/>
      <c r="AC636" s="61"/>
      <c r="AD636" s="61"/>
      <c r="AE636" s="61"/>
      <c r="AF636" s="61"/>
      <c r="AG636" s="63"/>
      <c r="AH636" s="186">
        <f t="shared" si="32"/>
        <v>0</v>
      </c>
      <c r="AI636" s="64"/>
      <c r="AJ636" s="64" t="s">
        <v>2135</v>
      </c>
      <c r="AK636" s="61" t="s">
        <v>2127</v>
      </c>
      <c r="AL636" s="61"/>
      <c r="AM636" s="61"/>
      <c r="AN636" s="61"/>
      <c r="AO636" s="61"/>
      <c r="AP636" s="61"/>
      <c r="AQ636" s="61"/>
      <c r="AR636" s="61"/>
      <c r="AS636" s="489" t="s">
        <v>3146</v>
      </c>
    </row>
    <row r="637" spans="1:45" ht="15" customHeight="1" x14ac:dyDescent="0.25">
      <c r="A637" s="198"/>
      <c r="B637" s="61" t="s">
        <v>1296</v>
      </c>
      <c r="C637" s="61" t="s">
        <v>1297</v>
      </c>
      <c r="D637" s="61"/>
      <c r="E637" s="61" t="s">
        <v>3147</v>
      </c>
      <c r="F637" s="61" t="s">
        <v>510</v>
      </c>
      <c r="G637" s="61" t="s">
        <v>394</v>
      </c>
      <c r="H637" s="61"/>
      <c r="I637" s="61"/>
      <c r="J637" s="61"/>
      <c r="K637" s="61"/>
      <c r="L637" s="61"/>
      <c r="M637" s="61"/>
      <c r="N637" s="61"/>
      <c r="O637" s="63"/>
      <c r="P637" s="184">
        <f t="shared" si="30"/>
        <v>0</v>
      </c>
      <c r="Q637" s="64"/>
      <c r="R637" s="64"/>
      <c r="S637" s="64"/>
      <c r="T637" s="64"/>
      <c r="U637" s="64"/>
      <c r="V637" s="64"/>
      <c r="W637" s="64">
        <v>1</v>
      </c>
      <c r="X637" s="63">
        <v>44152</v>
      </c>
      <c r="Y637" s="189">
        <f t="shared" si="31"/>
        <v>1</v>
      </c>
      <c r="Z637" s="61"/>
      <c r="AA637" s="61"/>
      <c r="AB637" s="61"/>
      <c r="AC637" s="61"/>
      <c r="AD637" s="61"/>
      <c r="AE637" s="61"/>
      <c r="AF637" s="61"/>
      <c r="AG637" s="63"/>
      <c r="AH637" s="186">
        <f t="shared" si="32"/>
        <v>0</v>
      </c>
      <c r="AI637" s="64"/>
      <c r="AJ637" s="64" t="s">
        <v>2135</v>
      </c>
      <c r="AK637" s="61" t="s">
        <v>2127</v>
      </c>
      <c r="AL637" s="61"/>
      <c r="AM637" s="61"/>
      <c r="AN637" s="61"/>
      <c r="AO637" s="61"/>
      <c r="AP637" s="61"/>
      <c r="AQ637" s="61"/>
      <c r="AR637" s="61"/>
      <c r="AS637" s="489" t="s">
        <v>3148</v>
      </c>
    </row>
    <row r="638" spans="1:45" ht="15" customHeight="1" x14ac:dyDescent="0.25">
      <c r="A638" s="198"/>
      <c r="B638" s="61">
        <v>16142405300</v>
      </c>
      <c r="C638" s="61" t="s">
        <v>3149</v>
      </c>
      <c r="D638" s="61"/>
      <c r="E638" s="61" t="s">
        <v>3150</v>
      </c>
      <c r="F638" s="61" t="s">
        <v>510</v>
      </c>
      <c r="G638" s="61" t="s">
        <v>394</v>
      </c>
      <c r="H638" s="61"/>
      <c r="I638" s="61"/>
      <c r="J638" s="61"/>
      <c r="K638" s="61"/>
      <c r="L638" s="61"/>
      <c r="M638" s="61"/>
      <c r="N638" s="61"/>
      <c r="O638" s="63"/>
      <c r="P638" s="184">
        <f t="shared" si="30"/>
        <v>0</v>
      </c>
      <c r="Q638" s="64"/>
      <c r="R638" s="64"/>
      <c r="S638" s="64"/>
      <c r="T638" s="64"/>
      <c r="U638" s="64"/>
      <c r="V638" s="64"/>
      <c r="W638" s="64">
        <v>1</v>
      </c>
      <c r="X638" s="63">
        <v>43952</v>
      </c>
      <c r="Y638" s="189">
        <f t="shared" si="31"/>
        <v>1</v>
      </c>
      <c r="Z638" s="61"/>
      <c r="AA638" s="61"/>
      <c r="AB638" s="61"/>
      <c r="AC638" s="61"/>
      <c r="AD638" s="61"/>
      <c r="AE638" s="61"/>
      <c r="AF638" s="61"/>
      <c r="AG638" s="63"/>
      <c r="AH638" s="186">
        <f t="shared" si="32"/>
        <v>0</v>
      </c>
      <c r="AI638" s="64"/>
      <c r="AJ638" s="64" t="s">
        <v>2135</v>
      </c>
      <c r="AK638" s="61" t="s">
        <v>2127</v>
      </c>
      <c r="AL638" s="61"/>
      <c r="AM638" s="61"/>
      <c r="AN638" s="61"/>
      <c r="AO638" s="61"/>
      <c r="AP638" s="61"/>
      <c r="AQ638" s="61"/>
      <c r="AR638" s="61"/>
      <c r="AS638" s="489" t="s">
        <v>3151</v>
      </c>
    </row>
    <row r="639" spans="1:45" ht="15" customHeight="1" x14ac:dyDescent="0.25">
      <c r="A639" s="198"/>
      <c r="B639" s="61" t="s">
        <v>1619</v>
      </c>
      <c r="C639" s="61" t="s">
        <v>3152</v>
      </c>
      <c r="D639" s="61"/>
      <c r="E639" s="61" t="s">
        <v>3153</v>
      </c>
      <c r="F639" s="61" t="s">
        <v>510</v>
      </c>
      <c r="G639" s="61" t="s">
        <v>394</v>
      </c>
      <c r="H639" s="61"/>
      <c r="I639" s="61"/>
      <c r="J639" s="61"/>
      <c r="K639" s="61"/>
      <c r="L639" s="61"/>
      <c r="M639" s="61"/>
      <c r="N639" s="61"/>
      <c r="O639" s="63"/>
      <c r="P639" s="184">
        <f t="shared" si="30"/>
        <v>0</v>
      </c>
      <c r="Q639" s="64"/>
      <c r="R639" s="64"/>
      <c r="S639" s="64"/>
      <c r="T639" s="64"/>
      <c r="U639" s="64"/>
      <c r="V639" s="64"/>
      <c r="W639" s="64">
        <v>1</v>
      </c>
      <c r="X639" s="63">
        <v>44091</v>
      </c>
      <c r="Y639" s="189">
        <f t="shared" si="31"/>
        <v>1</v>
      </c>
      <c r="Z639" s="61"/>
      <c r="AA639" s="61"/>
      <c r="AB639" s="61"/>
      <c r="AC639" s="61"/>
      <c r="AD639" s="61"/>
      <c r="AE639" s="61"/>
      <c r="AF639" s="61"/>
      <c r="AG639" s="63"/>
      <c r="AH639" s="186">
        <f t="shared" si="32"/>
        <v>0</v>
      </c>
      <c r="AI639" s="64"/>
      <c r="AJ639" s="64" t="s">
        <v>2135</v>
      </c>
      <c r="AK639" s="61" t="s">
        <v>2127</v>
      </c>
      <c r="AL639" s="61"/>
      <c r="AM639" s="61"/>
      <c r="AN639" s="61"/>
      <c r="AO639" s="61"/>
      <c r="AP639" s="61"/>
      <c r="AQ639" s="61"/>
      <c r="AR639" s="61"/>
      <c r="AS639" s="489" t="s">
        <v>3154</v>
      </c>
    </row>
    <row r="640" spans="1:45" ht="15" customHeight="1" x14ac:dyDescent="0.25">
      <c r="A640" s="198"/>
      <c r="B640" s="61">
        <v>16140801500</v>
      </c>
      <c r="C640" s="61" t="s">
        <v>3155</v>
      </c>
      <c r="D640" s="61"/>
      <c r="E640" s="61" t="s">
        <v>3156</v>
      </c>
      <c r="F640" s="61" t="s">
        <v>510</v>
      </c>
      <c r="G640" s="61" t="s">
        <v>394</v>
      </c>
      <c r="H640" s="61"/>
      <c r="I640" s="61"/>
      <c r="J640" s="61"/>
      <c r="K640" s="61"/>
      <c r="L640" s="61"/>
      <c r="M640" s="61"/>
      <c r="N640" s="61"/>
      <c r="O640" s="63"/>
      <c r="P640" s="184">
        <f t="shared" si="30"/>
        <v>0</v>
      </c>
      <c r="Q640" s="64"/>
      <c r="R640" s="64"/>
      <c r="S640" s="64"/>
      <c r="T640" s="64"/>
      <c r="U640" s="64"/>
      <c r="V640" s="64"/>
      <c r="W640" s="64">
        <v>1</v>
      </c>
      <c r="X640" s="63">
        <v>44027</v>
      </c>
      <c r="Y640" s="189">
        <f t="shared" si="31"/>
        <v>1</v>
      </c>
      <c r="Z640" s="61"/>
      <c r="AA640" s="61"/>
      <c r="AB640" s="61"/>
      <c r="AC640" s="61"/>
      <c r="AD640" s="61"/>
      <c r="AE640" s="61"/>
      <c r="AF640" s="61"/>
      <c r="AG640" s="63"/>
      <c r="AH640" s="186">
        <f t="shared" si="32"/>
        <v>0</v>
      </c>
      <c r="AI640" s="64"/>
      <c r="AJ640" s="64" t="s">
        <v>2135</v>
      </c>
      <c r="AK640" s="61" t="s">
        <v>2127</v>
      </c>
      <c r="AL640" s="61"/>
      <c r="AM640" s="61"/>
      <c r="AN640" s="61"/>
      <c r="AO640" s="61"/>
      <c r="AP640" s="61"/>
      <c r="AQ640" s="61"/>
      <c r="AR640" s="61"/>
      <c r="AS640" s="489" t="s">
        <v>3157</v>
      </c>
    </row>
    <row r="641" spans="1:45" ht="15" x14ac:dyDescent="0.25">
      <c r="A641" s="198"/>
      <c r="B641" s="61">
        <v>45531303800</v>
      </c>
      <c r="C641" s="61" t="s">
        <v>3158</v>
      </c>
      <c r="D641" s="61"/>
      <c r="E641" s="61" t="s">
        <v>3159</v>
      </c>
      <c r="F641" s="61" t="s">
        <v>510</v>
      </c>
      <c r="G641" s="61" t="s">
        <v>394</v>
      </c>
      <c r="H641" s="61"/>
      <c r="I641" s="61"/>
      <c r="J641" s="61"/>
      <c r="K641" s="61"/>
      <c r="L641" s="61"/>
      <c r="M641" s="61"/>
      <c r="N641" s="61"/>
      <c r="O641" s="63"/>
      <c r="P641" s="184">
        <f t="shared" si="30"/>
        <v>0</v>
      </c>
      <c r="Q641" s="64"/>
      <c r="R641" s="64"/>
      <c r="S641" s="64"/>
      <c r="T641" s="64"/>
      <c r="U641" s="64"/>
      <c r="V641" s="64"/>
      <c r="W641" s="64">
        <v>1</v>
      </c>
      <c r="X641" s="63">
        <v>43879</v>
      </c>
      <c r="Y641" s="189">
        <f t="shared" si="31"/>
        <v>1</v>
      </c>
      <c r="Z641" s="61"/>
      <c r="AA641" s="61"/>
      <c r="AB641" s="61"/>
      <c r="AC641" s="61"/>
      <c r="AD641" s="61"/>
      <c r="AE641" s="61"/>
      <c r="AF641" s="61"/>
      <c r="AG641" s="63"/>
      <c r="AH641" s="186">
        <f t="shared" si="32"/>
        <v>0</v>
      </c>
      <c r="AI641" s="64"/>
      <c r="AJ641" s="64" t="s">
        <v>2135</v>
      </c>
      <c r="AK641" s="61" t="s">
        <v>2127</v>
      </c>
      <c r="AL641" s="61"/>
      <c r="AM641" s="61"/>
      <c r="AN641" s="61"/>
      <c r="AO641" s="61"/>
      <c r="AP641" s="61"/>
      <c r="AQ641" s="61"/>
      <c r="AR641" s="61"/>
      <c r="AS641" s="489" t="s">
        <v>3160</v>
      </c>
    </row>
    <row r="642" spans="1:45" ht="15" customHeight="1" x14ac:dyDescent="0.25">
      <c r="A642" s="198"/>
      <c r="B642" s="61" t="s">
        <v>3161</v>
      </c>
      <c r="C642" s="61" t="s">
        <v>3162</v>
      </c>
      <c r="D642" s="61"/>
      <c r="E642" s="61" t="s">
        <v>3163</v>
      </c>
      <c r="F642" s="61" t="s">
        <v>510</v>
      </c>
      <c r="G642" s="61" t="s">
        <v>394</v>
      </c>
      <c r="H642" s="61"/>
      <c r="I642" s="61"/>
      <c r="J642" s="61"/>
      <c r="K642" s="61"/>
      <c r="L642" s="61"/>
      <c r="M642" s="61"/>
      <c r="N642" s="61"/>
      <c r="O642" s="63"/>
      <c r="P642" s="184">
        <f t="shared" si="30"/>
        <v>0</v>
      </c>
      <c r="Q642" s="64"/>
      <c r="R642" s="64"/>
      <c r="S642" s="64"/>
      <c r="T642" s="64"/>
      <c r="U642" s="64"/>
      <c r="V642" s="64"/>
      <c r="W642" s="64">
        <v>1</v>
      </c>
      <c r="X642" s="63">
        <v>43845</v>
      </c>
      <c r="Y642" s="189">
        <f t="shared" si="31"/>
        <v>1</v>
      </c>
      <c r="Z642" s="61"/>
      <c r="AA642" s="61"/>
      <c r="AB642" s="61"/>
      <c r="AC642" s="61"/>
      <c r="AD642" s="61"/>
      <c r="AE642" s="61"/>
      <c r="AF642" s="61"/>
      <c r="AG642" s="63"/>
      <c r="AH642" s="186">
        <f t="shared" si="32"/>
        <v>0</v>
      </c>
      <c r="AI642" s="64"/>
      <c r="AJ642" s="64" t="s">
        <v>2135</v>
      </c>
      <c r="AK642" s="61" t="s">
        <v>2127</v>
      </c>
      <c r="AL642" s="61"/>
      <c r="AM642" s="61"/>
      <c r="AN642" s="61"/>
      <c r="AO642" s="61"/>
      <c r="AP642" s="61"/>
      <c r="AQ642" s="61"/>
      <c r="AR642" s="61"/>
      <c r="AS642" s="489" t="s">
        <v>3164</v>
      </c>
    </row>
    <row r="643" spans="1:45" ht="15" x14ac:dyDescent="0.25">
      <c r="A643" s="198"/>
      <c r="B643" s="61">
        <v>14119402900</v>
      </c>
      <c r="C643" s="61" t="s">
        <v>3165</v>
      </c>
      <c r="D643" s="61"/>
      <c r="E643" s="61" t="s">
        <v>3166</v>
      </c>
      <c r="F643" s="61" t="s">
        <v>510</v>
      </c>
      <c r="G643" s="61" t="s">
        <v>394</v>
      </c>
      <c r="H643" s="61"/>
      <c r="I643" s="61"/>
      <c r="J643" s="61"/>
      <c r="K643" s="61"/>
      <c r="L643" s="61"/>
      <c r="M643" s="61"/>
      <c r="N643" s="61"/>
      <c r="O643" s="63"/>
      <c r="P643" s="184">
        <f t="shared" si="30"/>
        <v>0</v>
      </c>
      <c r="Q643" s="64"/>
      <c r="R643" s="64"/>
      <c r="S643" s="64"/>
      <c r="T643" s="64"/>
      <c r="U643" s="64"/>
      <c r="V643" s="64"/>
      <c r="W643" s="64">
        <v>1</v>
      </c>
      <c r="X643" s="63">
        <v>43992</v>
      </c>
      <c r="Y643" s="189">
        <f t="shared" si="31"/>
        <v>1</v>
      </c>
      <c r="Z643" s="61"/>
      <c r="AA643" s="61"/>
      <c r="AB643" s="61"/>
      <c r="AC643" s="61"/>
      <c r="AD643" s="61"/>
      <c r="AE643" s="61"/>
      <c r="AF643" s="61"/>
      <c r="AG643" s="63"/>
      <c r="AH643" s="186">
        <f t="shared" si="32"/>
        <v>0</v>
      </c>
      <c r="AI643" s="64"/>
      <c r="AJ643" s="64" t="s">
        <v>2135</v>
      </c>
      <c r="AK643" s="61" t="s">
        <v>2127</v>
      </c>
      <c r="AL643" s="61"/>
      <c r="AM643" s="61"/>
      <c r="AN643" s="61"/>
      <c r="AO643" s="61"/>
      <c r="AP643" s="61"/>
      <c r="AQ643" s="61"/>
      <c r="AR643" s="61"/>
      <c r="AS643" s="489" t="s">
        <v>3167</v>
      </c>
    </row>
    <row r="644" spans="1:45" ht="15" customHeight="1" x14ac:dyDescent="0.25">
      <c r="A644" s="198"/>
      <c r="B644" s="61" t="s">
        <v>3168</v>
      </c>
      <c r="C644" s="61" t="s">
        <v>3169</v>
      </c>
      <c r="D644" s="61"/>
      <c r="E644" s="61" t="s">
        <v>3170</v>
      </c>
      <c r="F644" s="61" t="s">
        <v>510</v>
      </c>
      <c r="G644" s="61" t="s">
        <v>394</v>
      </c>
      <c r="H644" s="61"/>
      <c r="I644" s="61"/>
      <c r="J644" s="61"/>
      <c r="K644" s="61"/>
      <c r="L644" s="61"/>
      <c r="M644" s="61"/>
      <c r="N644" s="61"/>
      <c r="O644" s="63"/>
      <c r="P644" s="184">
        <f t="shared" si="30"/>
        <v>0</v>
      </c>
      <c r="Q644" s="64"/>
      <c r="R644" s="64"/>
      <c r="S644" s="64"/>
      <c r="T644" s="64"/>
      <c r="U644" s="64"/>
      <c r="V644" s="64"/>
      <c r="W644" s="64">
        <v>1</v>
      </c>
      <c r="X644" s="63">
        <v>44105</v>
      </c>
      <c r="Y644" s="189">
        <f t="shared" si="31"/>
        <v>1</v>
      </c>
      <c r="Z644" s="61"/>
      <c r="AA644" s="61"/>
      <c r="AB644" s="61"/>
      <c r="AC644" s="61"/>
      <c r="AD644" s="61"/>
      <c r="AE644" s="61"/>
      <c r="AF644" s="61"/>
      <c r="AG644" s="63"/>
      <c r="AH644" s="186">
        <f t="shared" si="32"/>
        <v>0</v>
      </c>
      <c r="AI644" s="64"/>
      <c r="AJ644" s="64" t="s">
        <v>2135</v>
      </c>
      <c r="AK644" s="61" t="s">
        <v>2127</v>
      </c>
      <c r="AL644" s="61"/>
      <c r="AM644" s="61"/>
      <c r="AN644" s="61"/>
      <c r="AO644" s="61"/>
      <c r="AP644" s="61"/>
      <c r="AQ644" s="61"/>
      <c r="AR644" s="61"/>
      <c r="AS644" s="489" t="s">
        <v>3171</v>
      </c>
    </row>
    <row r="645" spans="1:45" ht="15" customHeight="1" x14ac:dyDescent="0.25">
      <c r="A645" s="198"/>
      <c r="B645" s="61">
        <v>13108802202</v>
      </c>
      <c r="C645" s="61" t="s">
        <v>1129</v>
      </c>
      <c r="D645" s="61"/>
      <c r="E645" s="61" t="s">
        <v>3172</v>
      </c>
      <c r="F645" s="61" t="s">
        <v>510</v>
      </c>
      <c r="G645" s="61" t="s">
        <v>394</v>
      </c>
      <c r="H645" s="61"/>
      <c r="I645" s="61"/>
      <c r="J645" s="61"/>
      <c r="K645" s="61"/>
      <c r="L645" s="61"/>
      <c r="M645" s="61"/>
      <c r="N645" s="61"/>
      <c r="O645" s="63"/>
      <c r="P645" s="184">
        <f t="shared" si="30"/>
        <v>0</v>
      </c>
      <c r="Q645" s="64"/>
      <c r="R645" s="64"/>
      <c r="S645" s="64"/>
      <c r="T645" s="64"/>
      <c r="U645" s="64"/>
      <c r="V645" s="64"/>
      <c r="W645" s="64">
        <v>1</v>
      </c>
      <c r="X645" s="63">
        <v>44120</v>
      </c>
      <c r="Y645" s="189">
        <f t="shared" si="31"/>
        <v>1</v>
      </c>
      <c r="Z645" s="61"/>
      <c r="AA645" s="61"/>
      <c r="AB645" s="61"/>
      <c r="AC645" s="61"/>
      <c r="AD645" s="61"/>
      <c r="AE645" s="61"/>
      <c r="AF645" s="61"/>
      <c r="AG645" s="63"/>
      <c r="AH645" s="186">
        <f t="shared" si="32"/>
        <v>0</v>
      </c>
      <c r="AI645" s="64"/>
      <c r="AJ645" s="64" t="s">
        <v>2135</v>
      </c>
      <c r="AK645" s="61" t="s">
        <v>2127</v>
      </c>
      <c r="AL645" s="61"/>
      <c r="AM645" s="61"/>
      <c r="AN645" s="61"/>
      <c r="AO645" s="61"/>
      <c r="AP645" s="61"/>
      <c r="AQ645" s="61"/>
      <c r="AR645" s="61"/>
      <c r="AS645" s="489" t="s">
        <v>3173</v>
      </c>
    </row>
    <row r="646" spans="1:45" ht="15" customHeight="1" x14ac:dyDescent="0.25">
      <c r="A646" s="198"/>
      <c r="B646" s="61">
        <v>5043200300</v>
      </c>
      <c r="C646" s="61" t="s">
        <v>3174</v>
      </c>
      <c r="D646" s="61"/>
      <c r="E646" s="61" t="s">
        <v>3175</v>
      </c>
      <c r="F646" s="61" t="s">
        <v>510</v>
      </c>
      <c r="G646" s="61" t="s">
        <v>394</v>
      </c>
      <c r="H646" s="61"/>
      <c r="I646" s="61"/>
      <c r="J646" s="61"/>
      <c r="K646" s="61"/>
      <c r="L646" s="61"/>
      <c r="M646" s="61"/>
      <c r="N646" s="61"/>
      <c r="O646" s="63"/>
      <c r="P646" s="184">
        <f t="shared" si="30"/>
        <v>0</v>
      </c>
      <c r="Q646" s="64"/>
      <c r="R646" s="64"/>
      <c r="S646" s="64"/>
      <c r="T646" s="64"/>
      <c r="U646" s="64"/>
      <c r="V646" s="64"/>
      <c r="W646" s="64">
        <v>1</v>
      </c>
      <c r="X646" s="63">
        <v>44188</v>
      </c>
      <c r="Y646" s="189">
        <f t="shared" si="31"/>
        <v>1</v>
      </c>
      <c r="Z646" s="61"/>
      <c r="AA646" s="61"/>
      <c r="AB646" s="61"/>
      <c r="AC646" s="61"/>
      <c r="AD646" s="61"/>
      <c r="AE646" s="61"/>
      <c r="AF646" s="61"/>
      <c r="AG646" s="63"/>
      <c r="AH646" s="186">
        <f t="shared" si="32"/>
        <v>0</v>
      </c>
      <c r="AI646" s="64"/>
      <c r="AJ646" s="64" t="s">
        <v>2135</v>
      </c>
      <c r="AK646" s="61" t="s">
        <v>2127</v>
      </c>
      <c r="AL646" s="61"/>
      <c r="AM646" s="61"/>
      <c r="AN646" s="61"/>
      <c r="AO646" s="61"/>
      <c r="AP646" s="61"/>
      <c r="AQ646" s="61"/>
      <c r="AR646" s="61"/>
      <c r="AS646" s="489" t="s">
        <v>3176</v>
      </c>
    </row>
    <row r="647" spans="1:45" ht="15" customHeight="1" x14ac:dyDescent="0.25">
      <c r="A647" s="198"/>
      <c r="B647" s="61">
        <v>22033202300</v>
      </c>
      <c r="C647" s="61" t="s">
        <v>3177</v>
      </c>
      <c r="D647" s="61"/>
      <c r="E647" s="61" t="s">
        <v>3178</v>
      </c>
      <c r="F647" s="61" t="s">
        <v>510</v>
      </c>
      <c r="G647" s="61" t="s">
        <v>394</v>
      </c>
      <c r="H647" s="61"/>
      <c r="I647" s="61"/>
      <c r="J647" s="61"/>
      <c r="K647" s="61"/>
      <c r="L647" s="61"/>
      <c r="M647" s="61"/>
      <c r="N647" s="61"/>
      <c r="O647" s="63"/>
      <c r="P647" s="184">
        <f t="shared" si="30"/>
        <v>0</v>
      </c>
      <c r="Q647" s="64"/>
      <c r="R647" s="64"/>
      <c r="S647" s="64"/>
      <c r="T647" s="64"/>
      <c r="U647" s="64"/>
      <c r="V647" s="64"/>
      <c r="W647" s="64">
        <v>1</v>
      </c>
      <c r="X647" s="63">
        <v>43888</v>
      </c>
      <c r="Y647" s="189">
        <f t="shared" si="31"/>
        <v>1</v>
      </c>
      <c r="Z647" s="61"/>
      <c r="AA647" s="61"/>
      <c r="AB647" s="61"/>
      <c r="AC647" s="61"/>
      <c r="AD647" s="61"/>
      <c r="AE647" s="61"/>
      <c r="AF647" s="61"/>
      <c r="AG647" s="63"/>
      <c r="AH647" s="186">
        <f t="shared" si="32"/>
        <v>0</v>
      </c>
      <c r="AI647" s="64"/>
      <c r="AJ647" s="64" t="s">
        <v>2135</v>
      </c>
      <c r="AK647" s="61" t="s">
        <v>2127</v>
      </c>
      <c r="AL647" s="61"/>
      <c r="AM647" s="61"/>
      <c r="AN647" s="61"/>
      <c r="AO647" s="61"/>
      <c r="AP647" s="61"/>
      <c r="AQ647" s="61"/>
      <c r="AR647" s="61"/>
      <c r="AS647" s="489" t="s">
        <v>3179</v>
      </c>
    </row>
    <row r="648" spans="1:45" ht="15" customHeight="1" x14ac:dyDescent="0.25">
      <c r="A648" s="198"/>
      <c r="B648" s="61">
        <v>3003101100</v>
      </c>
      <c r="C648" s="61" t="s">
        <v>857</v>
      </c>
      <c r="D648" s="61"/>
      <c r="E648" s="61" t="s">
        <v>3180</v>
      </c>
      <c r="F648" s="61" t="s">
        <v>690</v>
      </c>
      <c r="G648" s="61" t="s">
        <v>691</v>
      </c>
      <c r="H648" s="61"/>
      <c r="I648" s="61"/>
      <c r="J648" s="61"/>
      <c r="K648" s="61"/>
      <c r="L648" s="61"/>
      <c r="M648" s="61"/>
      <c r="N648" s="61"/>
      <c r="O648" s="63"/>
      <c r="P648" s="184">
        <f t="shared" si="30"/>
        <v>0</v>
      </c>
      <c r="Q648" s="64"/>
      <c r="R648" s="64"/>
      <c r="S648" s="64"/>
      <c r="T648" s="64"/>
      <c r="U648" s="64"/>
      <c r="V648" s="64"/>
      <c r="W648" s="64">
        <v>1</v>
      </c>
      <c r="X648" s="63">
        <v>44167</v>
      </c>
      <c r="Y648" s="189">
        <f t="shared" si="31"/>
        <v>1</v>
      </c>
      <c r="Z648" s="61"/>
      <c r="AA648" s="61"/>
      <c r="AB648" s="61"/>
      <c r="AC648" s="61"/>
      <c r="AD648" s="61"/>
      <c r="AE648" s="61"/>
      <c r="AF648" s="61"/>
      <c r="AG648" s="63"/>
      <c r="AH648" s="186">
        <f t="shared" si="32"/>
        <v>0</v>
      </c>
      <c r="AI648" s="64"/>
      <c r="AJ648" s="64" t="s">
        <v>2135</v>
      </c>
      <c r="AK648" s="61" t="s">
        <v>2127</v>
      </c>
      <c r="AL648" s="61"/>
      <c r="AM648" s="61"/>
      <c r="AN648" s="61"/>
      <c r="AO648" s="61"/>
      <c r="AP648" s="61"/>
      <c r="AQ648" s="61"/>
      <c r="AR648" s="61"/>
      <c r="AS648" s="489" t="s">
        <v>3181</v>
      </c>
    </row>
    <row r="649" spans="1:45" ht="15" customHeight="1" x14ac:dyDescent="0.25">
      <c r="A649" s="198"/>
      <c r="B649" s="61">
        <v>41413500403</v>
      </c>
      <c r="C649" s="61" t="s">
        <v>3182</v>
      </c>
      <c r="D649" s="61"/>
      <c r="E649" s="61" t="s">
        <v>3183</v>
      </c>
      <c r="F649" s="61" t="s">
        <v>690</v>
      </c>
      <c r="G649" s="61" t="s">
        <v>691</v>
      </c>
      <c r="H649" s="61"/>
      <c r="I649" s="61"/>
      <c r="J649" s="61"/>
      <c r="K649" s="61"/>
      <c r="L649" s="61"/>
      <c r="M649" s="61"/>
      <c r="N649" s="61"/>
      <c r="O649" s="63"/>
      <c r="P649" s="184">
        <f t="shared" si="30"/>
        <v>0</v>
      </c>
      <c r="Q649" s="64"/>
      <c r="R649" s="64"/>
      <c r="S649" s="64"/>
      <c r="T649" s="64"/>
      <c r="U649" s="64"/>
      <c r="V649" s="64"/>
      <c r="W649" s="64">
        <v>1</v>
      </c>
      <c r="X649" s="63">
        <v>43971</v>
      </c>
      <c r="Y649" s="189">
        <f t="shared" si="31"/>
        <v>1</v>
      </c>
      <c r="Z649" s="61"/>
      <c r="AA649" s="61"/>
      <c r="AB649" s="61"/>
      <c r="AC649" s="61"/>
      <c r="AD649" s="61"/>
      <c r="AE649" s="61"/>
      <c r="AF649" s="61"/>
      <c r="AG649" s="63"/>
      <c r="AH649" s="186">
        <f t="shared" si="32"/>
        <v>0</v>
      </c>
      <c r="AI649" s="64"/>
      <c r="AJ649" s="64" t="s">
        <v>2135</v>
      </c>
      <c r="AK649" s="61" t="s">
        <v>2127</v>
      </c>
      <c r="AL649" s="61"/>
      <c r="AM649" s="61"/>
      <c r="AN649" s="61"/>
      <c r="AO649" s="61"/>
      <c r="AP649" s="61"/>
      <c r="AQ649" s="61"/>
      <c r="AR649" s="61"/>
      <c r="AS649" s="489" t="s">
        <v>3184</v>
      </c>
    </row>
    <row r="650" spans="1:45" ht="15" customHeight="1" x14ac:dyDescent="0.25">
      <c r="A650" s="198"/>
      <c r="B650" s="61">
        <v>4009901200</v>
      </c>
      <c r="C650" s="61" t="s">
        <v>3185</v>
      </c>
      <c r="D650" s="61"/>
      <c r="E650" s="61" t="s">
        <v>3186</v>
      </c>
      <c r="F650" s="61" t="s">
        <v>690</v>
      </c>
      <c r="G650" s="61" t="s">
        <v>691</v>
      </c>
      <c r="H650" s="61"/>
      <c r="I650" s="61"/>
      <c r="J650" s="61"/>
      <c r="K650" s="61"/>
      <c r="L650" s="61"/>
      <c r="M650" s="61"/>
      <c r="N650" s="61"/>
      <c r="O650" s="63"/>
      <c r="P650" s="184">
        <f t="shared" si="30"/>
        <v>0</v>
      </c>
      <c r="Q650" s="64"/>
      <c r="R650" s="64"/>
      <c r="S650" s="64"/>
      <c r="T650" s="64"/>
      <c r="U650" s="64"/>
      <c r="V650" s="64"/>
      <c r="W650" s="64">
        <v>1</v>
      </c>
      <c r="X650" s="63">
        <v>43886</v>
      </c>
      <c r="Y650" s="189">
        <f t="shared" si="31"/>
        <v>1</v>
      </c>
      <c r="Z650" s="61"/>
      <c r="AA650" s="61"/>
      <c r="AB650" s="61"/>
      <c r="AC650" s="61"/>
      <c r="AD650" s="61"/>
      <c r="AE650" s="61"/>
      <c r="AF650" s="61"/>
      <c r="AG650" s="63"/>
      <c r="AH650" s="186">
        <f t="shared" si="32"/>
        <v>0</v>
      </c>
      <c r="AI650" s="64"/>
      <c r="AJ650" s="64" t="s">
        <v>2135</v>
      </c>
      <c r="AK650" s="61" t="s">
        <v>2127</v>
      </c>
      <c r="AL650" s="61"/>
      <c r="AM650" s="61"/>
      <c r="AN650" s="61"/>
      <c r="AO650" s="61"/>
      <c r="AP650" s="61"/>
      <c r="AQ650" s="61"/>
      <c r="AR650" s="61"/>
      <c r="AS650" s="489" t="s">
        <v>3187</v>
      </c>
    </row>
    <row r="651" spans="1:45" ht="15" customHeight="1" x14ac:dyDescent="0.25">
      <c r="A651" s="198"/>
      <c r="B651" s="61">
        <v>7059000501</v>
      </c>
      <c r="C651" s="61" t="s">
        <v>3188</v>
      </c>
      <c r="D651" s="61"/>
      <c r="E651" s="61" t="s">
        <v>3189</v>
      </c>
      <c r="F651" s="61" t="s">
        <v>510</v>
      </c>
      <c r="G651" s="61" t="s">
        <v>394</v>
      </c>
      <c r="H651" s="61"/>
      <c r="I651" s="61"/>
      <c r="J651" s="61"/>
      <c r="K651" s="61"/>
      <c r="L651" s="61"/>
      <c r="M651" s="61"/>
      <c r="N651" s="61"/>
      <c r="O651" s="63"/>
      <c r="P651" s="184">
        <f t="shared" si="30"/>
        <v>0</v>
      </c>
      <c r="Q651" s="64"/>
      <c r="R651" s="64"/>
      <c r="S651" s="64"/>
      <c r="T651" s="64"/>
      <c r="U651" s="64"/>
      <c r="V651" s="64"/>
      <c r="W651" s="64">
        <v>1</v>
      </c>
      <c r="X651" s="63">
        <v>43896</v>
      </c>
      <c r="Y651" s="189">
        <f t="shared" si="31"/>
        <v>1</v>
      </c>
      <c r="Z651" s="61"/>
      <c r="AA651" s="61"/>
      <c r="AB651" s="61"/>
      <c r="AC651" s="61"/>
      <c r="AD651" s="61"/>
      <c r="AE651" s="61"/>
      <c r="AF651" s="61"/>
      <c r="AG651" s="63"/>
      <c r="AH651" s="186">
        <f t="shared" si="32"/>
        <v>0</v>
      </c>
      <c r="AI651" s="64"/>
      <c r="AJ651" s="64" t="s">
        <v>2135</v>
      </c>
      <c r="AK651" s="61" t="s">
        <v>2127</v>
      </c>
      <c r="AL651" s="61"/>
      <c r="AM651" s="61"/>
      <c r="AN651" s="61"/>
      <c r="AO651" s="61"/>
      <c r="AP651" s="61"/>
      <c r="AQ651" s="61"/>
      <c r="AR651" s="61"/>
      <c r="AS651" s="489" t="s">
        <v>3190</v>
      </c>
    </row>
    <row r="652" spans="1:45" ht="15" customHeight="1" x14ac:dyDescent="0.25">
      <c r="A652" s="198"/>
      <c r="B652" s="61">
        <v>14124000400</v>
      </c>
      <c r="C652" s="61" t="s">
        <v>3191</v>
      </c>
      <c r="D652" s="61"/>
      <c r="E652" s="61" t="s">
        <v>3192</v>
      </c>
      <c r="F652" s="61" t="s">
        <v>510</v>
      </c>
      <c r="G652" s="61" t="s">
        <v>394</v>
      </c>
      <c r="H652" s="61"/>
      <c r="I652" s="61"/>
      <c r="J652" s="61"/>
      <c r="K652" s="61"/>
      <c r="L652" s="61"/>
      <c r="M652" s="61"/>
      <c r="N652" s="61"/>
      <c r="O652" s="63"/>
      <c r="P652" s="184">
        <f t="shared" si="30"/>
        <v>0</v>
      </c>
      <c r="Q652" s="64"/>
      <c r="R652" s="64"/>
      <c r="S652" s="64"/>
      <c r="T652" s="64"/>
      <c r="U652" s="64"/>
      <c r="V652" s="64"/>
      <c r="W652" s="64">
        <v>1</v>
      </c>
      <c r="X652" s="63">
        <v>43999</v>
      </c>
      <c r="Y652" s="189">
        <f t="shared" si="31"/>
        <v>1</v>
      </c>
      <c r="Z652" s="61"/>
      <c r="AA652" s="61"/>
      <c r="AB652" s="61"/>
      <c r="AC652" s="61"/>
      <c r="AD652" s="61"/>
      <c r="AE652" s="61"/>
      <c r="AF652" s="61"/>
      <c r="AG652" s="63"/>
      <c r="AH652" s="186">
        <f t="shared" si="32"/>
        <v>0</v>
      </c>
      <c r="AI652" s="64"/>
      <c r="AJ652" s="64" t="s">
        <v>2135</v>
      </c>
      <c r="AK652" s="61" t="s">
        <v>2127</v>
      </c>
      <c r="AL652" s="61"/>
      <c r="AM652" s="61"/>
      <c r="AN652" s="61"/>
      <c r="AO652" s="61"/>
      <c r="AP652" s="61"/>
      <c r="AQ652" s="61"/>
      <c r="AR652" s="61"/>
      <c r="AS652" s="489" t="s">
        <v>3193</v>
      </c>
    </row>
    <row r="653" spans="1:45" ht="15" customHeight="1" x14ac:dyDescent="0.25">
      <c r="A653" s="198"/>
      <c r="B653" s="61">
        <v>14124000400</v>
      </c>
      <c r="C653" s="61" t="s">
        <v>3191</v>
      </c>
      <c r="D653" s="61"/>
      <c r="E653" s="61" t="s">
        <v>3192</v>
      </c>
      <c r="F653" s="61" t="s">
        <v>690</v>
      </c>
      <c r="G653" s="61" t="s">
        <v>691</v>
      </c>
      <c r="H653" s="61"/>
      <c r="I653" s="61"/>
      <c r="J653" s="61"/>
      <c r="K653" s="61"/>
      <c r="L653" s="61"/>
      <c r="M653" s="61"/>
      <c r="N653" s="61"/>
      <c r="O653" s="63"/>
      <c r="P653" s="184">
        <f t="shared" ref="P653:P716" si="33">SUM($H653:$N653)</f>
        <v>0</v>
      </c>
      <c r="Q653" s="64"/>
      <c r="R653" s="64"/>
      <c r="S653" s="64"/>
      <c r="T653" s="64"/>
      <c r="U653" s="64"/>
      <c r="V653" s="64"/>
      <c r="W653" s="64">
        <v>1</v>
      </c>
      <c r="X653" s="63">
        <v>43999</v>
      </c>
      <c r="Y653" s="189">
        <f t="shared" ref="Y653:Y716" si="34">SUM(Q653:W653)</f>
        <v>1</v>
      </c>
      <c r="Z653" s="61"/>
      <c r="AA653" s="61"/>
      <c r="AB653" s="61"/>
      <c r="AC653" s="61"/>
      <c r="AD653" s="61"/>
      <c r="AE653" s="61"/>
      <c r="AF653" s="61"/>
      <c r="AG653" s="63"/>
      <c r="AH653" s="186">
        <f t="shared" ref="AH653:AH716" si="35">SUM($Z653:$AF653)</f>
        <v>0</v>
      </c>
      <c r="AI653" s="64"/>
      <c r="AJ653" s="64" t="s">
        <v>2135</v>
      </c>
      <c r="AK653" s="61" t="s">
        <v>2127</v>
      </c>
      <c r="AL653" s="61"/>
      <c r="AM653" s="61"/>
      <c r="AN653" s="61"/>
      <c r="AO653" s="61"/>
      <c r="AP653" s="61"/>
      <c r="AQ653" s="61"/>
      <c r="AR653" s="61"/>
      <c r="AS653" s="489" t="s">
        <v>3193</v>
      </c>
    </row>
    <row r="654" spans="1:45" ht="15" customHeight="1" x14ac:dyDescent="0.25">
      <c r="A654" s="198"/>
      <c r="B654" s="61">
        <v>40336000700</v>
      </c>
      <c r="C654" s="61" t="s">
        <v>3194</v>
      </c>
      <c r="D654" s="61"/>
      <c r="E654" s="61" t="s">
        <v>3195</v>
      </c>
      <c r="F654" s="61" t="s">
        <v>690</v>
      </c>
      <c r="G654" s="61" t="s">
        <v>691</v>
      </c>
      <c r="H654" s="61"/>
      <c r="I654" s="61"/>
      <c r="J654" s="61"/>
      <c r="K654" s="61"/>
      <c r="L654" s="61"/>
      <c r="M654" s="61"/>
      <c r="N654" s="61"/>
      <c r="O654" s="63"/>
      <c r="P654" s="184">
        <f t="shared" si="33"/>
        <v>0</v>
      </c>
      <c r="Q654" s="64"/>
      <c r="R654" s="64"/>
      <c r="S654" s="64"/>
      <c r="T654" s="64"/>
      <c r="U654" s="64"/>
      <c r="V654" s="64"/>
      <c r="W654" s="64">
        <v>1</v>
      </c>
      <c r="X654" s="63">
        <v>43892</v>
      </c>
      <c r="Y654" s="189">
        <f t="shared" si="34"/>
        <v>1</v>
      </c>
      <c r="Z654" s="61"/>
      <c r="AA654" s="61"/>
      <c r="AB654" s="61"/>
      <c r="AC654" s="61"/>
      <c r="AD654" s="61"/>
      <c r="AE654" s="61"/>
      <c r="AF654" s="61"/>
      <c r="AG654" s="63"/>
      <c r="AH654" s="186">
        <f t="shared" si="35"/>
        <v>0</v>
      </c>
      <c r="AI654" s="64"/>
      <c r="AJ654" s="64" t="s">
        <v>2135</v>
      </c>
      <c r="AK654" s="61" t="s">
        <v>2127</v>
      </c>
      <c r="AL654" s="61"/>
      <c r="AM654" s="61"/>
      <c r="AN654" s="61"/>
      <c r="AO654" s="61"/>
      <c r="AP654" s="61"/>
      <c r="AQ654" s="61"/>
      <c r="AR654" s="61"/>
      <c r="AS654" s="489" t="s">
        <v>3196</v>
      </c>
    </row>
    <row r="655" spans="1:45" ht="15" x14ac:dyDescent="0.25">
      <c r="A655" s="198"/>
      <c r="B655" s="61">
        <v>11085601400</v>
      </c>
      <c r="C655" s="61" t="s">
        <v>3197</v>
      </c>
      <c r="D655" s="61"/>
      <c r="E655" s="61" t="s">
        <v>3198</v>
      </c>
      <c r="F655" s="61" t="s">
        <v>510</v>
      </c>
      <c r="G655" s="61" t="s">
        <v>394</v>
      </c>
      <c r="H655" s="61"/>
      <c r="I655" s="61"/>
      <c r="J655" s="61"/>
      <c r="K655" s="61"/>
      <c r="L655" s="61"/>
      <c r="M655" s="61"/>
      <c r="N655" s="61"/>
      <c r="O655" s="63"/>
      <c r="P655" s="184">
        <f t="shared" si="33"/>
        <v>0</v>
      </c>
      <c r="Q655" s="64"/>
      <c r="R655" s="64"/>
      <c r="S655" s="64"/>
      <c r="T655" s="64"/>
      <c r="U655" s="64"/>
      <c r="V655" s="64"/>
      <c r="W655" s="64">
        <v>1</v>
      </c>
      <c r="X655" s="63">
        <v>43838</v>
      </c>
      <c r="Y655" s="189">
        <f t="shared" si="34"/>
        <v>1</v>
      </c>
      <c r="Z655" s="61"/>
      <c r="AA655" s="61"/>
      <c r="AB655" s="61"/>
      <c r="AC655" s="61"/>
      <c r="AD655" s="61"/>
      <c r="AE655" s="61"/>
      <c r="AF655" s="61"/>
      <c r="AG655" s="63"/>
      <c r="AH655" s="186">
        <f t="shared" si="35"/>
        <v>0</v>
      </c>
      <c r="AI655" s="64"/>
      <c r="AJ655" s="64" t="s">
        <v>2135</v>
      </c>
      <c r="AK655" s="61" t="s">
        <v>2127</v>
      </c>
      <c r="AL655" s="190"/>
      <c r="AM655" s="190"/>
      <c r="AN655" s="61"/>
      <c r="AO655" s="61"/>
      <c r="AP655" s="61"/>
      <c r="AQ655" s="61"/>
      <c r="AR655" s="61"/>
      <c r="AS655" s="489" t="s">
        <v>3199</v>
      </c>
    </row>
    <row r="656" spans="1:45" ht="15" customHeight="1" x14ac:dyDescent="0.25">
      <c r="A656" s="198"/>
      <c r="B656" s="61">
        <v>41419506300</v>
      </c>
      <c r="C656" s="61" t="s">
        <v>3200</v>
      </c>
      <c r="D656" s="61"/>
      <c r="E656" s="61" t="s">
        <v>3201</v>
      </c>
      <c r="F656" s="61" t="s">
        <v>510</v>
      </c>
      <c r="G656" s="61" t="s">
        <v>394</v>
      </c>
      <c r="H656" s="61"/>
      <c r="I656" s="61"/>
      <c r="J656" s="61"/>
      <c r="K656" s="61"/>
      <c r="L656" s="61"/>
      <c r="M656" s="61"/>
      <c r="N656" s="61"/>
      <c r="O656" s="63"/>
      <c r="P656" s="184">
        <f t="shared" si="33"/>
        <v>0</v>
      </c>
      <c r="Q656" s="64"/>
      <c r="R656" s="64"/>
      <c r="S656" s="64"/>
      <c r="T656" s="64"/>
      <c r="U656" s="64"/>
      <c r="V656" s="64"/>
      <c r="W656" s="64">
        <v>1</v>
      </c>
      <c r="X656" s="63">
        <v>44014</v>
      </c>
      <c r="Y656" s="189">
        <f t="shared" si="34"/>
        <v>1</v>
      </c>
      <c r="Z656" s="61"/>
      <c r="AA656" s="61"/>
      <c r="AB656" s="61"/>
      <c r="AC656" s="61"/>
      <c r="AD656" s="61"/>
      <c r="AE656" s="61"/>
      <c r="AF656" s="61"/>
      <c r="AG656" s="63"/>
      <c r="AH656" s="186">
        <f t="shared" si="35"/>
        <v>0</v>
      </c>
      <c r="AI656" s="64"/>
      <c r="AJ656" s="64" t="s">
        <v>2135</v>
      </c>
      <c r="AK656" s="61" t="s">
        <v>2127</v>
      </c>
      <c r="AL656" s="61"/>
      <c r="AM656" s="61"/>
      <c r="AN656" s="61"/>
      <c r="AO656" s="61"/>
      <c r="AP656" s="61"/>
      <c r="AQ656" s="61"/>
      <c r="AR656" s="61"/>
      <c r="AS656" s="489" t="s">
        <v>3202</v>
      </c>
    </row>
    <row r="657" spans="1:45" ht="15" x14ac:dyDescent="0.25">
      <c r="A657" s="198"/>
      <c r="B657" s="61">
        <v>21022902800</v>
      </c>
      <c r="C657" s="61" t="s">
        <v>3203</v>
      </c>
      <c r="D657" s="61"/>
      <c r="E657" s="61" t="s">
        <v>3204</v>
      </c>
      <c r="F657" s="61" t="s">
        <v>510</v>
      </c>
      <c r="G657" s="61" t="s">
        <v>394</v>
      </c>
      <c r="H657" s="61"/>
      <c r="I657" s="61"/>
      <c r="J657" s="61"/>
      <c r="K657" s="61"/>
      <c r="L657" s="61"/>
      <c r="M657" s="61"/>
      <c r="N657" s="61"/>
      <c r="O657" s="63"/>
      <c r="P657" s="184">
        <f t="shared" si="33"/>
        <v>0</v>
      </c>
      <c r="Q657" s="64"/>
      <c r="R657" s="64"/>
      <c r="S657" s="64"/>
      <c r="T657" s="64"/>
      <c r="U657" s="64"/>
      <c r="V657" s="64"/>
      <c r="W657" s="64">
        <v>1</v>
      </c>
      <c r="X657" s="63">
        <v>43887</v>
      </c>
      <c r="Y657" s="189">
        <f t="shared" si="34"/>
        <v>1</v>
      </c>
      <c r="Z657" s="61"/>
      <c r="AA657" s="61"/>
      <c r="AB657" s="61"/>
      <c r="AC657" s="61"/>
      <c r="AD657" s="61"/>
      <c r="AE657" s="61"/>
      <c r="AF657" s="61"/>
      <c r="AG657" s="63"/>
      <c r="AH657" s="186">
        <f t="shared" si="35"/>
        <v>0</v>
      </c>
      <c r="AI657" s="64"/>
      <c r="AJ657" s="64" t="s">
        <v>2135</v>
      </c>
      <c r="AK657" s="61" t="s">
        <v>2127</v>
      </c>
      <c r="AL657" s="61"/>
      <c r="AM657" s="61"/>
      <c r="AN657" s="61"/>
      <c r="AO657" s="61"/>
      <c r="AP657" s="61"/>
      <c r="AQ657" s="61"/>
      <c r="AR657" s="61"/>
      <c r="AS657" s="489" t="s">
        <v>3205</v>
      </c>
    </row>
    <row r="658" spans="1:45" ht="15" x14ac:dyDescent="0.25">
      <c r="A658" s="198"/>
      <c r="B658" s="61">
        <v>36241201300</v>
      </c>
      <c r="C658" s="61" t="s">
        <v>1664</v>
      </c>
      <c r="D658" s="61"/>
      <c r="E658" s="61" t="s">
        <v>3206</v>
      </c>
      <c r="F658" s="61" t="s">
        <v>510</v>
      </c>
      <c r="G658" s="61" t="s">
        <v>394</v>
      </c>
      <c r="H658" s="61"/>
      <c r="I658" s="61"/>
      <c r="J658" s="61"/>
      <c r="K658" s="61"/>
      <c r="L658" s="61"/>
      <c r="M658" s="61"/>
      <c r="N658" s="61"/>
      <c r="O658" s="63"/>
      <c r="P658" s="184">
        <f t="shared" si="33"/>
        <v>0</v>
      </c>
      <c r="Q658" s="64"/>
      <c r="R658" s="64"/>
      <c r="S658" s="64"/>
      <c r="T658" s="64"/>
      <c r="U658" s="64"/>
      <c r="V658" s="64"/>
      <c r="W658" s="64">
        <v>1</v>
      </c>
      <c r="X658" s="63">
        <v>44174</v>
      </c>
      <c r="Y658" s="189">
        <f t="shared" si="34"/>
        <v>1</v>
      </c>
      <c r="Z658" s="61"/>
      <c r="AA658" s="61"/>
      <c r="AB658" s="61"/>
      <c r="AC658" s="61"/>
      <c r="AD658" s="61"/>
      <c r="AE658" s="61"/>
      <c r="AF658" s="61"/>
      <c r="AG658" s="63"/>
      <c r="AH658" s="186">
        <f t="shared" si="35"/>
        <v>0</v>
      </c>
      <c r="AI658" s="64"/>
      <c r="AJ658" s="64" t="s">
        <v>2135</v>
      </c>
      <c r="AK658" s="61" t="s">
        <v>2127</v>
      </c>
      <c r="AL658" s="61"/>
      <c r="AM658" s="61"/>
      <c r="AN658" s="61"/>
      <c r="AO658" s="61"/>
      <c r="AP658" s="61"/>
      <c r="AQ658" s="61"/>
      <c r="AR658" s="61"/>
      <c r="AS658" s="489" t="s">
        <v>3207</v>
      </c>
    </row>
    <row r="659" spans="1:45" ht="15" customHeight="1" x14ac:dyDescent="0.25">
      <c r="A659" s="198"/>
      <c r="B659" s="61">
        <v>44497702600</v>
      </c>
      <c r="C659" s="61" t="s">
        <v>1007</v>
      </c>
      <c r="D659" s="61"/>
      <c r="E659" s="61" t="s">
        <v>3208</v>
      </c>
      <c r="F659" s="61" t="s">
        <v>510</v>
      </c>
      <c r="G659" s="61" t="s">
        <v>394</v>
      </c>
      <c r="H659" s="61"/>
      <c r="I659" s="61"/>
      <c r="J659" s="61"/>
      <c r="K659" s="61"/>
      <c r="L659" s="61"/>
      <c r="M659" s="61"/>
      <c r="N659" s="61"/>
      <c r="O659" s="63"/>
      <c r="P659" s="184">
        <f t="shared" si="33"/>
        <v>0</v>
      </c>
      <c r="Q659" s="64"/>
      <c r="R659" s="64"/>
      <c r="S659" s="64"/>
      <c r="T659" s="64"/>
      <c r="U659" s="64"/>
      <c r="V659" s="64"/>
      <c r="W659" s="64">
        <v>1</v>
      </c>
      <c r="X659" s="63">
        <v>44181</v>
      </c>
      <c r="Y659" s="189">
        <f t="shared" si="34"/>
        <v>1</v>
      </c>
      <c r="Z659" s="61"/>
      <c r="AA659" s="61"/>
      <c r="AB659" s="61"/>
      <c r="AC659" s="61"/>
      <c r="AD659" s="61"/>
      <c r="AE659" s="61"/>
      <c r="AF659" s="61"/>
      <c r="AG659" s="63"/>
      <c r="AH659" s="186">
        <f t="shared" si="35"/>
        <v>0</v>
      </c>
      <c r="AI659" s="64"/>
      <c r="AJ659" s="64" t="s">
        <v>2135</v>
      </c>
      <c r="AK659" s="61" t="s">
        <v>2127</v>
      </c>
      <c r="AL659" s="61"/>
      <c r="AM659" s="61"/>
      <c r="AN659" s="61"/>
      <c r="AO659" s="61"/>
      <c r="AP659" s="61"/>
      <c r="AQ659" s="61"/>
      <c r="AR659" s="61"/>
      <c r="AS659" s="489" t="s">
        <v>3209</v>
      </c>
    </row>
    <row r="660" spans="1:45" ht="15" customHeight="1" x14ac:dyDescent="0.25">
      <c r="A660" s="198"/>
      <c r="B660" s="61">
        <v>15136801800</v>
      </c>
      <c r="C660" s="61" t="s">
        <v>3210</v>
      </c>
      <c r="D660" s="61"/>
      <c r="E660" s="61" t="s">
        <v>3211</v>
      </c>
      <c r="F660" s="61" t="s">
        <v>510</v>
      </c>
      <c r="G660" s="61" t="s">
        <v>394</v>
      </c>
      <c r="H660" s="61"/>
      <c r="I660" s="61"/>
      <c r="J660" s="61"/>
      <c r="K660" s="61"/>
      <c r="L660" s="61"/>
      <c r="M660" s="61"/>
      <c r="N660" s="61"/>
      <c r="O660" s="63"/>
      <c r="P660" s="184">
        <f t="shared" si="33"/>
        <v>0</v>
      </c>
      <c r="Q660" s="64"/>
      <c r="R660" s="64"/>
      <c r="S660" s="64"/>
      <c r="T660" s="64"/>
      <c r="U660" s="64"/>
      <c r="V660" s="64"/>
      <c r="W660" s="64">
        <v>1</v>
      </c>
      <c r="X660" s="63">
        <v>43994</v>
      </c>
      <c r="Y660" s="189">
        <f t="shared" si="34"/>
        <v>1</v>
      </c>
      <c r="Z660" s="61"/>
      <c r="AA660" s="61"/>
      <c r="AB660" s="61"/>
      <c r="AC660" s="61"/>
      <c r="AD660" s="61"/>
      <c r="AE660" s="61"/>
      <c r="AF660" s="61"/>
      <c r="AG660" s="63"/>
      <c r="AH660" s="186">
        <f t="shared" si="35"/>
        <v>0</v>
      </c>
      <c r="AI660" s="64"/>
      <c r="AJ660" s="64" t="s">
        <v>2135</v>
      </c>
      <c r="AK660" s="61" t="s">
        <v>2127</v>
      </c>
      <c r="AL660" s="61"/>
      <c r="AM660" s="61"/>
      <c r="AN660" s="61"/>
      <c r="AO660" s="61"/>
      <c r="AP660" s="61"/>
      <c r="AQ660" s="61"/>
      <c r="AR660" s="61"/>
      <c r="AS660" s="489" t="s">
        <v>3212</v>
      </c>
    </row>
    <row r="661" spans="1:45" ht="15" customHeight="1" x14ac:dyDescent="0.25">
      <c r="A661" s="198"/>
      <c r="B661" s="61">
        <v>22030001803</v>
      </c>
      <c r="C661" s="61" t="s">
        <v>1373</v>
      </c>
      <c r="D661" s="61"/>
      <c r="E661" s="61" t="s">
        <v>3213</v>
      </c>
      <c r="F661" s="61" t="s">
        <v>510</v>
      </c>
      <c r="G661" s="61" t="s">
        <v>394</v>
      </c>
      <c r="H661" s="61"/>
      <c r="I661" s="61"/>
      <c r="J661" s="61"/>
      <c r="K661" s="61"/>
      <c r="L661" s="61"/>
      <c r="M661" s="61"/>
      <c r="N661" s="61"/>
      <c r="O661" s="63"/>
      <c r="P661" s="184">
        <f t="shared" si="33"/>
        <v>0</v>
      </c>
      <c r="Q661" s="64"/>
      <c r="R661" s="64"/>
      <c r="S661" s="64"/>
      <c r="T661" s="64"/>
      <c r="U661" s="64"/>
      <c r="V661" s="64"/>
      <c r="W661" s="64">
        <v>1</v>
      </c>
      <c r="X661" s="63">
        <v>44070</v>
      </c>
      <c r="Y661" s="189">
        <f t="shared" si="34"/>
        <v>1</v>
      </c>
      <c r="Z661" s="61"/>
      <c r="AA661" s="61"/>
      <c r="AB661" s="61"/>
      <c r="AC661" s="61"/>
      <c r="AD661" s="61"/>
      <c r="AE661" s="61"/>
      <c r="AF661" s="61"/>
      <c r="AG661" s="63"/>
      <c r="AH661" s="186">
        <f t="shared" si="35"/>
        <v>0</v>
      </c>
      <c r="AI661" s="64"/>
      <c r="AJ661" s="64" t="s">
        <v>2135</v>
      </c>
      <c r="AK661" s="61" t="s">
        <v>2127</v>
      </c>
      <c r="AL661" s="61"/>
      <c r="AM661" s="61"/>
      <c r="AN661" s="61"/>
      <c r="AO661" s="61"/>
      <c r="AP661" s="61"/>
      <c r="AQ661" s="61"/>
      <c r="AR661" s="61"/>
      <c r="AS661" s="489" t="s">
        <v>3214</v>
      </c>
    </row>
    <row r="662" spans="1:45" ht="15" customHeight="1" x14ac:dyDescent="0.25">
      <c r="A662" s="198"/>
      <c r="B662" s="61">
        <v>22031002300</v>
      </c>
      <c r="C662" s="61" t="s">
        <v>1668</v>
      </c>
      <c r="D662" s="61"/>
      <c r="E662" s="61" t="s">
        <v>3215</v>
      </c>
      <c r="F662" s="61" t="s">
        <v>510</v>
      </c>
      <c r="G662" s="61" t="s">
        <v>394</v>
      </c>
      <c r="H662" s="61"/>
      <c r="I662" s="61"/>
      <c r="J662" s="61"/>
      <c r="K662" s="61"/>
      <c r="L662" s="61"/>
      <c r="M662" s="61"/>
      <c r="N662" s="61"/>
      <c r="O662" s="63"/>
      <c r="P662" s="184">
        <f t="shared" si="33"/>
        <v>0</v>
      </c>
      <c r="Q662" s="64"/>
      <c r="R662" s="64"/>
      <c r="S662" s="64"/>
      <c r="T662" s="64"/>
      <c r="U662" s="64"/>
      <c r="V662" s="64"/>
      <c r="W662" s="64">
        <v>1</v>
      </c>
      <c r="X662" s="63">
        <v>44127</v>
      </c>
      <c r="Y662" s="189">
        <f t="shared" si="34"/>
        <v>1</v>
      </c>
      <c r="Z662" s="61"/>
      <c r="AA662" s="61"/>
      <c r="AB662" s="61"/>
      <c r="AC662" s="61"/>
      <c r="AD662" s="61"/>
      <c r="AE662" s="61"/>
      <c r="AF662" s="61"/>
      <c r="AG662" s="63"/>
      <c r="AH662" s="186">
        <f t="shared" si="35"/>
        <v>0</v>
      </c>
      <c r="AI662" s="64"/>
      <c r="AJ662" s="64" t="s">
        <v>2135</v>
      </c>
      <c r="AK662" s="61" t="s">
        <v>2127</v>
      </c>
      <c r="AL662" s="61"/>
      <c r="AM662" s="61"/>
      <c r="AN662" s="61"/>
      <c r="AO662" s="61"/>
      <c r="AP662" s="61"/>
      <c r="AQ662" s="61"/>
      <c r="AR662" s="61"/>
      <c r="AS662" s="489" t="s">
        <v>3216</v>
      </c>
    </row>
    <row r="663" spans="1:45" ht="15" x14ac:dyDescent="0.25">
      <c r="A663" s="198"/>
      <c r="B663" s="61">
        <v>46547702416</v>
      </c>
      <c r="C663" s="61" t="s">
        <v>1484</v>
      </c>
      <c r="D663" s="61"/>
      <c r="E663" s="61" t="s">
        <v>3217</v>
      </c>
      <c r="F663" s="61" t="s">
        <v>510</v>
      </c>
      <c r="G663" s="61" t="s">
        <v>394</v>
      </c>
      <c r="H663" s="61"/>
      <c r="I663" s="61"/>
      <c r="J663" s="61"/>
      <c r="K663" s="61"/>
      <c r="L663" s="61"/>
      <c r="M663" s="61"/>
      <c r="N663" s="61"/>
      <c r="O663" s="63"/>
      <c r="P663" s="184">
        <f t="shared" si="33"/>
        <v>0</v>
      </c>
      <c r="Q663" s="64"/>
      <c r="R663" s="64"/>
      <c r="S663" s="64"/>
      <c r="T663" s="64"/>
      <c r="U663" s="64"/>
      <c r="V663" s="64"/>
      <c r="W663" s="64">
        <v>1</v>
      </c>
      <c r="X663" s="63">
        <v>44132</v>
      </c>
      <c r="Y663" s="189">
        <f t="shared" si="34"/>
        <v>1</v>
      </c>
      <c r="Z663" s="61"/>
      <c r="AA663" s="61"/>
      <c r="AB663" s="61"/>
      <c r="AC663" s="61"/>
      <c r="AD663" s="61"/>
      <c r="AE663" s="61"/>
      <c r="AF663" s="61"/>
      <c r="AG663" s="63"/>
      <c r="AH663" s="186">
        <f t="shared" si="35"/>
        <v>0</v>
      </c>
      <c r="AI663" s="64"/>
      <c r="AJ663" s="64" t="s">
        <v>2135</v>
      </c>
      <c r="AK663" s="61" t="s">
        <v>2127</v>
      </c>
      <c r="AL663" s="61"/>
      <c r="AM663" s="61"/>
      <c r="AN663" s="61"/>
      <c r="AO663" s="61"/>
      <c r="AP663" s="61"/>
      <c r="AQ663" s="61"/>
      <c r="AR663" s="61"/>
      <c r="AS663" s="489" t="s">
        <v>3218</v>
      </c>
    </row>
    <row r="664" spans="1:45" ht="15" x14ac:dyDescent="0.25">
      <c r="A664" s="198"/>
      <c r="B664" s="61">
        <v>51479100900</v>
      </c>
      <c r="C664" s="61" t="s">
        <v>3219</v>
      </c>
      <c r="D664" s="61"/>
      <c r="E664" s="61" t="s">
        <v>3220</v>
      </c>
      <c r="F664" s="61" t="s">
        <v>510</v>
      </c>
      <c r="G664" s="61" t="s">
        <v>394</v>
      </c>
      <c r="H664" s="61"/>
      <c r="I664" s="61"/>
      <c r="J664" s="61"/>
      <c r="K664" s="61"/>
      <c r="L664" s="61"/>
      <c r="M664" s="61"/>
      <c r="N664" s="61"/>
      <c r="O664" s="63"/>
      <c r="P664" s="184">
        <f t="shared" si="33"/>
        <v>0</v>
      </c>
      <c r="Q664" s="64"/>
      <c r="R664" s="64"/>
      <c r="S664" s="64"/>
      <c r="T664" s="64"/>
      <c r="U664" s="64"/>
      <c r="V664" s="64"/>
      <c r="W664" s="64">
        <v>1</v>
      </c>
      <c r="X664" s="63">
        <v>44039</v>
      </c>
      <c r="Y664" s="189">
        <f t="shared" si="34"/>
        <v>1</v>
      </c>
      <c r="Z664" s="61"/>
      <c r="AA664" s="61"/>
      <c r="AB664" s="61"/>
      <c r="AC664" s="61"/>
      <c r="AD664" s="61"/>
      <c r="AE664" s="61"/>
      <c r="AF664" s="61"/>
      <c r="AG664" s="63"/>
      <c r="AH664" s="186">
        <f t="shared" si="35"/>
        <v>0</v>
      </c>
      <c r="AI664" s="64"/>
      <c r="AJ664" s="64" t="s">
        <v>2135</v>
      </c>
      <c r="AK664" s="61" t="s">
        <v>2127</v>
      </c>
      <c r="AL664" s="61"/>
      <c r="AM664" s="61"/>
      <c r="AN664" s="61"/>
      <c r="AO664" s="61"/>
      <c r="AP664" s="61"/>
      <c r="AQ664" s="61"/>
      <c r="AR664" s="61"/>
      <c r="AS664" s="489" t="s">
        <v>3221</v>
      </c>
    </row>
    <row r="665" spans="1:45" ht="15" x14ac:dyDescent="0.25">
      <c r="A665" s="198"/>
      <c r="B665" s="61">
        <v>16143001200</v>
      </c>
      <c r="C665" s="61" t="s">
        <v>3222</v>
      </c>
      <c r="D665" s="61"/>
      <c r="E665" s="61" t="s">
        <v>3223</v>
      </c>
      <c r="F665" s="61" t="s">
        <v>510</v>
      </c>
      <c r="G665" s="61" t="s">
        <v>394</v>
      </c>
      <c r="H665" s="61"/>
      <c r="I665" s="61"/>
      <c r="J665" s="61"/>
      <c r="K665" s="61"/>
      <c r="L665" s="61"/>
      <c r="M665" s="61"/>
      <c r="N665" s="61"/>
      <c r="O665" s="63"/>
      <c r="P665" s="184">
        <f t="shared" si="33"/>
        <v>0</v>
      </c>
      <c r="Q665" s="64"/>
      <c r="R665" s="64"/>
      <c r="S665" s="64"/>
      <c r="T665" s="64"/>
      <c r="U665" s="64"/>
      <c r="V665" s="64"/>
      <c r="W665" s="64">
        <v>1</v>
      </c>
      <c r="X665" s="63">
        <v>44010</v>
      </c>
      <c r="Y665" s="189">
        <f t="shared" si="34"/>
        <v>1</v>
      </c>
      <c r="Z665" s="61"/>
      <c r="AA665" s="61"/>
      <c r="AB665" s="61"/>
      <c r="AC665" s="61"/>
      <c r="AD665" s="61"/>
      <c r="AE665" s="61"/>
      <c r="AF665" s="61"/>
      <c r="AG665" s="63"/>
      <c r="AH665" s="186">
        <f t="shared" si="35"/>
        <v>0</v>
      </c>
      <c r="AI665" s="64"/>
      <c r="AJ665" s="64" t="s">
        <v>2135</v>
      </c>
      <c r="AK665" s="61" t="s">
        <v>2127</v>
      </c>
      <c r="AL665" s="61"/>
      <c r="AM665" s="61"/>
      <c r="AN665" s="61"/>
      <c r="AO665" s="61"/>
      <c r="AP665" s="61"/>
      <c r="AQ665" s="61"/>
      <c r="AR665" s="61"/>
      <c r="AS665" s="489" t="s">
        <v>3224</v>
      </c>
    </row>
    <row r="666" spans="1:45" ht="15" x14ac:dyDescent="0.25">
      <c r="A666" s="198"/>
      <c r="B666" s="61">
        <v>14124903200</v>
      </c>
      <c r="C666" s="61" t="s">
        <v>3225</v>
      </c>
      <c r="D666" s="61"/>
      <c r="E666" s="61" t="s">
        <v>3226</v>
      </c>
      <c r="F666" s="61" t="s">
        <v>510</v>
      </c>
      <c r="G666" s="61" t="s">
        <v>394</v>
      </c>
      <c r="H666" s="61"/>
      <c r="I666" s="61"/>
      <c r="J666" s="61"/>
      <c r="K666" s="61"/>
      <c r="L666" s="61"/>
      <c r="M666" s="61"/>
      <c r="N666" s="61"/>
      <c r="O666" s="63"/>
      <c r="P666" s="184">
        <f t="shared" si="33"/>
        <v>0</v>
      </c>
      <c r="Q666" s="64"/>
      <c r="R666" s="64"/>
      <c r="S666" s="64"/>
      <c r="T666" s="64"/>
      <c r="U666" s="64"/>
      <c r="V666" s="64"/>
      <c r="W666" s="64">
        <v>1</v>
      </c>
      <c r="X666" s="63">
        <v>43917</v>
      </c>
      <c r="Y666" s="189">
        <f t="shared" si="34"/>
        <v>1</v>
      </c>
      <c r="Z666" s="61"/>
      <c r="AA666" s="61"/>
      <c r="AB666" s="61"/>
      <c r="AC666" s="61"/>
      <c r="AD666" s="61"/>
      <c r="AE666" s="61"/>
      <c r="AF666" s="61"/>
      <c r="AG666" s="63"/>
      <c r="AH666" s="186">
        <f t="shared" si="35"/>
        <v>0</v>
      </c>
      <c r="AI666" s="64"/>
      <c r="AJ666" s="64" t="s">
        <v>2135</v>
      </c>
      <c r="AK666" s="61" t="s">
        <v>2127</v>
      </c>
      <c r="AL666" s="61"/>
      <c r="AM666" s="61"/>
      <c r="AN666" s="61"/>
      <c r="AO666" s="61"/>
      <c r="AP666" s="61"/>
      <c r="AQ666" s="61"/>
      <c r="AR666" s="61"/>
      <c r="AS666" s="489" t="s">
        <v>3227</v>
      </c>
    </row>
    <row r="667" spans="1:45" ht="15" x14ac:dyDescent="0.25">
      <c r="A667" s="198"/>
      <c r="B667" s="61">
        <v>33215501100</v>
      </c>
      <c r="C667" s="61" t="s">
        <v>3228</v>
      </c>
      <c r="D667" s="61"/>
      <c r="E667" s="61" t="s">
        <v>3229</v>
      </c>
      <c r="F667" s="61" t="s">
        <v>510</v>
      </c>
      <c r="G667" s="61" t="s">
        <v>394</v>
      </c>
      <c r="H667" s="61"/>
      <c r="I667" s="61"/>
      <c r="J667" s="61"/>
      <c r="K667" s="61"/>
      <c r="L667" s="61"/>
      <c r="M667" s="61"/>
      <c r="N667" s="61"/>
      <c r="O667" s="63"/>
      <c r="P667" s="184">
        <f t="shared" si="33"/>
        <v>0</v>
      </c>
      <c r="Q667" s="64"/>
      <c r="R667" s="64"/>
      <c r="S667" s="64"/>
      <c r="T667" s="64"/>
      <c r="U667" s="64"/>
      <c r="V667" s="64"/>
      <c r="W667" s="64">
        <v>1</v>
      </c>
      <c r="X667" s="63">
        <v>43851</v>
      </c>
      <c r="Y667" s="189">
        <f t="shared" si="34"/>
        <v>1</v>
      </c>
      <c r="Z667" s="61"/>
      <c r="AA667" s="61"/>
      <c r="AB667" s="61"/>
      <c r="AC667" s="61"/>
      <c r="AD667" s="61"/>
      <c r="AE667" s="61"/>
      <c r="AF667" s="61"/>
      <c r="AG667" s="63"/>
      <c r="AH667" s="186">
        <f t="shared" si="35"/>
        <v>0</v>
      </c>
      <c r="AI667" s="64"/>
      <c r="AJ667" s="64" t="s">
        <v>2135</v>
      </c>
      <c r="AK667" s="61" t="s">
        <v>2127</v>
      </c>
      <c r="AL667" s="61"/>
      <c r="AM667" s="61"/>
      <c r="AN667" s="61"/>
      <c r="AO667" s="61"/>
      <c r="AP667" s="61"/>
      <c r="AQ667" s="61"/>
      <c r="AR667" s="61"/>
      <c r="AS667" s="489" t="s">
        <v>3230</v>
      </c>
    </row>
    <row r="668" spans="1:45" ht="15" x14ac:dyDescent="0.25">
      <c r="A668" s="198"/>
      <c r="B668" s="61">
        <v>25073101600</v>
      </c>
      <c r="C668" s="61" t="s">
        <v>1786</v>
      </c>
      <c r="D668" s="61"/>
      <c r="E668" s="61" t="s">
        <v>3231</v>
      </c>
      <c r="F668" s="61" t="s">
        <v>510</v>
      </c>
      <c r="G668" s="61" t="s">
        <v>394</v>
      </c>
      <c r="H668" s="61"/>
      <c r="I668" s="61"/>
      <c r="J668" s="61"/>
      <c r="K668" s="61"/>
      <c r="L668" s="61"/>
      <c r="M668" s="61"/>
      <c r="N668" s="61"/>
      <c r="O668" s="63"/>
      <c r="P668" s="184">
        <f t="shared" si="33"/>
        <v>0</v>
      </c>
      <c r="Q668" s="64"/>
      <c r="R668" s="64"/>
      <c r="S668" s="64"/>
      <c r="T668" s="64"/>
      <c r="U668" s="64"/>
      <c r="V668" s="64"/>
      <c r="W668" s="64">
        <v>1</v>
      </c>
      <c r="X668" s="63">
        <v>44029</v>
      </c>
      <c r="Y668" s="189">
        <f t="shared" si="34"/>
        <v>1</v>
      </c>
      <c r="Z668" s="61"/>
      <c r="AA668" s="61"/>
      <c r="AB668" s="61"/>
      <c r="AC668" s="61"/>
      <c r="AD668" s="61"/>
      <c r="AE668" s="61"/>
      <c r="AF668" s="61"/>
      <c r="AG668" s="63"/>
      <c r="AH668" s="186">
        <f t="shared" si="35"/>
        <v>0</v>
      </c>
      <c r="AI668" s="64"/>
      <c r="AJ668" s="64" t="s">
        <v>2135</v>
      </c>
      <c r="AK668" s="61" t="s">
        <v>2127</v>
      </c>
      <c r="AL668" s="61"/>
      <c r="AM668" s="61"/>
      <c r="AN668" s="61"/>
      <c r="AO668" s="61"/>
      <c r="AP668" s="61"/>
      <c r="AQ668" s="61"/>
      <c r="AR668" s="61"/>
      <c r="AS668" s="489" t="s">
        <v>3232</v>
      </c>
    </row>
    <row r="669" spans="1:45" ht="15" customHeight="1" x14ac:dyDescent="0.25">
      <c r="A669" s="198"/>
      <c r="B669" s="61" t="s">
        <v>3233</v>
      </c>
      <c r="C669" s="61" t="s">
        <v>3234</v>
      </c>
      <c r="D669" s="61"/>
      <c r="E669" s="196" t="s">
        <v>3235</v>
      </c>
      <c r="F669" s="61" t="s">
        <v>393</v>
      </c>
      <c r="G669" s="61" t="s">
        <v>394</v>
      </c>
      <c r="H669" s="61"/>
      <c r="I669" s="61"/>
      <c r="J669" s="61"/>
      <c r="K669" s="61"/>
      <c r="L669" s="61"/>
      <c r="M669" s="61"/>
      <c r="N669" s="61"/>
      <c r="O669" s="63"/>
      <c r="P669" s="184">
        <f t="shared" si="33"/>
        <v>0</v>
      </c>
      <c r="Q669" s="64"/>
      <c r="R669" s="64"/>
      <c r="S669" s="64"/>
      <c r="T669" s="64"/>
      <c r="U669" s="64"/>
      <c r="V669" s="64"/>
      <c r="W669" s="64"/>
      <c r="X669" s="63"/>
      <c r="Y669" s="189">
        <f t="shared" si="34"/>
        <v>0</v>
      </c>
      <c r="Z669" s="61"/>
      <c r="AA669" s="61"/>
      <c r="AB669" s="61"/>
      <c r="AC669" s="61"/>
      <c r="AD669" s="61"/>
      <c r="AE669" s="61"/>
      <c r="AF669" s="61">
        <v>423</v>
      </c>
      <c r="AG669" s="63">
        <v>44105</v>
      </c>
      <c r="AH669" s="186">
        <f t="shared" si="35"/>
        <v>423</v>
      </c>
      <c r="AI669" s="61"/>
      <c r="AJ669" s="64" t="s">
        <v>2135</v>
      </c>
      <c r="AK669" s="61" t="s">
        <v>2127</v>
      </c>
      <c r="AL669" s="61"/>
      <c r="AM669" s="61"/>
      <c r="AN669" s="61"/>
      <c r="AO669" s="61"/>
      <c r="AP669" s="61"/>
      <c r="AQ669" s="61"/>
      <c r="AR669" s="61"/>
      <c r="AS669" s="489" t="s">
        <v>3236</v>
      </c>
    </row>
    <row r="670" spans="1:45" ht="15" customHeight="1" x14ac:dyDescent="0.25">
      <c r="A670" s="198"/>
      <c r="B670" s="61" t="s">
        <v>3237</v>
      </c>
      <c r="C670" s="61" t="s">
        <v>3238</v>
      </c>
      <c r="D670" s="61"/>
      <c r="E670" s="196" t="s">
        <v>3239</v>
      </c>
      <c r="F670" s="61" t="s">
        <v>393</v>
      </c>
      <c r="G670" s="61" t="s">
        <v>394</v>
      </c>
      <c r="H670" s="61"/>
      <c r="I670" s="61"/>
      <c r="J670" s="61"/>
      <c r="K670" s="61"/>
      <c r="L670" s="61"/>
      <c r="M670" s="61"/>
      <c r="N670" s="61"/>
      <c r="O670" s="63"/>
      <c r="P670" s="184">
        <f t="shared" si="33"/>
        <v>0</v>
      </c>
      <c r="Q670" s="64"/>
      <c r="R670" s="64"/>
      <c r="S670" s="64"/>
      <c r="T670" s="64"/>
      <c r="U670" s="64"/>
      <c r="V670" s="64"/>
      <c r="W670" s="64"/>
      <c r="X670" s="63"/>
      <c r="Y670" s="189">
        <f t="shared" si="34"/>
        <v>0</v>
      </c>
      <c r="Z670" s="61"/>
      <c r="AA670" s="61"/>
      <c r="AB670" s="61"/>
      <c r="AC670" s="61"/>
      <c r="AD670" s="61"/>
      <c r="AE670" s="61"/>
      <c r="AF670" s="61">
        <v>287</v>
      </c>
      <c r="AG670" s="63">
        <v>44089</v>
      </c>
      <c r="AH670" s="186">
        <f t="shared" si="35"/>
        <v>287</v>
      </c>
      <c r="AI670" s="61"/>
      <c r="AJ670" s="64" t="s">
        <v>2135</v>
      </c>
      <c r="AK670" s="61" t="s">
        <v>2127</v>
      </c>
      <c r="AL670" s="61"/>
      <c r="AM670" s="61"/>
      <c r="AN670" s="61"/>
      <c r="AO670" s="61"/>
      <c r="AP670" s="61"/>
      <c r="AQ670" s="61"/>
      <c r="AR670" s="61"/>
      <c r="AS670" s="489" t="s">
        <v>3240</v>
      </c>
    </row>
    <row r="671" spans="1:45" ht="15" customHeight="1" x14ac:dyDescent="0.25">
      <c r="A671" s="198"/>
      <c r="B671" s="61" t="s">
        <v>3241</v>
      </c>
      <c r="C671" s="61" t="s">
        <v>3242</v>
      </c>
      <c r="D671" s="61"/>
      <c r="E671" s="196" t="s">
        <v>3243</v>
      </c>
      <c r="F671" s="61" t="s">
        <v>393</v>
      </c>
      <c r="G671" s="61" t="s">
        <v>394</v>
      </c>
      <c r="H671" s="61"/>
      <c r="I671" s="61"/>
      <c r="J671" s="61"/>
      <c r="K671" s="61"/>
      <c r="L671" s="61"/>
      <c r="M671" s="61"/>
      <c r="N671" s="61"/>
      <c r="O671" s="63"/>
      <c r="P671" s="184">
        <f t="shared" si="33"/>
        <v>0</v>
      </c>
      <c r="Q671" s="64"/>
      <c r="R671" s="64"/>
      <c r="S671" s="64"/>
      <c r="T671" s="64"/>
      <c r="U671" s="64"/>
      <c r="V671" s="64"/>
      <c r="W671" s="64"/>
      <c r="X671" s="63"/>
      <c r="Y671" s="189">
        <f t="shared" si="34"/>
        <v>0</v>
      </c>
      <c r="Z671" s="61"/>
      <c r="AA671" s="61"/>
      <c r="AB671" s="61"/>
      <c r="AC671" s="61"/>
      <c r="AD671" s="61"/>
      <c r="AE671" s="61"/>
      <c r="AF671" s="61">
        <v>254</v>
      </c>
      <c r="AG671" s="63">
        <v>43921</v>
      </c>
      <c r="AH671" s="186">
        <f t="shared" si="35"/>
        <v>254</v>
      </c>
      <c r="AI671" s="61"/>
      <c r="AJ671" s="64" t="s">
        <v>2135</v>
      </c>
      <c r="AK671" s="61" t="s">
        <v>2127</v>
      </c>
      <c r="AL671" s="61"/>
      <c r="AM671" s="61"/>
      <c r="AN671" s="61"/>
      <c r="AO671" s="61"/>
      <c r="AP671" s="61"/>
      <c r="AQ671" s="61"/>
      <c r="AR671" s="61"/>
      <c r="AS671" s="489" t="s">
        <v>3244</v>
      </c>
    </row>
    <row r="672" spans="1:45" ht="15" x14ac:dyDescent="0.25">
      <c r="A672" s="328"/>
      <c r="B672" s="329" t="s">
        <v>3245</v>
      </c>
      <c r="C672" s="329" t="s">
        <v>3246</v>
      </c>
      <c r="D672" s="329" t="s">
        <v>3247</v>
      </c>
      <c r="E672" s="330" t="s">
        <v>3248</v>
      </c>
      <c r="F672" s="329" t="s">
        <v>393</v>
      </c>
      <c r="G672" s="329" t="s">
        <v>394</v>
      </c>
      <c r="H672" s="329"/>
      <c r="I672" s="329"/>
      <c r="J672" s="329"/>
      <c r="K672" s="329"/>
      <c r="L672" s="329"/>
      <c r="M672" s="329"/>
      <c r="N672" s="329"/>
      <c r="O672" s="332"/>
      <c r="P672" s="184">
        <f t="shared" si="33"/>
        <v>0</v>
      </c>
      <c r="Q672" s="333"/>
      <c r="R672" s="333"/>
      <c r="S672" s="333"/>
      <c r="T672" s="333"/>
      <c r="U672" s="333"/>
      <c r="V672" s="333"/>
      <c r="W672" s="333"/>
      <c r="X672" s="332"/>
      <c r="Y672" s="189">
        <f t="shared" si="34"/>
        <v>0</v>
      </c>
      <c r="Z672" s="329"/>
      <c r="AA672" s="329"/>
      <c r="AB672" s="329"/>
      <c r="AC672" s="329"/>
      <c r="AD672" s="329"/>
      <c r="AE672" s="329"/>
      <c r="AF672" s="329">
        <v>241</v>
      </c>
      <c r="AG672" s="332">
        <v>43839</v>
      </c>
      <c r="AH672" s="186">
        <f t="shared" si="35"/>
        <v>241</v>
      </c>
      <c r="AI672" s="329"/>
      <c r="AJ672" s="333" t="s">
        <v>2135</v>
      </c>
      <c r="AK672" s="329" t="s">
        <v>2127</v>
      </c>
      <c r="AL672" s="342"/>
      <c r="AM672" s="342"/>
      <c r="AN672" s="329"/>
      <c r="AO672" s="329"/>
      <c r="AP672" s="329"/>
      <c r="AQ672" s="329"/>
      <c r="AR672" s="329"/>
      <c r="AS672" s="489" t="s">
        <v>3249</v>
      </c>
    </row>
    <row r="673" spans="1:45" ht="15" x14ac:dyDescent="0.25">
      <c r="A673" s="198"/>
      <c r="B673" s="61" t="s">
        <v>3250</v>
      </c>
      <c r="C673" s="61" t="s">
        <v>3251</v>
      </c>
      <c r="D673" s="61"/>
      <c r="E673" s="196" t="s">
        <v>3252</v>
      </c>
      <c r="F673" s="61" t="s">
        <v>393</v>
      </c>
      <c r="G673" s="61" t="s">
        <v>394</v>
      </c>
      <c r="H673" s="61"/>
      <c r="I673" s="61"/>
      <c r="J673" s="61"/>
      <c r="K673" s="61"/>
      <c r="L673" s="61"/>
      <c r="M673" s="61"/>
      <c r="N673" s="61"/>
      <c r="O673" s="63"/>
      <c r="P673" s="184">
        <f t="shared" si="33"/>
        <v>0</v>
      </c>
      <c r="Q673" s="64"/>
      <c r="R673" s="64"/>
      <c r="S673" s="64"/>
      <c r="T673" s="64"/>
      <c r="U673" s="64"/>
      <c r="V673" s="64"/>
      <c r="W673" s="64"/>
      <c r="X673" s="63"/>
      <c r="Y673" s="189">
        <f t="shared" si="34"/>
        <v>0</v>
      </c>
      <c r="Z673" s="61"/>
      <c r="AA673" s="61"/>
      <c r="AB673" s="61"/>
      <c r="AC673" s="61"/>
      <c r="AD673" s="61"/>
      <c r="AE673" s="61"/>
      <c r="AF673" s="61">
        <v>206</v>
      </c>
      <c r="AG673" s="63">
        <v>43928</v>
      </c>
      <c r="AH673" s="186">
        <f t="shared" si="35"/>
        <v>206</v>
      </c>
      <c r="AI673" s="61"/>
      <c r="AJ673" s="64" t="s">
        <v>2135</v>
      </c>
      <c r="AK673" s="61" t="s">
        <v>2127</v>
      </c>
      <c r="AL673" s="61"/>
      <c r="AM673" s="61"/>
      <c r="AN673" s="61"/>
      <c r="AO673" s="61"/>
      <c r="AP673" s="61"/>
      <c r="AQ673" s="61"/>
      <c r="AR673" s="61"/>
      <c r="AS673" s="489" t="s">
        <v>3253</v>
      </c>
    </row>
    <row r="674" spans="1:45" ht="15" x14ac:dyDescent="0.25">
      <c r="A674" s="198"/>
      <c r="B674" s="61" t="s">
        <v>3254</v>
      </c>
      <c r="C674" s="61" t="s">
        <v>3255</v>
      </c>
      <c r="D674" s="61"/>
      <c r="E674" s="196" t="s">
        <v>3256</v>
      </c>
      <c r="F674" s="61" t="s">
        <v>393</v>
      </c>
      <c r="G674" s="61" t="s">
        <v>394</v>
      </c>
      <c r="H674" s="61"/>
      <c r="I674" s="61"/>
      <c r="J674" s="61"/>
      <c r="K674" s="61"/>
      <c r="L674" s="61"/>
      <c r="M674" s="61"/>
      <c r="N674" s="61"/>
      <c r="O674" s="63"/>
      <c r="P674" s="184">
        <f t="shared" si="33"/>
        <v>0</v>
      </c>
      <c r="Q674" s="64"/>
      <c r="R674" s="64"/>
      <c r="S674" s="64"/>
      <c r="T674" s="64"/>
      <c r="U674" s="64"/>
      <c r="V674" s="64"/>
      <c r="W674" s="64"/>
      <c r="X674" s="63"/>
      <c r="Y674" s="189">
        <f t="shared" si="34"/>
        <v>0</v>
      </c>
      <c r="Z674" s="61"/>
      <c r="AA674" s="61"/>
      <c r="AB674" s="61"/>
      <c r="AC674" s="61"/>
      <c r="AD674" s="61"/>
      <c r="AE674" s="61"/>
      <c r="AF674" s="61">
        <v>196</v>
      </c>
      <c r="AG674" s="63">
        <v>44113</v>
      </c>
      <c r="AH674" s="186">
        <f t="shared" si="35"/>
        <v>196</v>
      </c>
      <c r="AI674" s="61"/>
      <c r="AJ674" s="64" t="s">
        <v>2135</v>
      </c>
      <c r="AK674" s="61" t="s">
        <v>2127</v>
      </c>
      <c r="AL674" s="61"/>
      <c r="AM674" s="61"/>
      <c r="AN674" s="61"/>
      <c r="AO674" s="61"/>
      <c r="AP674" s="61"/>
      <c r="AQ674" s="61"/>
      <c r="AR674" s="61"/>
      <c r="AS674" s="489" t="s">
        <v>3257</v>
      </c>
    </row>
    <row r="675" spans="1:45" ht="15" x14ac:dyDescent="0.25">
      <c r="A675" s="198"/>
      <c r="B675" s="61" t="s">
        <v>3258</v>
      </c>
      <c r="C675" s="61" t="s">
        <v>3259</v>
      </c>
      <c r="D675" s="61"/>
      <c r="E675" s="196" t="s">
        <v>3260</v>
      </c>
      <c r="F675" s="61" t="s">
        <v>393</v>
      </c>
      <c r="G675" s="61" t="s">
        <v>394</v>
      </c>
      <c r="H675" s="61"/>
      <c r="I675" s="61"/>
      <c r="J675" s="61"/>
      <c r="K675" s="61"/>
      <c r="L675" s="61"/>
      <c r="M675" s="61"/>
      <c r="N675" s="61"/>
      <c r="O675" s="63"/>
      <c r="P675" s="184">
        <f t="shared" si="33"/>
        <v>0</v>
      </c>
      <c r="Q675" s="64"/>
      <c r="R675" s="64"/>
      <c r="S675" s="64"/>
      <c r="T675" s="64"/>
      <c r="U675" s="64"/>
      <c r="V675" s="64"/>
      <c r="W675" s="64"/>
      <c r="X675" s="63"/>
      <c r="Y675" s="189">
        <f t="shared" si="34"/>
        <v>0</v>
      </c>
      <c r="Z675" s="61"/>
      <c r="AA675" s="61"/>
      <c r="AB675" s="61"/>
      <c r="AC675" s="61"/>
      <c r="AD675" s="61"/>
      <c r="AE675" s="61"/>
      <c r="AF675" s="61">
        <v>140</v>
      </c>
      <c r="AG675" s="63">
        <v>44113</v>
      </c>
      <c r="AH675" s="186">
        <f t="shared" si="35"/>
        <v>140</v>
      </c>
      <c r="AI675" s="61"/>
      <c r="AJ675" s="64" t="s">
        <v>2135</v>
      </c>
      <c r="AK675" s="61" t="s">
        <v>2127</v>
      </c>
      <c r="AL675" s="61"/>
      <c r="AM675" s="61"/>
      <c r="AN675" s="61"/>
      <c r="AO675" s="61"/>
      <c r="AP675" s="61"/>
      <c r="AQ675" s="61"/>
      <c r="AR675" s="61"/>
      <c r="AS675" s="489" t="s">
        <v>3261</v>
      </c>
    </row>
    <row r="676" spans="1:45" ht="15" x14ac:dyDescent="0.25">
      <c r="A676" s="198"/>
      <c r="B676" s="61" t="s">
        <v>3262</v>
      </c>
      <c r="C676" s="61" t="s">
        <v>3263</v>
      </c>
      <c r="D676" s="61"/>
      <c r="E676" s="196" t="s">
        <v>3264</v>
      </c>
      <c r="F676" s="61" t="s">
        <v>393</v>
      </c>
      <c r="G676" s="61" t="s">
        <v>394</v>
      </c>
      <c r="H676" s="61"/>
      <c r="I676" s="61"/>
      <c r="J676" s="61"/>
      <c r="K676" s="61"/>
      <c r="L676" s="61"/>
      <c r="M676" s="61"/>
      <c r="N676" s="61"/>
      <c r="O676" s="63"/>
      <c r="P676" s="184">
        <f t="shared" si="33"/>
        <v>0</v>
      </c>
      <c r="Q676" s="64"/>
      <c r="R676" s="64"/>
      <c r="S676" s="64"/>
      <c r="T676" s="64"/>
      <c r="U676" s="64"/>
      <c r="V676" s="64"/>
      <c r="W676" s="64"/>
      <c r="X676" s="63"/>
      <c r="Y676" s="189">
        <f t="shared" si="34"/>
        <v>0</v>
      </c>
      <c r="Z676" s="61"/>
      <c r="AA676" s="61"/>
      <c r="AB676" s="61"/>
      <c r="AC676" s="61"/>
      <c r="AD676" s="61"/>
      <c r="AE676" s="61"/>
      <c r="AF676" s="61">
        <v>134</v>
      </c>
      <c r="AG676" s="63">
        <v>44139</v>
      </c>
      <c r="AH676" s="186">
        <f t="shared" si="35"/>
        <v>134</v>
      </c>
      <c r="AI676" s="64"/>
      <c r="AJ676" s="64" t="s">
        <v>2135</v>
      </c>
      <c r="AK676" s="61" t="s">
        <v>2127</v>
      </c>
      <c r="AL676" s="61"/>
      <c r="AM676" s="61"/>
      <c r="AN676" s="61"/>
      <c r="AO676" s="61"/>
      <c r="AP676" s="61"/>
      <c r="AQ676" s="61"/>
      <c r="AR676" s="61"/>
      <c r="AS676" s="489" t="s">
        <v>3265</v>
      </c>
    </row>
    <row r="677" spans="1:45" ht="15" x14ac:dyDescent="0.25">
      <c r="A677" s="198"/>
      <c r="B677" s="61" t="s">
        <v>3266</v>
      </c>
      <c r="C677" s="190" t="s">
        <v>3267</v>
      </c>
      <c r="D677" s="190" t="s">
        <v>3268</v>
      </c>
      <c r="E677" s="196" t="s">
        <v>3269</v>
      </c>
      <c r="F677" s="61" t="s">
        <v>393</v>
      </c>
      <c r="G677" s="61" t="s">
        <v>394</v>
      </c>
      <c r="H677" s="61"/>
      <c r="I677" s="61"/>
      <c r="J677" s="61"/>
      <c r="K677" s="61"/>
      <c r="L677" s="61"/>
      <c r="M677" s="61"/>
      <c r="N677" s="61"/>
      <c r="O677" s="63"/>
      <c r="P677" s="184">
        <f t="shared" si="33"/>
        <v>0</v>
      </c>
      <c r="Q677" s="64"/>
      <c r="R677" s="64"/>
      <c r="S677" s="64"/>
      <c r="T677" s="64"/>
      <c r="U677" s="64"/>
      <c r="V677" s="64"/>
      <c r="W677" s="64"/>
      <c r="X677" s="63"/>
      <c r="Y677" s="189">
        <f t="shared" si="34"/>
        <v>0</v>
      </c>
      <c r="Z677" s="61">
        <v>55</v>
      </c>
      <c r="AA677" s="61"/>
      <c r="AB677" s="61"/>
      <c r="AC677" s="61"/>
      <c r="AD677" s="61"/>
      <c r="AE677" s="61"/>
      <c r="AF677" s="61">
        <v>55</v>
      </c>
      <c r="AG677" s="63">
        <v>43861</v>
      </c>
      <c r="AH677" s="186">
        <f t="shared" si="35"/>
        <v>110</v>
      </c>
      <c r="AI677" s="61"/>
      <c r="AJ677" s="64" t="s">
        <v>2135</v>
      </c>
      <c r="AK677" s="61" t="s">
        <v>2127</v>
      </c>
      <c r="AL677" s="190" t="s">
        <v>3270</v>
      </c>
      <c r="AM677" s="61" t="s">
        <v>2128</v>
      </c>
      <c r="AN677" s="339"/>
      <c r="AO677" s="61">
        <v>55</v>
      </c>
      <c r="AP677" s="61"/>
      <c r="AQ677" s="61"/>
      <c r="AR677" s="61"/>
      <c r="AS677" s="489" t="s">
        <v>3271</v>
      </c>
    </row>
    <row r="678" spans="1:45" ht="15" x14ac:dyDescent="0.25">
      <c r="A678" s="198"/>
      <c r="B678" s="61" t="s">
        <v>3272</v>
      </c>
      <c r="C678" s="61" t="s">
        <v>3273</v>
      </c>
      <c r="D678" s="516"/>
      <c r="E678" s="196" t="s">
        <v>3274</v>
      </c>
      <c r="F678" s="61" t="s">
        <v>393</v>
      </c>
      <c r="G678" s="61" t="s">
        <v>394</v>
      </c>
      <c r="H678" s="61"/>
      <c r="I678" s="61"/>
      <c r="J678" s="61"/>
      <c r="K678" s="61"/>
      <c r="L678" s="61"/>
      <c r="M678" s="61"/>
      <c r="N678" s="61"/>
      <c r="O678" s="63"/>
      <c r="P678" s="184">
        <f t="shared" si="33"/>
        <v>0</v>
      </c>
      <c r="Q678" s="64"/>
      <c r="R678" s="64"/>
      <c r="S678" s="64"/>
      <c r="T678" s="64"/>
      <c r="U678" s="64"/>
      <c r="V678" s="64"/>
      <c r="W678" s="64"/>
      <c r="X678" s="63"/>
      <c r="Y678" s="189">
        <f t="shared" si="34"/>
        <v>0</v>
      </c>
      <c r="Z678" s="61"/>
      <c r="AA678" s="61"/>
      <c r="AB678" s="61"/>
      <c r="AC678" s="61"/>
      <c r="AD678" s="61"/>
      <c r="AE678" s="61"/>
      <c r="AF678" s="61">
        <v>96</v>
      </c>
      <c r="AG678" s="63">
        <v>44085</v>
      </c>
      <c r="AH678" s="186">
        <f t="shared" si="35"/>
        <v>96</v>
      </c>
      <c r="AI678" s="61"/>
      <c r="AJ678" s="64" t="s">
        <v>2135</v>
      </c>
      <c r="AK678" s="61" t="s">
        <v>2127</v>
      </c>
      <c r="AL678" s="61"/>
      <c r="AM678" s="61"/>
      <c r="AN678" s="61"/>
      <c r="AO678" s="61"/>
      <c r="AP678" s="61"/>
      <c r="AQ678" s="61"/>
      <c r="AR678" s="61"/>
      <c r="AS678" s="489" t="s">
        <v>3275</v>
      </c>
    </row>
    <row r="679" spans="1:45" ht="15" x14ac:dyDescent="0.25">
      <c r="A679" s="198"/>
      <c r="B679" s="61" t="s">
        <v>3276</v>
      </c>
      <c r="C679" s="190" t="s">
        <v>3277</v>
      </c>
      <c r="D679" s="190" t="s">
        <v>3278</v>
      </c>
      <c r="E679" s="344" t="s">
        <v>3279</v>
      </c>
      <c r="F679" s="61" t="s">
        <v>393</v>
      </c>
      <c r="G679" s="61" t="s">
        <v>394</v>
      </c>
      <c r="H679" s="61"/>
      <c r="I679" s="61"/>
      <c r="J679" s="61"/>
      <c r="K679" s="61"/>
      <c r="L679" s="61"/>
      <c r="M679" s="61"/>
      <c r="N679" s="61"/>
      <c r="O679" s="63"/>
      <c r="P679" s="184">
        <f t="shared" si="33"/>
        <v>0</v>
      </c>
      <c r="Q679" s="64"/>
      <c r="R679" s="64"/>
      <c r="S679" s="64"/>
      <c r="T679" s="64"/>
      <c r="U679" s="64"/>
      <c r="V679" s="64"/>
      <c r="W679" s="64"/>
      <c r="X679" s="63"/>
      <c r="Y679" s="189">
        <f t="shared" si="34"/>
        <v>0</v>
      </c>
      <c r="Z679" s="61">
        <v>72</v>
      </c>
      <c r="AA679" s="61"/>
      <c r="AB679" s="61">
        <v>20</v>
      </c>
      <c r="AC679" s="61"/>
      <c r="AD679" s="61"/>
      <c r="AE679" s="61"/>
      <c r="AF679" s="61">
        <v>2</v>
      </c>
      <c r="AG679" s="63">
        <v>43922</v>
      </c>
      <c r="AH679" s="186">
        <f t="shared" si="35"/>
        <v>94</v>
      </c>
      <c r="AI679" s="61">
        <v>23</v>
      </c>
      <c r="AJ679" s="64" t="s">
        <v>2135</v>
      </c>
      <c r="AK679" s="61" t="s">
        <v>2127</v>
      </c>
      <c r="AL679" s="190" t="s">
        <v>3280</v>
      </c>
      <c r="AM679" s="61" t="s">
        <v>2128</v>
      </c>
      <c r="AN679" s="339"/>
      <c r="AO679" s="61">
        <v>55</v>
      </c>
      <c r="AP679" s="61"/>
      <c r="AQ679" s="61"/>
      <c r="AR679" s="61"/>
      <c r="AS679" s="489" t="s">
        <v>3281</v>
      </c>
    </row>
    <row r="680" spans="1:45" ht="15" x14ac:dyDescent="0.25">
      <c r="A680" s="198"/>
      <c r="B680" s="61" t="s">
        <v>3282</v>
      </c>
      <c r="C680" s="61" t="s">
        <v>3283</v>
      </c>
      <c r="D680" s="61"/>
      <c r="E680" s="196" t="s">
        <v>3284</v>
      </c>
      <c r="F680" s="61" t="s">
        <v>393</v>
      </c>
      <c r="G680" s="61" t="s">
        <v>691</v>
      </c>
      <c r="H680" s="61"/>
      <c r="I680" s="61"/>
      <c r="J680" s="61"/>
      <c r="K680" s="61"/>
      <c r="L680" s="61"/>
      <c r="M680" s="61"/>
      <c r="N680" s="61"/>
      <c r="O680" s="63"/>
      <c r="P680" s="184">
        <f t="shared" si="33"/>
        <v>0</v>
      </c>
      <c r="Q680" s="64"/>
      <c r="R680" s="64"/>
      <c r="S680" s="64"/>
      <c r="T680" s="64"/>
      <c r="U680" s="64"/>
      <c r="V680" s="64"/>
      <c r="W680" s="64"/>
      <c r="X680" s="63"/>
      <c r="Y680" s="189">
        <f t="shared" si="34"/>
        <v>0</v>
      </c>
      <c r="Z680" s="61"/>
      <c r="AA680" s="61"/>
      <c r="AB680" s="61"/>
      <c r="AC680" s="61"/>
      <c r="AD680" s="61"/>
      <c r="AE680" s="61"/>
      <c r="AF680" s="61">
        <v>83</v>
      </c>
      <c r="AG680" s="63">
        <v>44175</v>
      </c>
      <c r="AH680" s="186">
        <f t="shared" si="35"/>
        <v>83</v>
      </c>
      <c r="AI680" s="61"/>
      <c r="AJ680" s="64" t="s">
        <v>2135</v>
      </c>
      <c r="AK680" s="61" t="s">
        <v>2127</v>
      </c>
      <c r="AL680" s="61"/>
      <c r="AM680" s="61"/>
      <c r="AN680" s="61"/>
      <c r="AO680" s="61"/>
      <c r="AP680" s="61"/>
      <c r="AQ680" s="61"/>
      <c r="AR680" s="61"/>
      <c r="AS680" s="489" t="s">
        <v>3285</v>
      </c>
    </row>
    <row r="681" spans="1:45" ht="15" customHeight="1" x14ac:dyDescent="0.25">
      <c r="A681" s="198"/>
      <c r="B681" s="61" t="s">
        <v>3286</v>
      </c>
      <c r="C681" s="61" t="s">
        <v>3287</v>
      </c>
      <c r="D681" s="61"/>
      <c r="E681" s="196" t="s">
        <v>3288</v>
      </c>
      <c r="F681" s="61" t="s">
        <v>393</v>
      </c>
      <c r="G681" s="61" t="s">
        <v>394</v>
      </c>
      <c r="H681" s="61"/>
      <c r="I681" s="61"/>
      <c r="J681" s="61"/>
      <c r="K681" s="61"/>
      <c r="L681" s="61"/>
      <c r="M681" s="61"/>
      <c r="N681" s="61"/>
      <c r="O681" s="63"/>
      <c r="P681" s="184">
        <f t="shared" si="33"/>
        <v>0</v>
      </c>
      <c r="Q681" s="64"/>
      <c r="R681" s="64"/>
      <c r="S681" s="64"/>
      <c r="T681" s="64"/>
      <c r="U681" s="64"/>
      <c r="V681" s="64"/>
      <c r="W681" s="64"/>
      <c r="X681" s="63"/>
      <c r="Y681" s="189">
        <f t="shared" si="34"/>
        <v>0</v>
      </c>
      <c r="Z681" s="61"/>
      <c r="AA681" s="61"/>
      <c r="AB681" s="61"/>
      <c r="AC681" s="61"/>
      <c r="AD681" s="61"/>
      <c r="AE681" s="61"/>
      <c r="AF681" s="61">
        <v>82</v>
      </c>
      <c r="AG681" s="63">
        <v>43843</v>
      </c>
      <c r="AH681" s="186">
        <f t="shared" si="35"/>
        <v>82</v>
      </c>
      <c r="AI681" s="61"/>
      <c r="AJ681" s="64" t="s">
        <v>2135</v>
      </c>
      <c r="AK681" s="61" t="s">
        <v>2127</v>
      </c>
      <c r="AL681" s="61"/>
      <c r="AM681" s="61"/>
      <c r="AN681" s="61"/>
      <c r="AO681" s="61"/>
      <c r="AP681" s="61"/>
      <c r="AQ681" s="61"/>
      <c r="AR681" s="61"/>
      <c r="AS681" s="489" t="s">
        <v>3289</v>
      </c>
    </row>
    <row r="682" spans="1:45" ht="15" customHeight="1" x14ac:dyDescent="0.25">
      <c r="A682" s="198"/>
      <c r="B682" s="61" t="s">
        <v>3290</v>
      </c>
      <c r="C682" s="61" t="s">
        <v>3291</v>
      </c>
      <c r="D682" s="61"/>
      <c r="E682" s="196" t="s">
        <v>3292</v>
      </c>
      <c r="F682" s="61" t="s">
        <v>393</v>
      </c>
      <c r="G682" s="61" t="s">
        <v>394</v>
      </c>
      <c r="H682" s="61"/>
      <c r="I682" s="61"/>
      <c r="J682" s="61"/>
      <c r="K682" s="61"/>
      <c r="L682" s="61"/>
      <c r="M682" s="61"/>
      <c r="N682" s="61"/>
      <c r="O682" s="63"/>
      <c r="P682" s="184">
        <f t="shared" si="33"/>
        <v>0</v>
      </c>
      <c r="Q682" s="64"/>
      <c r="R682" s="64"/>
      <c r="S682" s="64"/>
      <c r="T682" s="64"/>
      <c r="U682" s="64"/>
      <c r="V682" s="64"/>
      <c r="W682" s="64"/>
      <c r="X682" s="63"/>
      <c r="Y682" s="189">
        <f t="shared" si="34"/>
        <v>0</v>
      </c>
      <c r="Z682" s="61"/>
      <c r="AA682" s="61"/>
      <c r="AB682" s="61"/>
      <c r="AC682" s="61"/>
      <c r="AD682" s="61"/>
      <c r="AE682" s="61"/>
      <c r="AF682" s="61">
        <v>74</v>
      </c>
      <c r="AG682" s="63">
        <v>43964</v>
      </c>
      <c r="AH682" s="186">
        <f t="shared" si="35"/>
        <v>74</v>
      </c>
      <c r="AI682" s="61"/>
      <c r="AJ682" s="64" t="s">
        <v>2135</v>
      </c>
      <c r="AK682" s="61" t="s">
        <v>2127</v>
      </c>
      <c r="AL682" s="61"/>
      <c r="AM682" s="61"/>
      <c r="AN682" s="61"/>
      <c r="AO682" s="61"/>
      <c r="AP682" s="61"/>
      <c r="AQ682" s="61"/>
      <c r="AR682" s="61"/>
      <c r="AS682" s="489" t="s">
        <v>3293</v>
      </c>
    </row>
    <row r="683" spans="1:45" ht="15" customHeight="1" x14ac:dyDescent="0.25">
      <c r="A683" s="198"/>
      <c r="B683" s="61" t="s">
        <v>3294</v>
      </c>
      <c r="C683" s="61" t="s">
        <v>3295</v>
      </c>
      <c r="D683" s="190" t="s">
        <v>3296</v>
      </c>
      <c r="E683" s="196" t="s">
        <v>3297</v>
      </c>
      <c r="F683" s="61" t="s">
        <v>393</v>
      </c>
      <c r="G683" s="61" t="s">
        <v>394</v>
      </c>
      <c r="H683" s="61"/>
      <c r="I683" s="61"/>
      <c r="J683" s="61"/>
      <c r="K683" s="61"/>
      <c r="L683" s="61"/>
      <c r="M683" s="61"/>
      <c r="N683" s="61"/>
      <c r="O683" s="63"/>
      <c r="P683" s="184">
        <f t="shared" si="33"/>
        <v>0</v>
      </c>
      <c r="Q683" s="64"/>
      <c r="R683" s="64"/>
      <c r="S683" s="64"/>
      <c r="T683" s="64"/>
      <c r="U683" s="64"/>
      <c r="V683" s="64"/>
      <c r="W683" s="64"/>
      <c r="X683" s="63"/>
      <c r="Y683" s="189">
        <f t="shared" si="34"/>
        <v>0</v>
      </c>
      <c r="Z683" s="61"/>
      <c r="AA683" s="61"/>
      <c r="AB683" s="61"/>
      <c r="AC683" s="61"/>
      <c r="AD683" s="61"/>
      <c r="AE683" s="61"/>
      <c r="AF683" s="61">
        <v>62</v>
      </c>
      <c r="AG683" s="63">
        <v>44140</v>
      </c>
      <c r="AH683" s="186">
        <f t="shared" si="35"/>
        <v>62</v>
      </c>
      <c r="AI683" s="61"/>
      <c r="AJ683" s="64" t="s">
        <v>2135</v>
      </c>
      <c r="AK683" s="61" t="s">
        <v>2127</v>
      </c>
      <c r="AL683" s="190"/>
      <c r="AM683" s="190"/>
      <c r="AN683" s="61"/>
      <c r="AO683" s="61"/>
      <c r="AP683" s="61"/>
      <c r="AQ683" s="61"/>
      <c r="AR683" s="61"/>
      <c r="AS683" s="489" t="s">
        <v>3298</v>
      </c>
    </row>
    <row r="684" spans="1:45" ht="14.25" customHeight="1" x14ac:dyDescent="0.25">
      <c r="A684" s="198"/>
      <c r="B684" s="61" t="s">
        <v>3286</v>
      </c>
      <c r="C684" s="61" t="s">
        <v>3299</v>
      </c>
      <c r="D684" s="61"/>
      <c r="E684" s="196" t="s">
        <v>3300</v>
      </c>
      <c r="F684" s="61" t="s">
        <v>393</v>
      </c>
      <c r="G684" s="61" t="s">
        <v>394</v>
      </c>
      <c r="H684" s="61"/>
      <c r="I684" s="61"/>
      <c r="J684" s="61"/>
      <c r="K684" s="61"/>
      <c r="L684" s="61"/>
      <c r="M684" s="61"/>
      <c r="N684" s="61"/>
      <c r="O684" s="63"/>
      <c r="P684" s="184">
        <f t="shared" si="33"/>
        <v>0</v>
      </c>
      <c r="Q684" s="64"/>
      <c r="R684" s="64"/>
      <c r="S684" s="64"/>
      <c r="T684" s="64"/>
      <c r="U684" s="64"/>
      <c r="V684" s="64"/>
      <c r="W684" s="64"/>
      <c r="X684" s="63"/>
      <c r="Y684" s="189">
        <f t="shared" si="34"/>
        <v>0</v>
      </c>
      <c r="Z684" s="61"/>
      <c r="AA684" s="61"/>
      <c r="AB684" s="61"/>
      <c r="AC684" s="61"/>
      <c r="AD684" s="61"/>
      <c r="AE684" s="61"/>
      <c r="AF684" s="61">
        <v>42</v>
      </c>
      <c r="AG684" s="63">
        <v>43840</v>
      </c>
      <c r="AH684" s="186">
        <f t="shared" si="35"/>
        <v>42</v>
      </c>
      <c r="AI684" s="61"/>
      <c r="AJ684" s="64" t="s">
        <v>2135</v>
      </c>
      <c r="AK684" s="61" t="s">
        <v>2127</v>
      </c>
      <c r="AL684" s="61"/>
      <c r="AM684" s="61"/>
      <c r="AN684" s="61"/>
      <c r="AO684" s="61"/>
      <c r="AP684" s="61"/>
      <c r="AQ684" s="61"/>
      <c r="AR684" s="61"/>
      <c r="AS684" s="489" t="s">
        <v>3301</v>
      </c>
    </row>
    <row r="685" spans="1:45" ht="14.25" customHeight="1" x14ac:dyDescent="0.25">
      <c r="A685" s="198"/>
      <c r="B685" s="61" t="s">
        <v>3302</v>
      </c>
      <c r="C685" s="61" t="s">
        <v>3303</v>
      </c>
      <c r="D685" s="190"/>
      <c r="E685" s="196" t="s">
        <v>3304</v>
      </c>
      <c r="F685" s="61" t="s">
        <v>393</v>
      </c>
      <c r="G685" s="61" t="s">
        <v>691</v>
      </c>
      <c r="H685" s="61"/>
      <c r="I685" s="61"/>
      <c r="J685" s="61"/>
      <c r="K685" s="61"/>
      <c r="L685" s="61"/>
      <c r="M685" s="61"/>
      <c r="N685" s="61"/>
      <c r="O685" s="63"/>
      <c r="P685" s="184">
        <f t="shared" si="33"/>
        <v>0</v>
      </c>
      <c r="Q685" s="64"/>
      <c r="R685" s="64"/>
      <c r="S685" s="64"/>
      <c r="T685" s="64"/>
      <c r="U685" s="64"/>
      <c r="V685" s="64"/>
      <c r="W685" s="64"/>
      <c r="X685" s="63"/>
      <c r="Y685" s="189">
        <f t="shared" si="34"/>
        <v>0</v>
      </c>
      <c r="Z685" s="61"/>
      <c r="AA685" s="61"/>
      <c r="AB685" s="61"/>
      <c r="AC685" s="61"/>
      <c r="AD685" s="61"/>
      <c r="AE685" s="61"/>
      <c r="AF685" s="61">
        <v>40</v>
      </c>
      <c r="AG685" s="63">
        <v>44106</v>
      </c>
      <c r="AH685" s="186">
        <f t="shared" si="35"/>
        <v>40</v>
      </c>
      <c r="AI685" s="61"/>
      <c r="AJ685" s="64" t="s">
        <v>2135</v>
      </c>
      <c r="AK685" s="61" t="s">
        <v>2127</v>
      </c>
      <c r="AL685" s="61"/>
      <c r="AM685" s="61"/>
      <c r="AN685" s="61"/>
      <c r="AO685" s="61"/>
      <c r="AP685" s="61"/>
      <c r="AQ685" s="61"/>
      <c r="AR685" s="61"/>
      <c r="AS685" s="489" t="s">
        <v>3305</v>
      </c>
    </row>
    <row r="686" spans="1:45" ht="14.25" customHeight="1" x14ac:dyDescent="0.25">
      <c r="A686" s="198"/>
      <c r="B686" s="61" t="s">
        <v>3306</v>
      </c>
      <c r="C686" s="61" t="s">
        <v>3307</v>
      </c>
      <c r="D686" s="190" t="s">
        <v>3308</v>
      </c>
      <c r="E686" s="196" t="s">
        <v>3309</v>
      </c>
      <c r="F686" s="61" t="s">
        <v>393</v>
      </c>
      <c r="G686" s="61" t="s">
        <v>394</v>
      </c>
      <c r="H686" s="61"/>
      <c r="I686" s="61"/>
      <c r="J686" s="61"/>
      <c r="K686" s="61"/>
      <c r="L686" s="61"/>
      <c r="M686" s="61"/>
      <c r="N686" s="61"/>
      <c r="O686" s="63"/>
      <c r="P686" s="184">
        <f t="shared" si="33"/>
        <v>0</v>
      </c>
      <c r="Q686" s="64"/>
      <c r="R686" s="64"/>
      <c r="S686" s="64"/>
      <c r="T686" s="64"/>
      <c r="U686" s="64"/>
      <c r="V686" s="64"/>
      <c r="W686" s="64"/>
      <c r="X686" s="63"/>
      <c r="Y686" s="189">
        <f t="shared" si="34"/>
        <v>0</v>
      </c>
      <c r="Z686" s="61">
        <v>36</v>
      </c>
      <c r="AA686" s="61"/>
      <c r="AB686" s="61"/>
      <c r="AC686" s="61"/>
      <c r="AD686" s="61"/>
      <c r="AE686" s="61"/>
      <c r="AF686" s="61">
        <v>1</v>
      </c>
      <c r="AG686" s="63">
        <v>43881</v>
      </c>
      <c r="AH686" s="186">
        <f t="shared" si="35"/>
        <v>37</v>
      </c>
      <c r="AI686" s="61">
        <v>9</v>
      </c>
      <c r="AJ686" s="64" t="s">
        <v>2135</v>
      </c>
      <c r="AK686" s="61" t="s">
        <v>2127</v>
      </c>
      <c r="AL686" s="190" t="s">
        <v>3310</v>
      </c>
      <c r="AM686" s="61" t="s">
        <v>2128</v>
      </c>
      <c r="AN686" s="339"/>
      <c r="AO686" s="61">
        <v>55</v>
      </c>
      <c r="AP686" s="61"/>
      <c r="AQ686" s="61"/>
      <c r="AR686" s="61"/>
      <c r="AS686" s="489" t="s">
        <v>3311</v>
      </c>
    </row>
    <row r="687" spans="1:45" ht="14.25" customHeight="1" x14ac:dyDescent="0.25">
      <c r="A687" s="198"/>
      <c r="B687" s="61" t="s">
        <v>3312</v>
      </c>
      <c r="C687" s="61" t="s">
        <v>3313</v>
      </c>
      <c r="D687" s="61"/>
      <c r="E687" s="196" t="s">
        <v>3314</v>
      </c>
      <c r="F687" s="61" t="s">
        <v>393</v>
      </c>
      <c r="G687" s="61" t="s">
        <v>394</v>
      </c>
      <c r="H687" s="61"/>
      <c r="I687" s="61"/>
      <c r="J687" s="61"/>
      <c r="K687" s="61"/>
      <c r="L687" s="61"/>
      <c r="M687" s="61"/>
      <c r="N687" s="61"/>
      <c r="O687" s="63"/>
      <c r="P687" s="184">
        <f t="shared" si="33"/>
        <v>0</v>
      </c>
      <c r="Q687" s="64"/>
      <c r="R687" s="64"/>
      <c r="S687" s="64"/>
      <c r="T687" s="64"/>
      <c r="U687" s="64"/>
      <c r="V687" s="64"/>
      <c r="W687" s="64"/>
      <c r="X687" s="63"/>
      <c r="Y687" s="189">
        <f t="shared" si="34"/>
        <v>0</v>
      </c>
      <c r="Z687" s="61"/>
      <c r="AA687" s="61"/>
      <c r="AB687" s="61"/>
      <c r="AC687" s="61"/>
      <c r="AD687" s="61"/>
      <c r="AE687" s="61"/>
      <c r="AF687" s="61">
        <v>30</v>
      </c>
      <c r="AG687" s="63">
        <v>44139</v>
      </c>
      <c r="AH687" s="186">
        <f t="shared" si="35"/>
        <v>30</v>
      </c>
      <c r="AI687" s="64"/>
      <c r="AJ687" s="64" t="s">
        <v>2135</v>
      </c>
      <c r="AK687" s="61" t="s">
        <v>2127</v>
      </c>
      <c r="AL687" s="61"/>
      <c r="AM687" s="61"/>
      <c r="AN687" s="61"/>
      <c r="AO687" s="61"/>
      <c r="AP687" s="61"/>
      <c r="AQ687" s="61"/>
      <c r="AR687" s="61"/>
      <c r="AS687" s="489" t="s">
        <v>3315</v>
      </c>
    </row>
    <row r="688" spans="1:45" ht="14.25" customHeight="1" x14ac:dyDescent="0.25">
      <c r="A688" s="198"/>
      <c r="B688" s="61" t="s">
        <v>3316</v>
      </c>
      <c r="C688" s="61" t="s">
        <v>3317</v>
      </c>
      <c r="D688" s="61"/>
      <c r="E688" s="196" t="s">
        <v>3318</v>
      </c>
      <c r="F688" s="61" t="s">
        <v>393</v>
      </c>
      <c r="G688" s="61" t="s">
        <v>394</v>
      </c>
      <c r="H688" s="61"/>
      <c r="I688" s="61"/>
      <c r="J688" s="61"/>
      <c r="K688" s="61"/>
      <c r="L688" s="61"/>
      <c r="M688" s="61"/>
      <c r="N688" s="61"/>
      <c r="O688" s="63"/>
      <c r="P688" s="184">
        <f t="shared" si="33"/>
        <v>0</v>
      </c>
      <c r="Q688" s="64"/>
      <c r="R688" s="64"/>
      <c r="S688" s="64"/>
      <c r="T688" s="64"/>
      <c r="U688" s="64"/>
      <c r="V688" s="64"/>
      <c r="W688" s="64"/>
      <c r="X688" s="63"/>
      <c r="Y688" s="189">
        <f t="shared" si="34"/>
        <v>0</v>
      </c>
      <c r="Z688" s="61"/>
      <c r="AA688" s="61"/>
      <c r="AB688" s="61"/>
      <c r="AC688" s="61"/>
      <c r="AD688" s="61"/>
      <c r="AE688" s="61"/>
      <c r="AF688" s="61">
        <v>24</v>
      </c>
      <c r="AG688" s="63">
        <v>44187</v>
      </c>
      <c r="AH688" s="186">
        <f t="shared" si="35"/>
        <v>24</v>
      </c>
      <c r="AI688" s="61"/>
      <c r="AJ688" s="64" t="s">
        <v>2135</v>
      </c>
      <c r="AK688" s="61" t="s">
        <v>2127</v>
      </c>
      <c r="AL688" s="61"/>
      <c r="AM688" s="61"/>
      <c r="AN688" s="61"/>
      <c r="AO688" s="61"/>
      <c r="AP688" s="61"/>
      <c r="AQ688" s="61"/>
      <c r="AR688" s="61"/>
      <c r="AS688" s="489" t="s">
        <v>3319</v>
      </c>
    </row>
    <row r="689" spans="1:45" ht="14.25" customHeight="1" x14ac:dyDescent="0.25">
      <c r="A689" s="198"/>
      <c r="B689" s="61" t="s">
        <v>3320</v>
      </c>
      <c r="C689" s="61" t="s">
        <v>3321</v>
      </c>
      <c r="D689" s="61"/>
      <c r="E689" s="196" t="s">
        <v>3322</v>
      </c>
      <c r="F689" s="61" t="s">
        <v>393</v>
      </c>
      <c r="G689" s="61" t="s">
        <v>394</v>
      </c>
      <c r="H689" s="61"/>
      <c r="I689" s="61"/>
      <c r="J689" s="61"/>
      <c r="K689" s="61"/>
      <c r="L689" s="61"/>
      <c r="M689" s="61"/>
      <c r="N689" s="61"/>
      <c r="O689" s="63"/>
      <c r="P689" s="184">
        <f t="shared" si="33"/>
        <v>0</v>
      </c>
      <c r="Q689" s="64"/>
      <c r="R689" s="64"/>
      <c r="S689" s="64"/>
      <c r="T689" s="64"/>
      <c r="U689" s="64"/>
      <c r="V689" s="64"/>
      <c r="W689" s="64"/>
      <c r="X689" s="63"/>
      <c r="Y689" s="189">
        <f t="shared" si="34"/>
        <v>0</v>
      </c>
      <c r="Z689" s="61"/>
      <c r="AA689" s="61"/>
      <c r="AB689" s="61"/>
      <c r="AC689" s="61"/>
      <c r="AD689" s="61"/>
      <c r="AE689" s="61"/>
      <c r="AF689" s="61">
        <v>24</v>
      </c>
      <c r="AG689" s="63">
        <v>43973</v>
      </c>
      <c r="AH689" s="186">
        <f t="shared" si="35"/>
        <v>24</v>
      </c>
      <c r="AI689" s="61"/>
      <c r="AJ689" s="64" t="s">
        <v>2135</v>
      </c>
      <c r="AK689" s="61" t="s">
        <v>2127</v>
      </c>
      <c r="AL689" s="61"/>
      <c r="AM689" s="61"/>
      <c r="AN689" s="61"/>
      <c r="AO689" s="61"/>
      <c r="AP689" s="61"/>
      <c r="AQ689" s="61"/>
      <c r="AR689" s="61"/>
      <c r="AS689" s="489" t="s">
        <v>3323</v>
      </c>
    </row>
    <row r="690" spans="1:45" ht="14.25" customHeight="1" x14ac:dyDescent="0.2">
      <c r="A690" s="61"/>
      <c r="B690" s="61" t="s">
        <v>3324</v>
      </c>
      <c r="C690" s="61" t="s">
        <v>3325</v>
      </c>
      <c r="D690" s="61"/>
      <c r="E690" s="196" t="s">
        <v>3326</v>
      </c>
      <c r="F690" s="61" t="s">
        <v>393</v>
      </c>
      <c r="G690" s="61" t="s">
        <v>691</v>
      </c>
      <c r="H690" s="61"/>
      <c r="I690" s="61"/>
      <c r="J690" s="61"/>
      <c r="K690" s="61"/>
      <c r="L690" s="61"/>
      <c r="M690" s="61"/>
      <c r="N690" s="61"/>
      <c r="O690" s="63"/>
      <c r="P690" s="184">
        <f t="shared" si="33"/>
        <v>0</v>
      </c>
      <c r="Q690" s="64"/>
      <c r="R690" s="64"/>
      <c r="S690" s="64"/>
      <c r="T690" s="64"/>
      <c r="U690" s="64"/>
      <c r="V690" s="64"/>
      <c r="W690" s="64"/>
      <c r="X690" s="63"/>
      <c r="Y690" s="189">
        <f t="shared" si="34"/>
        <v>0</v>
      </c>
      <c r="Z690" s="61"/>
      <c r="AA690" s="61"/>
      <c r="AB690" s="61"/>
      <c r="AC690" s="61"/>
      <c r="AD690" s="61"/>
      <c r="AE690" s="61"/>
      <c r="AF690" s="61">
        <v>11</v>
      </c>
      <c r="AG690" s="63">
        <v>44047</v>
      </c>
      <c r="AH690" s="186">
        <f t="shared" si="35"/>
        <v>11</v>
      </c>
      <c r="AI690" s="61"/>
      <c r="AJ690" s="64" t="s">
        <v>2135</v>
      </c>
      <c r="AK690" s="61" t="s">
        <v>2127</v>
      </c>
      <c r="AL690" s="61"/>
      <c r="AM690" s="61"/>
      <c r="AN690" s="61"/>
      <c r="AO690" s="61"/>
      <c r="AP690" s="61"/>
      <c r="AQ690" s="61"/>
      <c r="AR690" s="61"/>
      <c r="AS690" s="489" t="s">
        <v>3327</v>
      </c>
    </row>
    <row r="691" spans="1:45" ht="14.25" customHeight="1" x14ac:dyDescent="0.25">
      <c r="A691" s="198"/>
      <c r="B691" s="61" t="s">
        <v>3328</v>
      </c>
      <c r="C691" s="61" t="s">
        <v>3329</v>
      </c>
      <c r="D691" s="61"/>
      <c r="E691" s="196" t="s">
        <v>3330</v>
      </c>
      <c r="F691" s="61" t="s">
        <v>393</v>
      </c>
      <c r="G691" s="61" t="s">
        <v>394</v>
      </c>
      <c r="H691" s="61"/>
      <c r="I691" s="61"/>
      <c r="J691" s="61"/>
      <c r="K691" s="61"/>
      <c r="L691" s="61"/>
      <c r="M691" s="61"/>
      <c r="N691" s="61"/>
      <c r="O691" s="63"/>
      <c r="P691" s="184">
        <f t="shared" si="33"/>
        <v>0</v>
      </c>
      <c r="Q691" s="64"/>
      <c r="R691" s="64"/>
      <c r="S691" s="64"/>
      <c r="T691" s="64"/>
      <c r="U691" s="64"/>
      <c r="V691" s="64"/>
      <c r="W691" s="64"/>
      <c r="X691" s="63"/>
      <c r="Y691" s="189">
        <f t="shared" si="34"/>
        <v>0</v>
      </c>
      <c r="Z691" s="61"/>
      <c r="AA691" s="61"/>
      <c r="AB691" s="61"/>
      <c r="AC691" s="61"/>
      <c r="AD691" s="61"/>
      <c r="AE691" s="61"/>
      <c r="AF691" s="61">
        <v>11</v>
      </c>
      <c r="AG691" s="63">
        <v>44188</v>
      </c>
      <c r="AH691" s="186">
        <f t="shared" si="35"/>
        <v>11</v>
      </c>
      <c r="AI691" s="61"/>
      <c r="AJ691" s="64" t="s">
        <v>2135</v>
      </c>
      <c r="AK691" s="61" t="s">
        <v>2127</v>
      </c>
      <c r="AL691" s="61"/>
      <c r="AM691" s="61"/>
      <c r="AN691" s="61"/>
      <c r="AO691" s="61"/>
      <c r="AP691" s="61"/>
      <c r="AQ691" s="61"/>
      <c r="AR691" s="61"/>
      <c r="AS691" s="489" t="s">
        <v>3331</v>
      </c>
    </row>
    <row r="692" spans="1:45" ht="14.25" customHeight="1" x14ac:dyDescent="0.25">
      <c r="A692" s="198"/>
      <c r="B692" s="61" t="s">
        <v>3332</v>
      </c>
      <c r="C692" s="61" t="s">
        <v>3333</v>
      </c>
      <c r="D692" s="61"/>
      <c r="E692" s="196" t="s">
        <v>3334</v>
      </c>
      <c r="F692" s="61" t="s">
        <v>393</v>
      </c>
      <c r="G692" s="61" t="s">
        <v>394</v>
      </c>
      <c r="H692" s="61"/>
      <c r="I692" s="61"/>
      <c r="J692" s="61"/>
      <c r="K692" s="61"/>
      <c r="L692" s="61"/>
      <c r="M692" s="61"/>
      <c r="N692" s="61"/>
      <c r="O692" s="63"/>
      <c r="P692" s="184">
        <f t="shared" si="33"/>
        <v>0</v>
      </c>
      <c r="Q692" s="64"/>
      <c r="R692" s="64"/>
      <c r="S692" s="64"/>
      <c r="T692" s="64"/>
      <c r="U692" s="64"/>
      <c r="V692" s="64"/>
      <c r="W692" s="64"/>
      <c r="X692" s="63"/>
      <c r="Y692" s="189">
        <f t="shared" si="34"/>
        <v>0</v>
      </c>
      <c r="Z692" s="61"/>
      <c r="AA692" s="61"/>
      <c r="AB692" s="61"/>
      <c r="AC692" s="61"/>
      <c r="AD692" s="61"/>
      <c r="AE692" s="61"/>
      <c r="AF692" s="61">
        <v>11</v>
      </c>
      <c r="AG692" s="63">
        <v>44067</v>
      </c>
      <c r="AH692" s="186">
        <f t="shared" si="35"/>
        <v>11</v>
      </c>
      <c r="AI692" s="61"/>
      <c r="AJ692" s="64" t="s">
        <v>2135</v>
      </c>
      <c r="AK692" s="61" t="s">
        <v>2127</v>
      </c>
      <c r="AL692" s="61"/>
      <c r="AM692" s="61"/>
      <c r="AN692" s="61"/>
      <c r="AO692" s="61"/>
      <c r="AP692" s="61"/>
      <c r="AQ692" s="61"/>
      <c r="AR692" s="61"/>
      <c r="AS692" s="489" t="s">
        <v>3335</v>
      </c>
    </row>
    <row r="693" spans="1:45" ht="14.25" customHeight="1" x14ac:dyDescent="0.2">
      <c r="A693" s="61"/>
      <c r="B693" s="61" t="s">
        <v>3324</v>
      </c>
      <c r="C693" s="61" t="s">
        <v>3336</v>
      </c>
      <c r="D693" s="61"/>
      <c r="E693" s="196" t="s">
        <v>3337</v>
      </c>
      <c r="F693" s="61" t="s">
        <v>393</v>
      </c>
      <c r="G693" s="61" t="s">
        <v>691</v>
      </c>
      <c r="H693" s="61"/>
      <c r="I693" s="61"/>
      <c r="J693" s="61"/>
      <c r="K693" s="61"/>
      <c r="L693" s="61"/>
      <c r="M693" s="61"/>
      <c r="N693" s="61"/>
      <c r="O693" s="63"/>
      <c r="P693" s="184">
        <f t="shared" si="33"/>
        <v>0</v>
      </c>
      <c r="Q693" s="64"/>
      <c r="R693" s="64"/>
      <c r="S693" s="64"/>
      <c r="T693" s="64"/>
      <c r="U693" s="64"/>
      <c r="V693" s="64"/>
      <c r="W693" s="64"/>
      <c r="X693" s="63"/>
      <c r="Y693" s="189">
        <f t="shared" si="34"/>
        <v>0</v>
      </c>
      <c r="Z693" s="61"/>
      <c r="AA693" s="61"/>
      <c r="AB693" s="61"/>
      <c r="AC693" s="61"/>
      <c r="AD693" s="61"/>
      <c r="AE693" s="61"/>
      <c r="AF693" s="61">
        <v>9</v>
      </c>
      <c r="AG693" s="63">
        <v>44026</v>
      </c>
      <c r="AH693" s="186">
        <f t="shared" si="35"/>
        <v>9</v>
      </c>
      <c r="AI693" s="61"/>
      <c r="AJ693" s="64" t="s">
        <v>2135</v>
      </c>
      <c r="AK693" s="61" t="s">
        <v>2127</v>
      </c>
      <c r="AL693" s="61"/>
      <c r="AM693" s="61"/>
      <c r="AN693" s="61"/>
      <c r="AO693" s="61"/>
      <c r="AP693" s="61"/>
      <c r="AQ693" s="61"/>
      <c r="AR693" s="61"/>
      <c r="AS693" s="489" t="s">
        <v>3338</v>
      </c>
    </row>
    <row r="694" spans="1:45" ht="14.25" customHeight="1" x14ac:dyDescent="0.2">
      <c r="A694" s="61"/>
      <c r="B694" s="61" t="s">
        <v>3339</v>
      </c>
      <c r="C694" s="61" t="s">
        <v>3340</v>
      </c>
      <c r="D694" s="61"/>
      <c r="E694" s="196" t="s">
        <v>3341</v>
      </c>
      <c r="F694" s="61" t="s">
        <v>393</v>
      </c>
      <c r="G694" s="61" t="s">
        <v>691</v>
      </c>
      <c r="H694" s="61"/>
      <c r="I694" s="61"/>
      <c r="J694" s="61"/>
      <c r="K694" s="61"/>
      <c r="L694" s="61"/>
      <c r="M694" s="61"/>
      <c r="N694" s="61"/>
      <c r="O694" s="63"/>
      <c r="P694" s="184">
        <f t="shared" si="33"/>
        <v>0</v>
      </c>
      <c r="Q694" s="64"/>
      <c r="R694" s="64"/>
      <c r="S694" s="64"/>
      <c r="T694" s="64"/>
      <c r="U694" s="64"/>
      <c r="V694" s="64"/>
      <c r="W694" s="64"/>
      <c r="X694" s="63"/>
      <c r="Y694" s="189">
        <f t="shared" si="34"/>
        <v>0</v>
      </c>
      <c r="Z694" s="61"/>
      <c r="AA694" s="61"/>
      <c r="AB694" s="61"/>
      <c r="AC694" s="61"/>
      <c r="AD694" s="61"/>
      <c r="AE694" s="61"/>
      <c r="AF694" s="61">
        <v>7</v>
      </c>
      <c r="AG694" s="63">
        <v>44196</v>
      </c>
      <c r="AH694" s="186">
        <f t="shared" si="35"/>
        <v>7</v>
      </c>
      <c r="AI694" s="61"/>
      <c r="AJ694" s="64" t="s">
        <v>2135</v>
      </c>
      <c r="AK694" s="61" t="s">
        <v>2127</v>
      </c>
      <c r="AL694" s="61"/>
      <c r="AM694" s="61"/>
      <c r="AN694" s="61"/>
      <c r="AO694" s="61"/>
      <c r="AP694" s="61"/>
      <c r="AQ694" s="61"/>
      <c r="AR694" s="61"/>
      <c r="AS694" s="489" t="s">
        <v>3342</v>
      </c>
    </row>
    <row r="695" spans="1:45" ht="14.25" customHeight="1" x14ac:dyDescent="0.25">
      <c r="A695" s="198"/>
      <c r="B695" s="61" t="s">
        <v>3332</v>
      </c>
      <c r="C695" s="61" t="s">
        <v>3343</v>
      </c>
      <c r="D695" s="61"/>
      <c r="E695" s="196" t="s">
        <v>3344</v>
      </c>
      <c r="F695" s="61" t="s">
        <v>393</v>
      </c>
      <c r="G695" s="61" t="s">
        <v>394</v>
      </c>
      <c r="H695" s="61"/>
      <c r="I695" s="61"/>
      <c r="J695" s="61"/>
      <c r="K695" s="61"/>
      <c r="L695" s="61"/>
      <c r="M695" s="61"/>
      <c r="N695" s="61"/>
      <c r="O695" s="63"/>
      <c r="P695" s="184">
        <f t="shared" si="33"/>
        <v>0</v>
      </c>
      <c r="Q695" s="64"/>
      <c r="R695" s="64"/>
      <c r="S695" s="64"/>
      <c r="T695" s="64"/>
      <c r="U695" s="64"/>
      <c r="V695" s="64"/>
      <c r="W695" s="64"/>
      <c r="X695" s="63"/>
      <c r="Y695" s="189">
        <f t="shared" si="34"/>
        <v>0</v>
      </c>
      <c r="Z695" s="61"/>
      <c r="AA695" s="61"/>
      <c r="AB695" s="61"/>
      <c r="AC695" s="61"/>
      <c r="AD695" s="61"/>
      <c r="AE695" s="61"/>
      <c r="AF695" s="61">
        <v>7</v>
      </c>
      <c r="AG695" s="63">
        <v>44057</v>
      </c>
      <c r="AH695" s="186">
        <f t="shared" si="35"/>
        <v>7</v>
      </c>
      <c r="AI695" s="61"/>
      <c r="AJ695" s="64" t="s">
        <v>2135</v>
      </c>
      <c r="AK695" s="61" t="s">
        <v>2127</v>
      </c>
      <c r="AL695" s="61"/>
      <c r="AM695" s="61"/>
      <c r="AN695" s="61"/>
      <c r="AO695" s="61"/>
      <c r="AP695" s="61"/>
      <c r="AQ695" s="61"/>
      <c r="AR695" s="61"/>
      <c r="AS695" s="489" t="s">
        <v>3345</v>
      </c>
    </row>
    <row r="696" spans="1:45" ht="15" customHeight="1" x14ac:dyDescent="0.25">
      <c r="A696" s="198"/>
      <c r="B696" s="61" t="s">
        <v>2591</v>
      </c>
      <c r="C696" s="61" t="s">
        <v>3346</v>
      </c>
      <c r="D696" s="158"/>
      <c r="E696" s="196" t="s">
        <v>3347</v>
      </c>
      <c r="F696" s="217" t="s">
        <v>393</v>
      </c>
      <c r="G696" s="61" t="s">
        <v>691</v>
      </c>
      <c r="H696" s="61"/>
      <c r="I696" s="61"/>
      <c r="J696" s="61"/>
      <c r="K696" s="61"/>
      <c r="L696" s="61"/>
      <c r="M696" s="61"/>
      <c r="N696" s="61"/>
      <c r="O696" s="63"/>
      <c r="P696" s="184">
        <f t="shared" si="33"/>
        <v>0</v>
      </c>
      <c r="Q696" s="64"/>
      <c r="R696" s="64"/>
      <c r="S696" s="64"/>
      <c r="T696" s="64"/>
      <c r="U696" s="64"/>
      <c r="V696" s="64"/>
      <c r="W696" s="64"/>
      <c r="X696" s="63"/>
      <c r="Y696" s="189">
        <f t="shared" si="34"/>
        <v>0</v>
      </c>
      <c r="Z696" s="61"/>
      <c r="AA696" s="61"/>
      <c r="AB696" s="61"/>
      <c r="AC696" s="61"/>
      <c r="AD696" s="61"/>
      <c r="AE696" s="61"/>
      <c r="AF696" s="61">
        <v>6</v>
      </c>
      <c r="AG696" s="63">
        <v>43916</v>
      </c>
      <c r="AH696" s="186">
        <f t="shared" si="35"/>
        <v>6</v>
      </c>
      <c r="AI696" s="61"/>
      <c r="AJ696" s="64" t="s">
        <v>2135</v>
      </c>
      <c r="AK696" s="61" t="s">
        <v>2127</v>
      </c>
      <c r="AL696" s="61"/>
      <c r="AM696" s="61"/>
      <c r="AN696" s="61"/>
      <c r="AO696" s="61"/>
      <c r="AP696" s="61"/>
      <c r="AQ696" s="61"/>
      <c r="AR696" s="61"/>
      <c r="AS696" s="489" t="s">
        <v>3348</v>
      </c>
    </row>
    <row r="697" spans="1:45" ht="15" customHeight="1" x14ac:dyDescent="0.25">
      <c r="A697" s="198"/>
      <c r="B697" s="61" t="s">
        <v>2591</v>
      </c>
      <c r="C697" s="61" t="s">
        <v>3349</v>
      </c>
      <c r="D697" s="158"/>
      <c r="E697" s="196" t="s">
        <v>3350</v>
      </c>
      <c r="F697" s="217" t="s">
        <v>393</v>
      </c>
      <c r="G697" s="61" t="s">
        <v>691</v>
      </c>
      <c r="H697" s="61"/>
      <c r="I697" s="61"/>
      <c r="J697" s="61"/>
      <c r="K697" s="61"/>
      <c r="L697" s="61"/>
      <c r="M697" s="61"/>
      <c r="N697" s="61"/>
      <c r="O697" s="63"/>
      <c r="P697" s="184">
        <f t="shared" si="33"/>
        <v>0</v>
      </c>
      <c r="Q697" s="64"/>
      <c r="R697" s="64"/>
      <c r="S697" s="64"/>
      <c r="T697" s="64"/>
      <c r="U697" s="64"/>
      <c r="V697" s="64"/>
      <c r="W697" s="64"/>
      <c r="X697" s="63"/>
      <c r="Y697" s="189">
        <f t="shared" si="34"/>
        <v>0</v>
      </c>
      <c r="Z697" s="61"/>
      <c r="AA697" s="61"/>
      <c r="AB697" s="61"/>
      <c r="AC697" s="61"/>
      <c r="AD697" s="61"/>
      <c r="AE697" s="61"/>
      <c r="AF697" s="61">
        <v>6</v>
      </c>
      <c r="AG697" s="63">
        <v>44111</v>
      </c>
      <c r="AH697" s="186">
        <f t="shared" si="35"/>
        <v>6</v>
      </c>
      <c r="AI697" s="61"/>
      <c r="AJ697" s="64" t="s">
        <v>2135</v>
      </c>
      <c r="AK697" s="61" t="s">
        <v>2127</v>
      </c>
      <c r="AL697" s="61"/>
      <c r="AM697" s="61"/>
      <c r="AN697" s="61"/>
      <c r="AO697" s="61"/>
      <c r="AP697" s="61"/>
      <c r="AQ697" s="61"/>
      <c r="AR697" s="61"/>
      <c r="AS697" s="489" t="s">
        <v>3351</v>
      </c>
    </row>
    <row r="698" spans="1:45" ht="15" x14ac:dyDescent="0.25">
      <c r="A698" s="198"/>
      <c r="B698" s="61" t="s">
        <v>2591</v>
      </c>
      <c r="C698" s="61" t="s">
        <v>3346</v>
      </c>
      <c r="D698" s="158"/>
      <c r="E698" s="196" t="s">
        <v>3352</v>
      </c>
      <c r="F698" s="217" t="s">
        <v>393</v>
      </c>
      <c r="G698" s="61" t="s">
        <v>691</v>
      </c>
      <c r="H698" s="61"/>
      <c r="I698" s="61"/>
      <c r="J698" s="61"/>
      <c r="K698" s="61"/>
      <c r="L698" s="61"/>
      <c r="M698" s="61"/>
      <c r="N698" s="61"/>
      <c r="O698" s="63"/>
      <c r="P698" s="184">
        <f t="shared" si="33"/>
        <v>0</v>
      </c>
      <c r="Q698" s="64"/>
      <c r="R698" s="64"/>
      <c r="S698" s="64"/>
      <c r="T698" s="64"/>
      <c r="U698" s="64"/>
      <c r="V698" s="64"/>
      <c r="W698" s="64"/>
      <c r="X698" s="63"/>
      <c r="Y698" s="189">
        <f t="shared" si="34"/>
        <v>0</v>
      </c>
      <c r="Z698" s="61"/>
      <c r="AA698" s="61"/>
      <c r="AB698" s="61"/>
      <c r="AC698" s="61"/>
      <c r="AD698" s="61"/>
      <c r="AE698" s="61"/>
      <c r="AF698" s="61">
        <v>6</v>
      </c>
      <c r="AG698" s="63">
        <v>44032</v>
      </c>
      <c r="AH698" s="186">
        <f t="shared" si="35"/>
        <v>6</v>
      </c>
      <c r="AI698" s="61"/>
      <c r="AJ698" s="64" t="s">
        <v>2135</v>
      </c>
      <c r="AK698" s="61" t="s">
        <v>2127</v>
      </c>
      <c r="AL698" s="61"/>
      <c r="AM698" s="61"/>
      <c r="AN698" s="61"/>
      <c r="AO698" s="61"/>
      <c r="AP698" s="61"/>
      <c r="AQ698" s="61"/>
      <c r="AR698" s="61"/>
      <c r="AS698" s="489" t="s">
        <v>3353</v>
      </c>
    </row>
    <row r="699" spans="1:45" ht="15" x14ac:dyDescent="0.25">
      <c r="A699" s="198"/>
      <c r="B699" s="61" t="s">
        <v>3354</v>
      </c>
      <c r="C699" s="61" t="s">
        <v>3355</v>
      </c>
      <c r="D699" s="158"/>
      <c r="E699" s="196" t="s">
        <v>3356</v>
      </c>
      <c r="F699" s="217" t="s">
        <v>393</v>
      </c>
      <c r="G699" s="61" t="s">
        <v>394</v>
      </c>
      <c r="H699" s="61"/>
      <c r="I699" s="61"/>
      <c r="J699" s="61"/>
      <c r="K699" s="61"/>
      <c r="L699" s="61"/>
      <c r="M699" s="61"/>
      <c r="N699" s="61"/>
      <c r="O699" s="63"/>
      <c r="P699" s="184">
        <f t="shared" si="33"/>
        <v>0</v>
      </c>
      <c r="Q699" s="64"/>
      <c r="R699" s="64"/>
      <c r="S699" s="64"/>
      <c r="T699" s="64"/>
      <c r="U699" s="64"/>
      <c r="V699" s="64"/>
      <c r="W699" s="64"/>
      <c r="X699" s="63"/>
      <c r="Y699" s="189">
        <f t="shared" si="34"/>
        <v>0</v>
      </c>
      <c r="Z699" s="61"/>
      <c r="AA699" s="61"/>
      <c r="AB699" s="61"/>
      <c r="AC699" s="61"/>
      <c r="AD699" s="61"/>
      <c r="AE699" s="61"/>
      <c r="AF699" s="61">
        <v>6</v>
      </c>
      <c r="AG699" s="63">
        <v>44140</v>
      </c>
      <c r="AH699" s="186">
        <f t="shared" si="35"/>
        <v>6</v>
      </c>
      <c r="AI699" s="64"/>
      <c r="AJ699" s="64" t="s">
        <v>2135</v>
      </c>
      <c r="AK699" s="61" t="s">
        <v>2127</v>
      </c>
      <c r="AL699" s="61"/>
      <c r="AM699" s="61"/>
      <c r="AN699" s="61"/>
      <c r="AO699" s="61"/>
      <c r="AP699" s="61"/>
      <c r="AQ699" s="61"/>
      <c r="AR699" s="61"/>
      <c r="AS699" s="489" t="s">
        <v>3357</v>
      </c>
    </row>
    <row r="700" spans="1:45" ht="15" customHeight="1" x14ac:dyDescent="0.2">
      <c r="A700" s="61"/>
      <c r="B700" s="61" t="s">
        <v>3358</v>
      </c>
      <c r="C700" s="61" t="s">
        <v>3359</v>
      </c>
      <c r="D700" s="158"/>
      <c r="E700" s="196" t="s">
        <v>3360</v>
      </c>
      <c r="F700" s="217" t="s">
        <v>538</v>
      </c>
      <c r="G700" s="61" t="s">
        <v>691</v>
      </c>
      <c r="H700" s="61"/>
      <c r="I700" s="61"/>
      <c r="J700" s="61"/>
      <c r="K700" s="61"/>
      <c r="L700" s="61"/>
      <c r="M700" s="61"/>
      <c r="N700" s="61"/>
      <c r="O700" s="63"/>
      <c r="P700" s="184">
        <f t="shared" si="33"/>
        <v>0</v>
      </c>
      <c r="Q700" s="64"/>
      <c r="R700" s="64"/>
      <c r="S700" s="64"/>
      <c r="T700" s="64"/>
      <c r="U700" s="64"/>
      <c r="V700" s="64"/>
      <c r="W700" s="64"/>
      <c r="X700" s="63"/>
      <c r="Y700" s="189">
        <f t="shared" si="34"/>
        <v>0</v>
      </c>
      <c r="Z700" s="61"/>
      <c r="AA700" s="61"/>
      <c r="AB700" s="61"/>
      <c r="AC700" s="61"/>
      <c r="AD700" s="61"/>
      <c r="AE700" s="61"/>
      <c r="AF700" s="61">
        <v>4</v>
      </c>
      <c r="AG700" s="63">
        <v>44105</v>
      </c>
      <c r="AH700" s="186">
        <f t="shared" si="35"/>
        <v>4</v>
      </c>
      <c r="AI700" s="61"/>
      <c r="AJ700" s="64" t="s">
        <v>2135</v>
      </c>
      <c r="AK700" s="61" t="s">
        <v>2127</v>
      </c>
      <c r="AL700" s="61"/>
      <c r="AM700" s="61"/>
      <c r="AN700" s="61"/>
      <c r="AO700" s="61"/>
      <c r="AP700" s="61"/>
      <c r="AQ700" s="61"/>
      <c r="AR700" s="61"/>
      <c r="AS700" s="489" t="s">
        <v>3361</v>
      </c>
    </row>
    <row r="701" spans="1:45" ht="15" customHeight="1" x14ac:dyDescent="0.25">
      <c r="A701" s="198"/>
      <c r="B701" s="61" t="s">
        <v>3362</v>
      </c>
      <c r="C701" s="61" t="s">
        <v>3363</v>
      </c>
      <c r="D701" s="158"/>
      <c r="E701" s="196" t="s">
        <v>3364</v>
      </c>
      <c r="F701" s="217" t="s">
        <v>538</v>
      </c>
      <c r="G701" s="61" t="s">
        <v>394</v>
      </c>
      <c r="H701" s="61"/>
      <c r="I701" s="61"/>
      <c r="J701" s="61"/>
      <c r="K701" s="61"/>
      <c r="L701" s="61"/>
      <c r="M701" s="61"/>
      <c r="N701" s="61"/>
      <c r="O701" s="63"/>
      <c r="P701" s="184">
        <f t="shared" si="33"/>
        <v>0</v>
      </c>
      <c r="Q701" s="64"/>
      <c r="R701" s="64"/>
      <c r="S701" s="64"/>
      <c r="T701" s="64"/>
      <c r="U701" s="64"/>
      <c r="V701" s="64"/>
      <c r="W701" s="64"/>
      <c r="X701" s="63"/>
      <c r="Y701" s="189">
        <f t="shared" si="34"/>
        <v>0</v>
      </c>
      <c r="Z701" s="61"/>
      <c r="AA701" s="61"/>
      <c r="AB701" s="61"/>
      <c r="AC701" s="61"/>
      <c r="AD701" s="61"/>
      <c r="AE701" s="61"/>
      <c r="AF701" s="61">
        <v>3</v>
      </c>
      <c r="AG701" s="63">
        <v>44105</v>
      </c>
      <c r="AH701" s="186">
        <f t="shared" si="35"/>
        <v>3</v>
      </c>
      <c r="AI701" s="61"/>
      <c r="AJ701" s="64" t="s">
        <v>2135</v>
      </c>
      <c r="AK701" s="61" t="s">
        <v>2127</v>
      </c>
      <c r="AL701" s="61"/>
      <c r="AM701" s="61"/>
      <c r="AN701" s="61"/>
      <c r="AO701" s="61"/>
      <c r="AP701" s="61"/>
      <c r="AQ701" s="61"/>
      <c r="AR701" s="61"/>
      <c r="AS701" s="489" t="s">
        <v>3365</v>
      </c>
    </row>
    <row r="702" spans="1:45" ht="15" x14ac:dyDescent="0.25">
      <c r="A702" s="198"/>
      <c r="B702" s="61" t="s">
        <v>3366</v>
      </c>
      <c r="C702" s="61" t="s">
        <v>3367</v>
      </c>
      <c r="D702" s="158"/>
      <c r="E702" s="196" t="s">
        <v>3368</v>
      </c>
      <c r="F702" s="217" t="s">
        <v>538</v>
      </c>
      <c r="G702" s="61" t="s">
        <v>394</v>
      </c>
      <c r="H702" s="61"/>
      <c r="I702" s="61"/>
      <c r="J702" s="61"/>
      <c r="K702" s="61"/>
      <c r="L702" s="61"/>
      <c r="M702" s="61"/>
      <c r="N702" s="61"/>
      <c r="O702" s="63"/>
      <c r="P702" s="184">
        <f t="shared" si="33"/>
        <v>0</v>
      </c>
      <c r="Q702" s="64"/>
      <c r="R702" s="64"/>
      <c r="S702" s="64"/>
      <c r="T702" s="64"/>
      <c r="U702" s="64"/>
      <c r="V702" s="64"/>
      <c r="W702" s="64"/>
      <c r="X702" s="63"/>
      <c r="Y702" s="189">
        <f t="shared" si="34"/>
        <v>0</v>
      </c>
      <c r="Z702" s="61"/>
      <c r="AA702" s="61"/>
      <c r="AB702" s="61"/>
      <c r="AC702" s="61"/>
      <c r="AD702" s="61"/>
      <c r="AE702" s="61"/>
      <c r="AF702" s="61">
        <v>3</v>
      </c>
      <c r="AG702" s="63">
        <v>43957</v>
      </c>
      <c r="AH702" s="186">
        <f t="shared" si="35"/>
        <v>3</v>
      </c>
      <c r="AI702" s="61"/>
      <c r="AJ702" s="64" t="s">
        <v>2135</v>
      </c>
      <c r="AK702" s="61" t="s">
        <v>2127</v>
      </c>
      <c r="AL702" s="61"/>
      <c r="AM702" s="61"/>
      <c r="AN702" s="61"/>
      <c r="AO702" s="61"/>
      <c r="AP702" s="61"/>
      <c r="AQ702" s="61"/>
      <c r="AR702" s="61"/>
      <c r="AS702" s="489" t="s">
        <v>3369</v>
      </c>
    </row>
    <row r="703" spans="1:45" ht="15" customHeight="1" x14ac:dyDescent="0.25">
      <c r="A703" s="198"/>
      <c r="B703" s="61" t="s">
        <v>3370</v>
      </c>
      <c r="C703" s="61" t="s">
        <v>3371</v>
      </c>
      <c r="D703" s="158"/>
      <c r="E703" s="196" t="s">
        <v>3372</v>
      </c>
      <c r="F703" s="217" t="s">
        <v>538</v>
      </c>
      <c r="G703" s="61" t="s">
        <v>394</v>
      </c>
      <c r="H703" s="61"/>
      <c r="I703" s="61"/>
      <c r="J703" s="61"/>
      <c r="K703" s="61"/>
      <c r="L703" s="61"/>
      <c r="M703" s="61"/>
      <c r="N703" s="61"/>
      <c r="O703" s="63"/>
      <c r="P703" s="184">
        <f t="shared" si="33"/>
        <v>0</v>
      </c>
      <c r="Q703" s="64"/>
      <c r="R703" s="64"/>
      <c r="S703" s="64"/>
      <c r="T703" s="64"/>
      <c r="U703" s="64"/>
      <c r="V703" s="64"/>
      <c r="W703" s="64"/>
      <c r="X703" s="63"/>
      <c r="Y703" s="189">
        <f t="shared" si="34"/>
        <v>0</v>
      </c>
      <c r="Z703" s="61"/>
      <c r="AA703" s="61"/>
      <c r="AB703" s="61"/>
      <c r="AC703" s="61"/>
      <c r="AD703" s="61"/>
      <c r="AE703" s="61"/>
      <c r="AF703" s="61">
        <v>3</v>
      </c>
      <c r="AG703" s="63">
        <v>43984</v>
      </c>
      <c r="AH703" s="186">
        <f t="shared" si="35"/>
        <v>3</v>
      </c>
      <c r="AI703" s="61"/>
      <c r="AJ703" s="64" t="s">
        <v>2135</v>
      </c>
      <c r="AK703" s="61" t="s">
        <v>2127</v>
      </c>
      <c r="AL703" s="61"/>
      <c r="AM703" s="61"/>
      <c r="AN703" s="61"/>
      <c r="AO703" s="61"/>
      <c r="AP703" s="61"/>
      <c r="AQ703" s="61"/>
      <c r="AR703" s="61"/>
      <c r="AS703" s="489" t="s">
        <v>3373</v>
      </c>
    </row>
    <row r="704" spans="1:45" ht="15" x14ac:dyDescent="0.25">
      <c r="A704" s="198"/>
      <c r="B704" s="61" t="s">
        <v>3374</v>
      </c>
      <c r="C704" s="61" t="s">
        <v>3375</v>
      </c>
      <c r="D704" s="158"/>
      <c r="E704" s="196" t="s">
        <v>3376</v>
      </c>
      <c r="F704" s="217" t="s">
        <v>538</v>
      </c>
      <c r="G704" s="61" t="s">
        <v>394</v>
      </c>
      <c r="H704" s="61"/>
      <c r="I704" s="61"/>
      <c r="J704" s="61"/>
      <c r="K704" s="61"/>
      <c r="L704" s="61"/>
      <c r="M704" s="61"/>
      <c r="N704" s="61"/>
      <c r="O704" s="63"/>
      <c r="P704" s="184">
        <f t="shared" si="33"/>
        <v>0</v>
      </c>
      <c r="Q704" s="64"/>
      <c r="R704" s="64"/>
      <c r="S704" s="64"/>
      <c r="T704" s="64"/>
      <c r="U704" s="64"/>
      <c r="V704" s="64"/>
      <c r="W704" s="64"/>
      <c r="X704" s="63"/>
      <c r="Y704" s="189">
        <f t="shared" si="34"/>
        <v>0</v>
      </c>
      <c r="Z704" s="61"/>
      <c r="AA704" s="61"/>
      <c r="AB704" s="61"/>
      <c r="AC704" s="61"/>
      <c r="AD704" s="61"/>
      <c r="AE704" s="61"/>
      <c r="AF704" s="61">
        <v>3</v>
      </c>
      <c r="AG704" s="63">
        <v>43840</v>
      </c>
      <c r="AH704" s="186">
        <f t="shared" si="35"/>
        <v>3</v>
      </c>
      <c r="AI704" s="61"/>
      <c r="AJ704" s="64" t="s">
        <v>2135</v>
      </c>
      <c r="AK704" s="61" t="s">
        <v>2127</v>
      </c>
      <c r="AL704" s="61"/>
      <c r="AM704" s="61"/>
      <c r="AN704" s="61"/>
      <c r="AO704" s="61"/>
      <c r="AP704" s="61"/>
      <c r="AQ704" s="61"/>
      <c r="AR704" s="61"/>
      <c r="AS704" s="489" t="s">
        <v>3377</v>
      </c>
    </row>
    <row r="705" spans="1:45" ht="15" customHeight="1" x14ac:dyDescent="0.25">
      <c r="A705" s="198"/>
      <c r="B705" s="61" t="s">
        <v>2615</v>
      </c>
      <c r="C705" s="61" t="s">
        <v>2616</v>
      </c>
      <c r="D705" s="158"/>
      <c r="E705" s="196" t="s">
        <v>2617</v>
      </c>
      <c r="F705" s="217" t="s">
        <v>538</v>
      </c>
      <c r="G705" s="61" t="s">
        <v>394</v>
      </c>
      <c r="H705" s="61"/>
      <c r="I705" s="61"/>
      <c r="J705" s="61"/>
      <c r="K705" s="61"/>
      <c r="L705" s="61"/>
      <c r="M705" s="61"/>
      <c r="N705" s="61"/>
      <c r="O705" s="63"/>
      <c r="P705" s="184">
        <f t="shared" si="33"/>
        <v>0</v>
      </c>
      <c r="Q705" s="64"/>
      <c r="R705" s="64"/>
      <c r="S705" s="64"/>
      <c r="T705" s="64"/>
      <c r="U705" s="64"/>
      <c r="V705" s="64"/>
      <c r="W705" s="64"/>
      <c r="X705" s="63"/>
      <c r="Y705" s="189">
        <f t="shared" si="34"/>
        <v>0</v>
      </c>
      <c r="Z705" s="61"/>
      <c r="AA705" s="61"/>
      <c r="AB705" s="61"/>
      <c r="AC705" s="61"/>
      <c r="AD705" s="61"/>
      <c r="AE705" s="61"/>
      <c r="AF705" s="61">
        <v>2</v>
      </c>
      <c r="AG705" s="63">
        <v>44151</v>
      </c>
      <c r="AH705" s="186">
        <f t="shared" si="35"/>
        <v>2</v>
      </c>
      <c r="AI705" s="64"/>
      <c r="AJ705" s="64" t="s">
        <v>2135</v>
      </c>
      <c r="AK705" s="61" t="s">
        <v>2127</v>
      </c>
      <c r="AL705" s="61"/>
      <c r="AM705" s="61"/>
      <c r="AN705" s="61"/>
      <c r="AO705" s="61"/>
      <c r="AP705" s="61"/>
      <c r="AQ705" s="61"/>
      <c r="AR705" s="61"/>
      <c r="AS705" s="489" t="s">
        <v>2618</v>
      </c>
    </row>
    <row r="706" spans="1:45" ht="15" x14ac:dyDescent="0.25">
      <c r="A706" s="198"/>
      <c r="B706" s="61" t="s">
        <v>626</v>
      </c>
      <c r="C706" s="61" t="s">
        <v>627</v>
      </c>
      <c r="D706" s="158"/>
      <c r="E706" s="196" t="s">
        <v>2619</v>
      </c>
      <c r="F706" s="217" t="s">
        <v>510</v>
      </c>
      <c r="G706" s="61" t="s">
        <v>394</v>
      </c>
      <c r="H706" s="61"/>
      <c r="I706" s="61"/>
      <c r="J706" s="61"/>
      <c r="K706" s="61"/>
      <c r="L706" s="61"/>
      <c r="M706" s="61"/>
      <c r="N706" s="61"/>
      <c r="O706" s="63"/>
      <c r="P706" s="184">
        <f t="shared" si="33"/>
        <v>0</v>
      </c>
      <c r="Q706" s="64"/>
      <c r="R706" s="64"/>
      <c r="S706" s="64"/>
      <c r="T706" s="64"/>
      <c r="U706" s="64"/>
      <c r="V706" s="64"/>
      <c r="W706" s="64"/>
      <c r="X706" s="63"/>
      <c r="Y706" s="189">
        <f t="shared" si="34"/>
        <v>0</v>
      </c>
      <c r="Z706" s="61"/>
      <c r="AA706" s="61"/>
      <c r="AB706" s="61"/>
      <c r="AC706" s="61"/>
      <c r="AD706" s="61"/>
      <c r="AE706" s="61"/>
      <c r="AF706" s="61">
        <v>2</v>
      </c>
      <c r="AG706" s="63">
        <v>44102</v>
      </c>
      <c r="AH706" s="186">
        <f t="shared" si="35"/>
        <v>2</v>
      </c>
      <c r="AI706" s="64"/>
      <c r="AJ706" s="64" t="s">
        <v>2135</v>
      </c>
      <c r="AK706" s="61" t="s">
        <v>2127</v>
      </c>
      <c r="AL706" s="61"/>
      <c r="AM706" s="61"/>
      <c r="AN706" s="61"/>
      <c r="AO706" s="61"/>
      <c r="AP706" s="61"/>
      <c r="AQ706" s="61"/>
      <c r="AR706" s="61"/>
      <c r="AS706" s="489" t="s">
        <v>2620</v>
      </c>
    </row>
    <row r="707" spans="1:45" ht="15" customHeight="1" x14ac:dyDescent="0.25">
      <c r="A707" s="198"/>
      <c r="B707" s="61" t="s">
        <v>3378</v>
      </c>
      <c r="C707" s="61" t="s">
        <v>3379</v>
      </c>
      <c r="D707" s="158"/>
      <c r="E707" s="196" t="s">
        <v>3380</v>
      </c>
      <c r="F707" s="217" t="s">
        <v>538</v>
      </c>
      <c r="G707" s="61" t="s">
        <v>394</v>
      </c>
      <c r="H707" s="61"/>
      <c r="I707" s="61"/>
      <c r="J707" s="61"/>
      <c r="K707" s="61"/>
      <c r="L707" s="61"/>
      <c r="M707" s="61"/>
      <c r="N707" s="61"/>
      <c r="O707" s="63"/>
      <c r="P707" s="184">
        <f t="shared" si="33"/>
        <v>0</v>
      </c>
      <c r="Q707" s="64"/>
      <c r="R707" s="64"/>
      <c r="S707" s="64"/>
      <c r="T707" s="64"/>
      <c r="U707" s="64"/>
      <c r="V707" s="64"/>
      <c r="W707" s="64"/>
      <c r="X707" s="63"/>
      <c r="Y707" s="189">
        <f t="shared" si="34"/>
        <v>0</v>
      </c>
      <c r="Z707" s="61"/>
      <c r="AA707" s="61"/>
      <c r="AB707" s="61"/>
      <c r="AC707" s="61"/>
      <c r="AD707" s="61"/>
      <c r="AE707" s="61"/>
      <c r="AF707" s="61">
        <v>2</v>
      </c>
      <c r="AG707" s="63">
        <v>44186</v>
      </c>
      <c r="AH707" s="186">
        <f t="shared" si="35"/>
        <v>2</v>
      </c>
      <c r="AI707" s="61"/>
      <c r="AJ707" s="64" t="s">
        <v>2135</v>
      </c>
      <c r="AK707" s="61" t="s">
        <v>2127</v>
      </c>
      <c r="AL707" s="61"/>
      <c r="AM707" s="61"/>
      <c r="AN707" s="61"/>
      <c r="AO707" s="61"/>
      <c r="AP707" s="61"/>
      <c r="AQ707" s="61"/>
      <c r="AR707" s="61"/>
      <c r="AS707" s="489" t="s">
        <v>3381</v>
      </c>
    </row>
    <row r="708" spans="1:45" ht="15" x14ac:dyDescent="0.25">
      <c r="A708" s="198"/>
      <c r="B708" s="61" t="s">
        <v>3382</v>
      </c>
      <c r="C708" s="61" t="s">
        <v>3383</v>
      </c>
      <c r="D708" s="158"/>
      <c r="E708" s="196" t="s">
        <v>3384</v>
      </c>
      <c r="F708" s="217" t="s">
        <v>538</v>
      </c>
      <c r="G708" s="61" t="s">
        <v>394</v>
      </c>
      <c r="H708" s="61"/>
      <c r="I708" s="61"/>
      <c r="J708" s="61"/>
      <c r="K708" s="61"/>
      <c r="L708" s="61"/>
      <c r="M708" s="61"/>
      <c r="N708" s="61"/>
      <c r="O708" s="63"/>
      <c r="P708" s="184">
        <f t="shared" si="33"/>
        <v>0</v>
      </c>
      <c r="Q708" s="64"/>
      <c r="R708" s="64"/>
      <c r="S708" s="64"/>
      <c r="T708" s="64"/>
      <c r="U708" s="64"/>
      <c r="V708" s="64"/>
      <c r="W708" s="64"/>
      <c r="X708" s="63"/>
      <c r="Y708" s="189">
        <f t="shared" si="34"/>
        <v>0</v>
      </c>
      <c r="Z708" s="61"/>
      <c r="AA708" s="61"/>
      <c r="AB708" s="61"/>
      <c r="AC708" s="61"/>
      <c r="AD708" s="61"/>
      <c r="AE708" s="61"/>
      <c r="AF708" s="61">
        <v>2</v>
      </c>
      <c r="AG708" s="63">
        <v>44179</v>
      </c>
      <c r="AH708" s="186">
        <f t="shared" si="35"/>
        <v>2</v>
      </c>
      <c r="AI708" s="64"/>
      <c r="AJ708" s="64" t="s">
        <v>2135</v>
      </c>
      <c r="AK708" s="61" t="s">
        <v>2127</v>
      </c>
      <c r="AL708" s="61"/>
      <c r="AM708" s="61"/>
      <c r="AN708" s="61"/>
      <c r="AO708" s="61"/>
      <c r="AP708" s="61"/>
      <c r="AQ708" s="61"/>
      <c r="AR708" s="61"/>
      <c r="AS708" s="489" t="s">
        <v>3385</v>
      </c>
    </row>
    <row r="709" spans="1:45" ht="15" customHeight="1" x14ac:dyDescent="0.25">
      <c r="A709" s="198"/>
      <c r="B709" s="61" t="s">
        <v>3386</v>
      </c>
      <c r="C709" s="61" t="s">
        <v>3387</v>
      </c>
      <c r="D709" s="158"/>
      <c r="E709" s="196" t="s">
        <v>3388</v>
      </c>
      <c r="F709" s="217" t="s">
        <v>538</v>
      </c>
      <c r="G709" s="61" t="s">
        <v>394</v>
      </c>
      <c r="H709" s="61"/>
      <c r="I709" s="61"/>
      <c r="J709" s="61"/>
      <c r="K709" s="61"/>
      <c r="L709" s="61"/>
      <c r="M709" s="61"/>
      <c r="N709" s="61"/>
      <c r="O709" s="63"/>
      <c r="P709" s="184">
        <f t="shared" si="33"/>
        <v>0</v>
      </c>
      <c r="Q709" s="64"/>
      <c r="R709" s="64"/>
      <c r="S709" s="64"/>
      <c r="T709" s="64"/>
      <c r="U709" s="64"/>
      <c r="V709" s="64"/>
      <c r="W709" s="64"/>
      <c r="X709" s="63"/>
      <c r="Y709" s="189">
        <f t="shared" si="34"/>
        <v>0</v>
      </c>
      <c r="Z709" s="61"/>
      <c r="AA709" s="61"/>
      <c r="AB709" s="61"/>
      <c r="AC709" s="61"/>
      <c r="AD709" s="61"/>
      <c r="AE709" s="61"/>
      <c r="AF709" s="61">
        <v>2</v>
      </c>
      <c r="AG709" s="63">
        <v>44041</v>
      </c>
      <c r="AH709" s="186">
        <f t="shared" si="35"/>
        <v>2</v>
      </c>
      <c r="AI709" s="61"/>
      <c r="AJ709" s="64" t="s">
        <v>2135</v>
      </c>
      <c r="AK709" s="61" t="s">
        <v>2127</v>
      </c>
      <c r="AL709" s="61"/>
      <c r="AM709" s="61"/>
      <c r="AN709" s="61"/>
      <c r="AO709" s="61"/>
      <c r="AP709" s="61"/>
      <c r="AQ709" s="61"/>
      <c r="AR709" s="61"/>
      <c r="AS709" s="489" t="s">
        <v>3389</v>
      </c>
    </row>
    <row r="710" spans="1:45" ht="15" x14ac:dyDescent="0.25">
      <c r="A710" s="198"/>
      <c r="B710" s="61" t="s">
        <v>3390</v>
      </c>
      <c r="C710" s="61" t="s">
        <v>3391</v>
      </c>
      <c r="D710" s="158"/>
      <c r="E710" s="196" t="s">
        <v>3392</v>
      </c>
      <c r="F710" s="217" t="s">
        <v>538</v>
      </c>
      <c r="G710" s="61" t="s">
        <v>394</v>
      </c>
      <c r="H710" s="61"/>
      <c r="I710" s="61"/>
      <c r="J710" s="61"/>
      <c r="K710" s="61"/>
      <c r="L710" s="61"/>
      <c r="M710" s="61"/>
      <c r="N710" s="61"/>
      <c r="O710" s="63"/>
      <c r="P710" s="184">
        <f t="shared" si="33"/>
        <v>0</v>
      </c>
      <c r="Q710" s="64"/>
      <c r="R710" s="64"/>
      <c r="S710" s="64"/>
      <c r="T710" s="64"/>
      <c r="U710" s="64"/>
      <c r="V710" s="64"/>
      <c r="W710" s="64"/>
      <c r="X710" s="63"/>
      <c r="Y710" s="189">
        <f t="shared" si="34"/>
        <v>0</v>
      </c>
      <c r="Z710" s="61"/>
      <c r="AA710" s="61"/>
      <c r="AB710" s="61"/>
      <c r="AC710" s="61"/>
      <c r="AD710" s="61"/>
      <c r="AE710" s="61"/>
      <c r="AF710" s="61">
        <v>2</v>
      </c>
      <c r="AG710" s="63">
        <v>43880</v>
      </c>
      <c r="AH710" s="186">
        <f t="shared" si="35"/>
        <v>2</v>
      </c>
      <c r="AI710" s="61"/>
      <c r="AJ710" s="64" t="s">
        <v>2135</v>
      </c>
      <c r="AK710" s="61" t="s">
        <v>2127</v>
      </c>
      <c r="AL710" s="61"/>
      <c r="AM710" s="61"/>
      <c r="AN710" s="61"/>
      <c r="AO710" s="61"/>
      <c r="AP710" s="61"/>
      <c r="AQ710" s="61"/>
      <c r="AR710" s="61"/>
      <c r="AS710" s="489" t="s">
        <v>3393</v>
      </c>
    </row>
    <row r="711" spans="1:45" ht="15" customHeight="1" x14ac:dyDescent="0.25">
      <c r="A711" s="198"/>
      <c r="B711" s="61" t="s">
        <v>3394</v>
      </c>
      <c r="C711" s="61" t="s">
        <v>3395</v>
      </c>
      <c r="D711" s="158"/>
      <c r="E711" s="196" t="s">
        <v>3396</v>
      </c>
      <c r="F711" s="217" t="s">
        <v>510</v>
      </c>
      <c r="G711" s="61" t="s">
        <v>394</v>
      </c>
      <c r="H711" s="61"/>
      <c r="I711" s="61"/>
      <c r="J711" s="61"/>
      <c r="K711" s="61"/>
      <c r="L711" s="61"/>
      <c r="M711" s="61"/>
      <c r="N711" s="61"/>
      <c r="O711" s="63"/>
      <c r="P711" s="184">
        <f t="shared" si="33"/>
        <v>0</v>
      </c>
      <c r="Q711" s="64"/>
      <c r="R711" s="64"/>
      <c r="S711" s="64"/>
      <c r="T711" s="64"/>
      <c r="U711" s="64"/>
      <c r="V711" s="64"/>
      <c r="W711" s="64"/>
      <c r="X711" s="63"/>
      <c r="Y711" s="189">
        <f t="shared" si="34"/>
        <v>0</v>
      </c>
      <c r="Z711" s="61"/>
      <c r="AA711" s="61"/>
      <c r="AB711" s="61"/>
      <c r="AC711" s="61"/>
      <c r="AD711" s="61"/>
      <c r="AE711" s="61"/>
      <c r="AF711" s="61">
        <v>2</v>
      </c>
      <c r="AG711" s="63">
        <v>44091</v>
      </c>
      <c r="AH711" s="186">
        <f t="shared" si="35"/>
        <v>2</v>
      </c>
      <c r="AI711" s="64"/>
      <c r="AJ711" s="64" t="s">
        <v>2135</v>
      </c>
      <c r="AK711" s="61" t="s">
        <v>2127</v>
      </c>
      <c r="AL711" s="61"/>
      <c r="AM711" s="61"/>
      <c r="AN711" s="61"/>
      <c r="AO711" s="61"/>
      <c r="AP711" s="61"/>
      <c r="AQ711" s="61"/>
      <c r="AR711" s="61"/>
      <c r="AS711" s="489" t="s">
        <v>3397</v>
      </c>
    </row>
    <row r="712" spans="1:45" ht="15" x14ac:dyDescent="0.25">
      <c r="A712" s="198"/>
      <c r="B712" s="61" t="s">
        <v>3398</v>
      </c>
      <c r="C712" s="61" t="s">
        <v>3399</v>
      </c>
      <c r="D712" s="158"/>
      <c r="E712" s="196" t="s">
        <v>3400</v>
      </c>
      <c r="F712" s="217" t="s">
        <v>538</v>
      </c>
      <c r="G712" s="61" t="s">
        <v>394</v>
      </c>
      <c r="H712" s="61"/>
      <c r="I712" s="61"/>
      <c r="J712" s="61"/>
      <c r="K712" s="61"/>
      <c r="L712" s="61"/>
      <c r="M712" s="61"/>
      <c r="N712" s="61"/>
      <c r="O712" s="63"/>
      <c r="P712" s="184">
        <f t="shared" si="33"/>
        <v>0</v>
      </c>
      <c r="Q712" s="64"/>
      <c r="R712" s="64"/>
      <c r="S712" s="64"/>
      <c r="T712" s="64"/>
      <c r="U712" s="64"/>
      <c r="V712" s="64"/>
      <c r="W712" s="64"/>
      <c r="X712" s="63"/>
      <c r="Y712" s="189">
        <f t="shared" si="34"/>
        <v>0</v>
      </c>
      <c r="Z712" s="61"/>
      <c r="AA712" s="61"/>
      <c r="AB712" s="61"/>
      <c r="AC712" s="61"/>
      <c r="AD712" s="61"/>
      <c r="AE712" s="61"/>
      <c r="AF712" s="61">
        <v>2</v>
      </c>
      <c r="AG712" s="63">
        <v>44069</v>
      </c>
      <c r="AH712" s="186">
        <f t="shared" si="35"/>
        <v>2</v>
      </c>
      <c r="AI712" s="64"/>
      <c r="AJ712" s="64" t="s">
        <v>2135</v>
      </c>
      <c r="AK712" s="61" t="s">
        <v>2127</v>
      </c>
      <c r="AL712" s="61"/>
      <c r="AM712" s="61"/>
      <c r="AN712" s="61"/>
      <c r="AO712" s="61"/>
      <c r="AP712" s="61"/>
      <c r="AQ712" s="61"/>
      <c r="AR712" s="61"/>
      <c r="AS712" s="489" t="s">
        <v>3401</v>
      </c>
    </row>
    <row r="713" spans="1:45" ht="15" customHeight="1" x14ac:dyDescent="0.25">
      <c r="A713" s="198"/>
      <c r="B713" s="61" t="s">
        <v>3402</v>
      </c>
      <c r="C713" s="61" t="s">
        <v>3403</v>
      </c>
      <c r="D713" s="158"/>
      <c r="E713" s="196" t="s">
        <v>3404</v>
      </c>
      <c r="F713" s="217" t="s">
        <v>538</v>
      </c>
      <c r="G713" s="61" t="s">
        <v>394</v>
      </c>
      <c r="H713" s="61"/>
      <c r="I713" s="61"/>
      <c r="J713" s="61"/>
      <c r="K713" s="61"/>
      <c r="L713" s="61"/>
      <c r="M713" s="61"/>
      <c r="N713" s="61"/>
      <c r="O713" s="63"/>
      <c r="P713" s="184">
        <f t="shared" si="33"/>
        <v>0</v>
      </c>
      <c r="Q713" s="64"/>
      <c r="R713" s="64"/>
      <c r="S713" s="64"/>
      <c r="T713" s="64"/>
      <c r="U713" s="64"/>
      <c r="V713" s="64"/>
      <c r="W713" s="64"/>
      <c r="X713" s="63"/>
      <c r="Y713" s="189">
        <f t="shared" si="34"/>
        <v>0</v>
      </c>
      <c r="Z713" s="61"/>
      <c r="AA713" s="61"/>
      <c r="AB713" s="61"/>
      <c r="AC713" s="61"/>
      <c r="AD713" s="61"/>
      <c r="AE713" s="61"/>
      <c r="AF713" s="61">
        <v>2</v>
      </c>
      <c r="AG713" s="63">
        <v>43962</v>
      </c>
      <c r="AH713" s="186">
        <f t="shared" si="35"/>
        <v>2</v>
      </c>
      <c r="AI713" s="61"/>
      <c r="AJ713" s="64" t="s">
        <v>2135</v>
      </c>
      <c r="AK713" s="61" t="s">
        <v>2127</v>
      </c>
      <c r="AL713" s="61"/>
      <c r="AM713" s="61"/>
      <c r="AN713" s="61"/>
      <c r="AO713" s="61"/>
      <c r="AP713" s="61"/>
      <c r="AQ713" s="61"/>
      <c r="AR713" s="61"/>
      <c r="AS713" s="489" t="s">
        <v>3405</v>
      </c>
    </row>
    <row r="714" spans="1:45" ht="15" customHeight="1" x14ac:dyDescent="0.25">
      <c r="A714" s="198"/>
      <c r="B714" s="61" t="s">
        <v>3406</v>
      </c>
      <c r="C714" s="61" t="s">
        <v>3407</v>
      </c>
      <c r="D714" s="158"/>
      <c r="E714" s="196" t="s">
        <v>3408</v>
      </c>
      <c r="F714" s="217" t="s">
        <v>538</v>
      </c>
      <c r="G714" s="61" t="s">
        <v>394</v>
      </c>
      <c r="H714" s="61"/>
      <c r="I714" s="61"/>
      <c r="J714" s="61"/>
      <c r="K714" s="61"/>
      <c r="L714" s="61"/>
      <c r="M714" s="61"/>
      <c r="N714" s="61"/>
      <c r="O714" s="63"/>
      <c r="P714" s="184">
        <f t="shared" si="33"/>
        <v>0</v>
      </c>
      <c r="Q714" s="64"/>
      <c r="R714" s="64"/>
      <c r="S714" s="64"/>
      <c r="T714" s="64"/>
      <c r="U714" s="64"/>
      <c r="V714" s="64"/>
      <c r="W714" s="64"/>
      <c r="X714" s="63"/>
      <c r="Y714" s="189">
        <f t="shared" si="34"/>
        <v>0</v>
      </c>
      <c r="Z714" s="61"/>
      <c r="AA714" s="61"/>
      <c r="AB714" s="61"/>
      <c r="AC714" s="61"/>
      <c r="AD714" s="61"/>
      <c r="AE714" s="61"/>
      <c r="AF714" s="61">
        <v>2</v>
      </c>
      <c r="AG714" s="63">
        <v>44160</v>
      </c>
      <c r="AH714" s="186">
        <f t="shared" si="35"/>
        <v>2</v>
      </c>
      <c r="AI714" s="61"/>
      <c r="AJ714" s="64" t="s">
        <v>2135</v>
      </c>
      <c r="AK714" s="61" t="s">
        <v>2127</v>
      </c>
      <c r="AL714" s="61"/>
      <c r="AM714" s="61"/>
      <c r="AN714" s="61"/>
      <c r="AO714" s="61"/>
      <c r="AP714" s="61"/>
      <c r="AQ714" s="61"/>
      <c r="AR714" s="61"/>
      <c r="AS714" s="489" t="s">
        <v>3405</v>
      </c>
    </row>
    <row r="715" spans="1:45" ht="15" customHeight="1" x14ac:dyDescent="0.25">
      <c r="A715" s="198"/>
      <c r="B715" s="61" t="s">
        <v>3409</v>
      </c>
      <c r="C715" s="61" t="s">
        <v>3410</v>
      </c>
      <c r="D715" s="158"/>
      <c r="E715" s="196" t="s">
        <v>3411</v>
      </c>
      <c r="F715" s="217" t="s">
        <v>538</v>
      </c>
      <c r="G715" s="61" t="s">
        <v>394</v>
      </c>
      <c r="H715" s="61"/>
      <c r="I715" s="61"/>
      <c r="J715" s="61"/>
      <c r="K715" s="61"/>
      <c r="L715" s="61"/>
      <c r="M715" s="61"/>
      <c r="N715" s="61"/>
      <c r="O715" s="63"/>
      <c r="P715" s="184">
        <f t="shared" si="33"/>
        <v>0</v>
      </c>
      <c r="Q715" s="64"/>
      <c r="R715" s="64"/>
      <c r="S715" s="64"/>
      <c r="T715" s="64"/>
      <c r="U715" s="64"/>
      <c r="V715" s="64"/>
      <c r="W715" s="64"/>
      <c r="X715" s="63"/>
      <c r="Y715" s="189">
        <f t="shared" si="34"/>
        <v>0</v>
      </c>
      <c r="Z715" s="61"/>
      <c r="AA715" s="61"/>
      <c r="AB715" s="61"/>
      <c r="AC715" s="61"/>
      <c r="AD715" s="61"/>
      <c r="AE715" s="61"/>
      <c r="AF715" s="61">
        <v>2</v>
      </c>
      <c r="AG715" s="63">
        <v>43896</v>
      </c>
      <c r="AH715" s="186">
        <f t="shared" si="35"/>
        <v>2</v>
      </c>
      <c r="AI715" s="61"/>
      <c r="AJ715" s="64" t="s">
        <v>2135</v>
      </c>
      <c r="AK715" s="61" t="s">
        <v>2127</v>
      </c>
      <c r="AL715" s="61"/>
      <c r="AM715" s="61"/>
      <c r="AN715" s="61"/>
      <c r="AO715" s="61"/>
      <c r="AP715" s="61"/>
      <c r="AQ715" s="61"/>
      <c r="AR715" s="61"/>
      <c r="AS715" s="489" t="s">
        <v>3405</v>
      </c>
    </row>
    <row r="716" spans="1:45" ht="15" customHeight="1" x14ac:dyDescent="0.25">
      <c r="A716" s="198"/>
      <c r="B716" s="61" t="s">
        <v>3412</v>
      </c>
      <c r="C716" s="61" t="s">
        <v>3413</v>
      </c>
      <c r="D716" s="158"/>
      <c r="E716" s="196" t="s">
        <v>3414</v>
      </c>
      <c r="F716" s="217" t="s">
        <v>538</v>
      </c>
      <c r="G716" s="61" t="s">
        <v>394</v>
      </c>
      <c r="H716" s="61"/>
      <c r="I716" s="61"/>
      <c r="J716" s="61"/>
      <c r="K716" s="61"/>
      <c r="L716" s="61"/>
      <c r="M716" s="61"/>
      <c r="N716" s="61"/>
      <c r="O716" s="63"/>
      <c r="P716" s="184">
        <f t="shared" si="33"/>
        <v>0</v>
      </c>
      <c r="Q716" s="64"/>
      <c r="R716" s="64"/>
      <c r="S716" s="64"/>
      <c r="T716" s="64"/>
      <c r="U716" s="64"/>
      <c r="V716" s="64"/>
      <c r="W716" s="64"/>
      <c r="X716" s="63"/>
      <c r="Y716" s="189">
        <f t="shared" si="34"/>
        <v>0</v>
      </c>
      <c r="Z716" s="61"/>
      <c r="AA716" s="61"/>
      <c r="AB716" s="61"/>
      <c r="AC716" s="61"/>
      <c r="AD716" s="61"/>
      <c r="AE716" s="61"/>
      <c r="AF716" s="61">
        <v>2</v>
      </c>
      <c r="AG716" s="63">
        <v>43896</v>
      </c>
      <c r="AH716" s="186">
        <f t="shared" si="35"/>
        <v>2</v>
      </c>
      <c r="AI716" s="61"/>
      <c r="AJ716" s="64" t="s">
        <v>2135</v>
      </c>
      <c r="AK716" s="61" t="s">
        <v>2127</v>
      </c>
      <c r="AL716" s="61"/>
      <c r="AM716" s="61"/>
      <c r="AN716" s="61"/>
      <c r="AO716" s="61"/>
      <c r="AP716" s="61"/>
      <c r="AQ716" s="61"/>
      <c r="AR716" s="61"/>
      <c r="AS716" s="489" t="s">
        <v>3415</v>
      </c>
    </row>
    <row r="717" spans="1:45" ht="39" x14ac:dyDescent="0.25">
      <c r="A717" s="198"/>
      <c r="B717" s="61" t="s">
        <v>942</v>
      </c>
      <c r="C717" s="61" t="s">
        <v>943</v>
      </c>
      <c r="D717" s="158"/>
      <c r="E717" s="196" t="s">
        <v>3416</v>
      </c>
      <c r="F717" s="217" t="s">
        <v>510</v>
      </c>
      <c r="G717" s="61" t="s">
        <v>394</v>
      </c>
      <c r="H717" s="61"/>
      <c r="I717" s="61"/>
      <c r="J717" s="61"/>
      <c r="K717" s="61"/>
      <c r="L717" s="61"/>
      <c r="M717" s="61"/>
      <c r="N717" s="61"/>
      <c r="O717" s="63"/>
      <c r="P717" s="184">
        <f t="shared" ref="P717:P780" si="36">SUM($H717:$N717)</f>
        <v>0</v>
      </c>
      <c r="Q717" s="64"/>
      <c r="R717" s="64"/>
      <c r="S717" s="64"/>
      <c r="T717" s="64"/>
      <c r="U717" s="64"/>
      <c r="V717" s="64"/>
      <c r="W717" s="64"/>
      <c r="X717" s="63"/>
      <c r="Y717" s="189">
        <f t="shared" ref="Y717:Y780" si="37">SUM(Q717:W717)</f>
        <v>0</v>
      </c>
      <c r="Z717" s="61"/>
      <c r="AA717" s="61"/>
      <c r="AB717" s="61"/>
      <c r="AC717" s="61"/>
      <c r="AD717" s="61"/>
      <c r="AE717" s="61"/>
      <c r="AF717" s="61">
        <v>1</v>
      </c>
      <c r="AG717" s="63">
        <v>44124</v>
      </c>
      <c r="AH717" s="186">
        <f t="shared" ref="AH717:AH780" si="38">SUM($Z717:$AF717)</f>
        <v>1</v>
      </c>
      <c r="AI717" s="64"/>
      <c r="AJ717" s="64" t="s">
        <v>2135</v>
      </c>
      <c r="AK717" s="61" t="s">
        <v>2127</v>
      </c>
      <c r="AL717" s="61"/>
      <c r="AM717" s="61"/>
      <c r="AN717" s="61"/>
      <c r="AO717" s="61"/>
      <c r="AP717" s="61"/>
      <c r="AQ717" s="61"/>
      <c r="AR717" s="61"/>
      <c r="AS717" s="540" t="s">
        <v>3417</v>
      </c>
    </row>
    <row r="718" spans="1:45" ht="15" x14ac:dyDescent="0.25">
      <c r="A718" s="198"/>
      <c r="B718" s="61" t="s">
        <v>3418</v>
      </c>
      <c r="C718" s="61" t="s">
        <v>3419</v>
      </c>
      <c r="D718" s="158"/>
      <c r="E718" s="196" t="s">
        <v>3420</v>
      </c>
      <c r="F718" s="217" t="s">
        <v>510</v>
      </c>
      <c r="G718" s="61" t="s">
        <v>394</v>
      </c>
      <c r="H718" s="61"/>
      <c r="I718" s="61"/>
      <c r="J718" s="61"/>
      <c r="K718" s="61"/>
      <c r="L718" s="61"/>
      <c r="M718" s="61"/>
      <c r="N718" s="61"/>
      <c r="O718" s="63"/>
      <c r="P718" s="184">
        <f t="shared" si="36"/>
        <v>0</v>
      </c>
      <c r="Q718" s="64"/>
      <c r="R718" s="64"/>
      <c r="S718" s="64"/>
      <c r="T718" s="64"/>
      <c r="U718" s="64"/>
      <c r="V718" s="64"/>
      <c r="W718" s="64"/>
      <c r="X718" s="63"/>
      <c r="Y718" s="189">
        <f t="shared" si="37"/>
        <v>0</v>
      </c>
      <c r="Z718" s="61"/>
      <c r="AA718" s="61"/>
      <c r="AB718" s="61"/>
      <c r="AC718" s="61"/>
      <c r="AD718" s="61"/>
      <c r="AE718" s="61"/>
      <c r="AF718" s="61">
        <v>1</v>
      </c>
      <c r="AG718" s="63">
        <v>43864</v>
      </c>
      <c r="AH718" s="186">
        <f t="shared" si="38"/>
        <v>1</v>
      </c>
      <c r="AI718" s="64"/>
      <c r="AJ718" s="64" t="s">
        <v>2135</v>
      </c>
      <c r="AK718" s="61" t="s">
        <v>2127</v>
      </c>
      <c r="AL718" s="61"/>
      <c r="AM718" s="61"/>
      <c r="AN718" s="61"/>
      <c r="AO718" s="61"/>
      <c r="AP718" s="61"/>
      <c r="AQ718" s="61"/>
      <c r="AR718" s="61"/>
      <c r="AS718" s="489" t="s">
        <v>3421</v>
      </c>
    </row>
    <row r="719" spans="1:45" ht="15" x14ac:dyDescent="0.25">
      <c r="A719" s="198"/>
      <c r="B719" s="61" t="s">
        <v>3422</v>
      </c>
      <c r="C719" s="61" t="s">
        <v>3423</v>
      </c>
      <c r="D719" s="158"/>
      <c r="E719" s="196" t="s">
        <v>3424</v>
      </c>
      <c r="F719" s="217" t="s">
        <v>510</v>
      </c>
      <c r="G719" s="61" t="s">
        <v>394</v>
      </c>
      <c r="H719" s="61"/>
      <c r="I719" s="61"/>
      <c r="J719" s="61"/>
      <c r="K719" s="61"/>
      <c r="L719" s="61"/>
      <c r="M719" s="61"/>
      <c r="N719" s="61"/>
      <c r="O719" s="63"/>
      <c r="P719" s="184">
        <f t="shared" si="36"/>
        <v>0</v>
      </c>
      <c r="Q719" s="64"/>
      <c r="R719" s="64"/>
      <c r="S719" s="64"/>
      <c r="T719" s="64"/>
      <c r="U719" s="64"/>
      <c r="V719" s="64"/>
      <c r="W719" s="64"/>
      <c r="X719" s="63"/>
      <c r="Y719" s="189">
        <f t="shared" si="37"/>
        <v>0</v>
      </c>
      <c r="Z719" s="61"/>
      <c r="AA719" s="61"/>
      <c r="AB719" s="61"/>
      <c r="AC719" s="61"/>
      <c r="AD719" s="61"/>
      <c r="AE719" s="61"/>
      <c r="AF719" s="61">
        <v>1</v>
      </c>
      <c r="AG719" s="63">
        <v>43978</v>
      </c>
      <c r="AH719" s="186">
        <f t="shared" si="38"/>
        <v>1</v>
      </c>
      <c r="AI719" s="61"/>
      <c r="AJ719" s="64" t="s">
        <v>2135</v>
      </c>
      <c r="AK719" s="61" t="s">
        <v>2127</v>
      </c>
      <c r="AL719" s="61"/>
      <c r="AM719" s="61"/>
      <c r="AN719" s="61"/>
      <c r="AO719" s="61"/>
      <c r="AP719" s="61"/>
      <c r="AQ719" s="61"/>
      <c r="AR719" s="61"/>
      <c r="AS719" s="489" t="s">
        <v>3425</v>
      </c>
    </row>
    <row r="720" spans="1:45" ht="15" x14ac:dyDescent="0.25">
      <c r="A720" s="198"/>
      <c r="B720" s="61" t="s">
        <v>3426</v>
      </c>
      <c r="C720" s="61" t="s">
        <v>3427</v>
      </c>
      <c r="D720" s="158"/>
      <c r="E720" s="196" t="s">
        <v>3428</v>
      </c>
      <c r="F720" s="217" t="s">
        <v>510</v>
      </c>
      <c r="G720" s="61" t="s">
        <v>394</v>
      </c>
      <c r="H720" s="61"/>
      <c r="I720" s="61"/>
      <c r="J720" s="61"/>
      <c r="K720" s="61"/>
      <c r="L720" s="61"/>
      <c r="M720" s="61"/>
      <c r="N720" s="61"/>
      <c r="O720" s="63"/>
      <c r="P720" s="184">
        <f t="shared" si="36"/>
        <v>0</v>
      </c>
      <c r="Q720" s="64"/>
      <c r="R720" s="64"/>
      <c r="S720" s="64"/>
      <c r="T720" s="64"/>
      <c r="U720" s="64"/>
      <c r="V720" s="64"/>
      <c r="W720" s="64"/>
      <c r="X720" s="63"/>
      <c r="Y720" s="189">
        <f t="shared" si="37"/>
        <v>0</v>
      </c>
      <c r="Z720" s="61"/>
      <c r="AA720" s="61"/>
      <c r="AB720" s="61"/>
      <c r="AC720" s="61"/>
      <c r="AD720" s="61"/>
      <c r="AE720" s="61"/>
      <c r="AF720" s="61">
        <v>1</v>
      </c>
      <c r="AG720" s="63">
        <v>44105</v>
      </c>
      <c r="AH720" s="186">
        <f t="shared" si="38"/>
        <v>1</v>
      </c>
      <c r="AI720" s="64"/>
      <c r="AJ720" s="64" t="s">
        <v>2135</v>
      </c>
      <c r="AK720" s="61" t="s">
        <v>2127</v>
      </c>
      <c r="AL720" s="61"/>
      <c r="AM720" s="61"/>
      <c r="AN720" s="61"/>
      <c r="AO720" s="61"/>
      <c r="AP720" s="61"/>
      <c r="AQ720" s="61"/>
      <c r="AR720" s="61"/>
      <c r="AS720" s="489" t="s">
        <v>3429</v>
      </c>
    </row>
    <row r="721" spans="1:45" ht="15" customHeight="1" x14ac:dyDescent="0.2">
      <c r="A721" s="61"/>
      <c r="B721" s="61" t="s">
        <v>3430</v>
      </c>
      <c r="C721" s="61" t="s">
        <v>3431</v>
      </c>
      <c r="D721" s="158"/>
      <c r="E721" s="196" t="s">
        <v>3432</v>
      </c>
      <c r="F721" s="217" t="s">
        <v>538</v>
      </c>
      <c r="G721" s="61" t="s">
        <v>691</v>
      </c>
      <c r="H721" s="61"/>
      <c r="I721" s="61"/>
      <c r="J721" s="61"/>
      <c r="K721" s="61"/>
      <c r="L721" s="61"/>
      <c r="M721" s="61"/>
      <c r="N721" s="61"/>
      <c r="O721" s="63"/>
      <c r="P721" s="184">
        <f t="shared" si="36"/>
        <v>0</v>
      </c>
      <c r="Q721" s="64"/>
      <c r="R721" s="64"/>
      <c r="S721" s="64"/>
      <c r="T721" s="64"/>
      <c r="U721" s="64"/>
      <c r="V721" s="64"/>
      <c r="W721" s="64"/>
      <c r="X721" s="63"/>
      <c r="Y721" s="189">
        <f t="shared" si="37"/>
        <v>0</v>
      </c>
      <c r="Z721" s="61"/>
      <c r="AA721" s="61"/>
      <c r="AB721" s="61"/>
      <c r="AC721" s="61"/>
      <c r="AD721" s="61"/>
      <c r="AE721" s="61"/>
      <c r="AF721" s="61">
        <v>1</v>
      </c>
      <c r="AG721" s="63">
        <v>43868</v>
      </c>
      <c r="AH721" s="186">
        <f t="shared" si="38"/>
        <v>1</v>
      </c>
      <c r="AI721" s="61"/>
      <c r="AJ721" s="64" t="s">
        <v>2135</v>
      </c>
      <c r="AK721" s="61" t="s">
        <v>2127</v>
      </c>
      <c r="AL721" s="61"/>
      <c r="AM721" s="61"/>
      <c r="AN721" s="61"/>
      <c r="AO721" s="61"/>
      <c r="AP721" s="61"/>
      <c r="AQ721" s="61"/>
      <c r="AR721" s="61"/>
      <c r="AS721" s="489" t="s">
        <v>3433</v>
      </c>
    </row>
    <row r="722" spans="1:45" ht="15" x14ac:dyDescent="0.25">
      <c r="A722" s="198"/>
      <c r="B722" s="61" t="s">
        <v>3434</v>
      </c>
      <c r="C722" s="61" t="s">
        <v>3435</v>
      </c>
      <c r="D722" s="158"/>
      <c r="E722" s="196" t="s">
        <v>3436</v>
      </c>
      <c r="F722" s="217" t="s">
        <v>510</v>
      </c>
      <c r="G722" s="61" t="s">
        <v>394</v>
      </c>
      <c r="H722" s="61"/>
      <c r="I722" s="61"/>
      <c r="J722" s="61"/>
      <c r="K722" s="61"/>
      <c r="L722" s="61"/>
      <c r="M722" s="61"/>
      <c r="N722" s="61"/>
      <c r="O722" s="63"/>
      <c r="P722" s="184">
        <f t="shared" si="36"/>
        <v>0</v>
      </c>
      <c r="Q722" s="64"/>
      <c r="R722" s="64"/>
      <c r="S722" s="64"/>
      <c r="T722" s="64"/>
      <c r="U722" s="64"/>
      <c r="V722" s="64"/>
      <c r="W722" s="64"/>
      <c r="X722" s="63"/>
      <c r="Y722" s="189">
        <f t="shared" si="37"/>
        <v>0</v>
      </c>
      <c r="Z722" s="61"/>
      <c r="AA722" s="61"/>
      <c r="AB722" s="61"/>
      <c r="AC722" s="61"/>
      <c r="AD722" s="61"/>
      <c r="AE722" s="61"/>
      <c r="AF722" s="61">
        <v>1</v>
      </c>
      <c r="AG722" s="63">
        <v>44105</v>
      </c>
      <c r="AH722" s="186">
        <f t="shared" si="38"/>
        <v>1</v>
      </c>
      <c r="AI722" s="61"/>
      <c r="AJ722" s="64" t="s">
        <v>2135</v>
      </c>
      <c r="AK722" s="61" t="s">
        <v>2127</v>
      </c>
      <c r="AL722" s="61"/>
      <c r="AM722" s="61"/>
      <c r="AN722" s="61"/>
      <c r="AO722" s="61"/>
      <c r="AP722" s="61"/>
      <c r="AQ722" s="61"/>
      <c r="AR722" s="61"/>
      <c r="AS722" s="489" t="s">
        <v>3437</v>
      </c>
    </row>
    <row r="723" spans="1:45" ht="15" customHeight="1" x14ac:dyDescent="0.25">
      <c r="A723" s="198"/>
      <c r="B723" s="61" t="s">
        <v>3438</v>
      </c>
      <c r="C723" s="61" t="s">
        <v>3439</v>
      </c>
      <c r="D723" s="158"/>
      <c r="E723" s="196" t="s">
        <v>3440</v>
      </c>
      <c r="F723" s="217" t="s">
        <v>510</v>
      </c>
      <c r="G723" s="61" t="s">
        <v>394</v>
      </c>
      <c r="H723" s="61"/>
      <c r="I723" s="61"/>
      <c r="J723" s="61"/>
      <c r="K723" s="61"/>
      <c r="L723" s="61"/>
      <c r="M723" s="61"/>
      <c r="N723" s="61"/>
      <c r="O723" s="63"/>
      <c r="P723" s="184">
        <f t="shared" si="36"/>
        <v>0</v>
      </c>
      <c r="Q723" s="64"/>
      <c r="R723" s="64"/>
      <c r="S723" s="64"/>
      <c r="T723" s="64"/>
      <c r="U723" s="64"/>
      <c r="V723" s="64"/>
      <c r="W723" s="64"/>
      <c r="X723" s="63"/>
      <c r="Y723" s="189">
        <f t="shared" si="37"/>
        <v>0</v>
      </c>
      <c r="Z723" s="61"/>
      <c r="AA723" s="61"/>
      <c r="AB723" s="61"/>
      <c r="AC723" s="61"/>
      <c r="AD723" s="61"/>
      <c r="AE723" s="61"/>
      <c r="AF723" s="61">
        <v>1</v>
      </c>
      <c r="AG723" s="63">
        <v>44105</v>
      </c>
      <c r="AH723" s="186">
        <f t="shared" si="38"/>
        <v>1</v>
      </c>
      <c r="AI723" s="64"/>
      <c r="AJ723" s="64" t="s">
        <v>2135</v>
      </c>
      <c r="AK723" s="61" t="s">
        <v>2127</v>
      </c>
      <c r="AL723" s="61"/>
      <c r="AM723" s="61"/>
      <c r="AN723" s="61"/>
      <c r="AO723" s="61"/>
      <c r="AP723" s="61"/>
      <c r="AQ723" s="61"/>
      <c r="AR723" s="61"/>
      <c r="AS723" s="489" t="s">
        <v>3441</v>
      </c>
    </row>
    <row r="724" spans="1:45" ht="15" customHeight="1" x14ac:dyDescent="0.25">
      <c r="A724" s="198"/>
      <c r="B724" s="61" t="s">
        <v>3442</v>
      </c>
      <c r="C724" s="61" t="s">
        <v>3443</v>
      </c>
      <c r="D724" s="158"/>
      <c r="E724" s="196" t="s">
        <v>3444</v>
      </c>
      <c r="F724" s="217" t="s">
        <v>510</v>
      </c>
      <c r="G724" s="61" t="s">
        <v>394</v>
      </c>
      <c r="H724" s="61"/>
      <c r="I724" s="61"/>
      <c r="J724" s="61"/>
      <c r="K724" s="61"/>
      <c r="L724" s="61"/>
      <c r="M724" s="61"/>
      <c r="N724" s="61"/>
      <c r="O724" s="63"/>
      <c r="P724" s="184">
        <f t="shared" si="36"/>
        <v>0</v>
      </c>
      <c r="Q724" s="64"/>
      <c r="R724" s="64"/>
      <c r="S724" s="64"/>
      <c r="T724" s="64"/>
      <c r="U724" s="64"/>
      <c r="V724" s="64"/>
      <c r="W724" s="64"/>
      <c r="X724" s="63"/>
      <c r="Y724" s="189">
        <f t="shared" si="37"/>
        <v>0</v>
      </c>
      <c r="Z724" s="61"/>
      <c r="AA724" s="61"/>
      <c r="AB724" s="61"/>
      <c r="AC724" s="61"/>
      <c r="AD724" s="61"/>
      <c r="AE724" s="61"/>
      <c r="AF724" s="61">
        <v>1</v>
      </c>
      <c r="AG724" s="63">
        <v>43866</v>
      </c>
      <c r="AH724" s="186">
        <f t="shared" si="38"/>
        <v>1</v>
      </c>
      <c r="AI724" s="61"/>
      <c r="AJ724" s="64" t="s">
        <v>2135</v>
      </c>
      <c r="AK724" s="61" t="s">
        <v>2127</v>
      </c>
      <c r="AL724" s="61"/>
      <c r="AM724" s="61"/>
      <c r="AN724" s="61"/>
      <c r="AO724" s="61"/>
      <c r="AP724" s="61"/>
      <c r="AQ724" s="61"/>
      <c r="AR724" s="61"/>
      <c r="AS724" s="489" t="s">
        <v>3445</v>
      </c>
    </row>
    <row r="725" spans="1:45" ht="15" customHeight="1" x14ac:dyDescent="0.25">
      <c r="A725" s="198"/>
      <c r="B725" s="61" t="s">
        <v>3446</v>
      </c>
      <c r="C725" s="61" t="s">
        <v>3447</v>
      </c>
      <c r="D725" s="158"/>
      <c r="E725" s="196" t="s">
        <v>3448</v>
      </c>
      <c r="F725" s="217" t="s">
        <v>510</v>
      </c>
      <c r="G725" s="61" t="s">
        <v>394</v>
      </c>
      <c r="H725" s="61"/>
      <c r="I725" s="61"/>
      <c r="J725" s="61"/>
      <c r="K725" s="61"/>
      <c r="L725" s="61"/>
      <c r="M725" s="61"/>
      <c r="N725" s="61"/>
      <c r="O725" s="63"/>
      <c r="P725" s="184">
        <f t="shared" si="36"/>
        <v>0</v>
      </c>
      <c r="Q725" s="64"/>
      <c r="R725" s="64"/>
      <c r="S725" s="64"/>
      <c r="T725" s="64"/>
      <c r="U725" s="64"/>
      <c r="V725" s="64"/>
      <c r="W725" s="64"/>
      <c r="X725" s="63"/>
      <c r="Y725" s="189">
        <f t="shared" si="37"/>
        <v>0</v>
      </c>
      <c r="Z725" s="61"/>
      <c r="AA725" s="61"/>
      <c r="AB725" s="61"/>
      <c r="AC725" s="61"/>
      <c r="AD725" s="61"/>
      <c r="AE725" s="61"/>
      <c r="AF725" s="61">
        <v>1</v>
      </c>
      <c r="AG725" s="63">
        <v>43903</v>
      </c>
      <c r="AH725" s="186">
        <f t="shared" si="38"/>
        <v>1</v>
      </c>
      <c r="AI725" s="61"/>
      <c r="AJ725" s="64" t="s">
        <v>2135</v>
      </c>
      <c r="AK725" s="61" t="s">
        <v>2127</v>
      </c>
      <c r="AL725" s="61"/>
      <c r="AM725" s="61"/>
      <c r="AN725" s="61"/>
      <c r="AO725" s="61"/>
      <c r="AP725" s="61"/>
      <c r="AQ725" s="61"/>
      <c r="AR725" s="61"/>
      <c r="AS725" s="489" t="s">
        <v>3449</v>
      </c>
    </row>
    <row r="726" spans="1:45" ht="15" x14ac:dyDescent="0.25">
      <c r="A726" s="198"/>
      <c r="B726" s="61" t="s">
        <v>3450</v>
      </c>
      <c r="C726" s="61" t="s">
        <v>3451</v>
      </c>
      <c r="D726" s="158"/>
      <c r="E726" s="196" t="s">
        <v>3452</v>
      </c>
      <c r="F726" s="217" t="s">
        <v>510</v>
      </c>
      <c r="G726" s="61" t="s">
        <v>394</v>
      </c>
      <c r="H726" s="61"/>
      <c r="I726" s="61"/>
      <c r="J726" s="61"/>
      <c r="K726" s="61"/>
      <c r="L726" s="61"/>
      <c r="M726" s="61"/>
      <c r="N726" s="61"/>
      <c r="O726" s="63"/>
      <c r="P726" s="184">
        <f t="shared" si="36"/>
        <v>0</v>
      </c>
      <c r="Q726" s="64"/>
      <c r="R726" s="64"/>
      <c r="S726" s="64"/>
      <c r="T726" s="64"/>
      <c r="U726" s="64"/>
      <c r="V726" s="64"/>
      <c r="W726" s="64"/>
      <c r="X726" s="63"/>
      <c r="Y726" s="189">
        <f t="shared" si="37"/>
        <v>0</v>
      </c>
      <c r="Z726" s="61"/>
      <c r="AA726" s="61"/>
      <c r="AB726" s="61"/>
      <c r="AC726" s="61"/>
      <c r="AD726" s="61"/>
      <c r="AE726" s="61"/>
      <c r="AF726" s="61">
        <v>1</v>
      </c>
      <c r="AG726" s="63">
        <v>43964</v>
      </c>
      <c r="AH726" s="186">
        <f t="shared" si="38"/>
        <v>1</v>
      </c>
      <c r="AI726" s="61"/>
      <c r="AJ726" s="64" t="s">
        <v>2135</v>
      </c>
      <c r="AK726" s="61" t="s">
        <v>2127</v>
      </c>
      <c r="AL726" s="61"/>
      <c r="AM726" s="61"/>
      <c r="AN726" s="61"/>
      <c r="AO726" s="61"/>
      <c r="AP726" s="61"/>
      <c r="AQ726" s="61"/>
      <c r="AR726" s="61"/>
      <c r="AS726" s="489" t="s">
        <v>3453</v>
      </c>
    </row>
    <row r="727" spans="1:45" ht="15" customHeight="1" x14ac:dyDescent="0.25">
      <c r="A727" s="198"/>
      <c r="B727" s="61" t="s">
        <v>3454</v>
      </c>
      <c r="C727" s="61" t="s">
        <v>3455</v>
      </c>
      <c r="D727" s="158"/>
      <c r="E727" s="196" t="s">
        <v>3456</v>
      </c>
      <c r="F727" s="217" t="s">
        <v>510</v>
      </c>
      <c r="G727" s="61" t="s">
        <v>394</v>
      </c>
      <c r="H727" s="61"/>
      <c r="I727" s="61"/>
      <c r="J727" s="61"/>
      <c r="K727" s="61"/>
      <c r="L727" s="61"/>
      <c r="M727" s="61"/>
      <c r="N727" s="61"/>
      <c r="O727" s="63"/>
      <c r="P727" s="184">
        <f t="shared" si="36"/>
        <v>0</v>
      </c>
      <c r="Q727" s="64"/>
      <c r="R727" s="64"/>
      <c r="S727" s="64"/>
      <c r="T727" s="64"/>
      <c r="U727" s="64"/>
      <c r="V727" s="64"/>
      <c r="W727" s="64"/>
      <c r="X727" s="63"/>
      <c r="Y727" s="189">
        <f t="shared" si="37"/>
        <v>0</v>
      </c>
      <c r="Z727" s="61"/>
      <c r="AA727" s="61"/>
      <c r="AB727" s="61"/>
      <c r="AC727" s="61"/>
      <c r="AD727" s="61"/>
      <c r="AE727" s="61"/>
      <c r="AF727" s="61">
        <v>1</v>
      </c>
      <c r="AG727" s="63">
        <v>43969</v>
      </c>
      <c r="AH727" s="186">
        <f t="shared" si="38"/>
        <v>1</v>
      </c>
      <c r="AI727" s="64"/>
      <c r="AJ727" s="64" t="s">
        <v>2135</v>
      </c>
      <c r="AK727" s="61" t="s">
        <v>2127</v>
      </c>
      <c r="AL727" s="61"/>
      <c r="AM727" s="61"/>
      <c r="AN727" s="61"/>
      <c r="AO727" s="61"/>
      <c r="AP727" s="61"/>
      <c r="AQ727" s="61"/>
      <c r="AR727" s="61"/>
      <c r="AS727" s="489" t="s">
        <v>3457</v>
      </c>
    </row>
    <row r="728" spans="1:45" ht="15" customHeight="1" x14ac:dyDescent="0.25">
      <c r="A728" s="198"/>
      <c r="B728" s="61" t="s">
        <v>3458</v>
      </c>
      <c r="C728" s="61" t="s">
        <v>3459</v>
      </c>
      <c r="D728" s="158"/>
      <c r="E728" s="196" t="s">
        <v>3460</v>
      </c>
      <c r="F728" s="217" t="s">
        <v>510</v>
      </c>
      <c r="G728" s="61" t="s">
        <v>394</v>
      </c>
      <c r="H728" s="61"/>
      <c r="I728" s="61"/>
      <c r="J728" s="61"/>
      <c r="K728" s="61"/>
      <c r="L728" s="61"/>
      <c r="M728" s="61"/>
      <c r="N728" s="61"/>
      <c r="O728" s="63"/>
      <c r="P728" s="184">
        <f t="shared" si="36"/>
        <v>0</v>
      </c>
      <c r="Q728" s="64"/>
      <c r="R728" s="64"/>
      <c r="S728" s="64"/>
      <c r="T728" s="64"/>
      <c r="U728" s="64"/>
      <c r="V728" s="64"/>
      <c r="W728" s="64"/>
      <c r="X728" s="63"/>
      <c r="Y728" s="189">
        <f t="shared" si="37"/>
        <v>0</v>
      </c>
      <c r="Z728" s="61"/>
      <c r="AA728" s="61"/>
      <c r="AB728" s="61"/>
      <c r="AC728" s="61"/>
      <c r="AD728" s="61"/>
      <c r="AE728" s="61"/>
      <c r="AF728" s="61">
        <v>1</v>
      </c>
      <c r="AG728" s="63">
        <v>43900</v>
      </c>
      <c r="AH728" s="186">
        <f t="shared" si="38"/>
        <v>1</v>
      </c>
      <c r="AI728" s="64"/>
      <c r="AJ728" s="64" t="s">
        <v>2135</v>
      </c>
      <c r="AK728" s="61" t="s">
        <v>2127</v>
      </c>
      <c r="AL728" s="61"/>
      <c r="AM728" s="61"/>
      <c r="AN728" s="61"/>
      <c r="AO728" s="61"/>
      <c r="AP728" s="61"/>
      <c r="AQ728" s="61"/>
      <c r="AR728" s="61"/>
      <c r="AS728" s="489" t="s">
        <v>3461</v>
      </c>
    </row>
    <row r="729" spans="1:45" ht="15" customHeight="1" x14ac:dyDescent="0.25">
      <c r="A729" s="198"/>
      <c r="B729" s="61" t="s">
        <v>3462</v>
      </c>
      <c r="C729" s="61" t="s">
        <v>3463</v>
      </c>
      <c r="D729" s="158"/>
      <c r="E729" s="196" t="s">
        <v>3464</v>
      </c>
      <c r="F729" s="217" t="s">
        <v>690</v>
      </c>
      <c r="G729" s="61" t="s">
        <v>691</v>
      </c>
      <c r="H729" s="61"/>
      <c r="I729" s="61"/>
      <c r="J729" s="61"/>
      <c r="K729" s="61"/>
      <c r="L729" s="61"/>
      <c r="M729" s="61"/>
      <c r="N729" s="61"/>
      <c r="O729" s="63"/>
      <c r="P729" s="184">
        <f t="shared" si="36"/>
        <v>0</v>
      </c>
      <c r="Q729" s="64"/>
      <c r="R729" s="64"/>
      <c r="S729" s="64"/>
      <c r="T729" s="64"/>
      <c r="U729" s="64"/>
      <c r="V729" s="64"/>
      <c r="W729" s="64"/>
      <c r="X729" s="63"/>
      <c r="Y729" s="189">
        <f t="shared" si="37"/>
        <v>0</v>
      </c>
      <c r="Z729" s="61"/>
      <c r="AA729" s="61"/>
      <c r="AB729" s="61"/>
      <c r="AC729" s="61"/>
      <c r="AD729" s="61"/>
      <c r="AE729" s="61"/>
      <c r="AF729" s="61">
        <v>1</v>
      </c>
      <c r="AG729" s="63">
        <v>43927</v>
      </c>
      <c r="AH729" s="186">
        <f t="shared" si="38"/>
        <v>1</v>
      </c>
      <c r="AI729" s="61"/>
      <c r="AJ729" s="64" t="s">
        <v>2135</v>
      </c>
      <c r="AK729" s="61" t="s">
        <v>2127</v>
      </c>
      <c r="AL729" s="61"/>
      <c r="AM729" s="61"/>
      <c r="AN729" s="61"/>
      <c r="AO729" s="61"/>
      <c r="AP729" s="61"/>
      <c r="AQ729" s="61"/>
      <c r="AR729" s="61"/>
      <c r="AS729" s="489" t="s">
        <v>3465</v>
      </c>
    </row>
    <row r="730" spans="1:45" ht="15" customHeight="1" x14ac:dyDescent="0.25">
      <c r="A730" s="198"/>
      <c r="B730" s="61" t="s">
        <v>3466</v>
      </c>
      <c r="C730" s="61" t="s">
        <v>3467</v>
      </c>
      <c r="D730" s="158"/>
      <c r="E730" s="196" t="s">
        <v>3468</v>
      </c>
      <c r="F730" s="217" t="s">
        <v>690</v>
      </c>
      <c r="G730" s="61" t="s">
        <v>691</v>
      </c>
      <c r="H730" s="61"/>
      <c r="I730" s="61"/>
      <c r="J730" s="61"/>
      <c r="K730" s="61"/>
      <c r="L730" s="61"/>
      <c r="M730" s="61"/>
      <c r="N730" s="61"/>
      <c r="O730" s="63"/>
      <c r="P730" s="184">
        <f t="shared" si="36"/>
        <v>0</v>
      </c>
      <c r="Q730" s="64"/>
      <c r="R730" s="64"/>
      <c r="S730" s="64"/>
      <c r="T730" s="64"/>
      <c r="U730" s="64"/>
      <c r="V730" s="64"/>
      <c r="W730" s="64"/>
      <c r="X730" s="63"/>
      <c r="Y730" s="189">
        <f t="shared" si="37"/>
        <v>0</v>
      </c>
      <c r="Z730" s="61"/>
      <c r="AA730" s="61"/>
      <c r="AB730" s="61"/>
      <c r="AC730" s="61"/>
      <c r="AD730" s="61"/>
      <c r="AE730" s="61"/>
      <c r="AF730" s="61">
        <v>1</v>
      </c>
      <c r="AG730" s="63">
        <v>43928</v>
      </c>
      <c r="AH730" s="186">
        <f t="shared" si="38"/>
        <v>1</v>
      </c>
      <c r="AI730" s="61"/>
      <c r="AJ730" s="64" t="s">
        <v>2135</v>
      </c>
      <c r="AK730" s="61" t="s">
        <v>2127</v>
      </c>
      <c r="AL730" s="61"/>
      <c r="AM730" s="61"/>
      <c r="AN730" s="61"/>
      <c r="AO730" s="61"/>
      <c r="AP730" s="61"/>
      <c r="AQ730" s="61"/>
      <c r="AR730" s="61"/>
      <c r="AS730" s="489" t="s">
        <v>3469</v>
      </c>
    </row>
    <row r="731" spans="1:45" ht="15" customHeight="1" x14ac:dyDescent="0.25">
      <c r="A731" s="198"/>
      <c r="B731" s="61" t="s">
        <v>3466</v>
      </c>
      <c r="C731" s="61" t="s">
        <v>3470</v>
      </c>
      <c r="D731" s="158"/>
      <c r="E731" s="196" t="s">
        <v>3471</v>
      </c>
      <c r="F731" s="217" t="s">
        <v>690</v>
      </c>
      <c r="G731" s="61" t="s">
        <v>691</v>
      </c>
      <c r="H731" s="61"/>
      <c r="I731" s="61"/>
      <c r="J731" s="61"/>
      <c r="K731" s="61"/>
      <c r="L731" s="61"/>
      <c r="M731" s="61"/>
      <c r="N731" s="61"/>
      <c r="O731" s="63"/>
      <c r="P731" s="184">
        <f t="shared" si="36"/>
        <v>0</v>
      </c>
      <c r="Q731" s="64"/>
      <c r="R731" s="64"/>
      <c r="S731" s="64"/>
      <c r="T731" s="64"/>
      <c r="U731" s="64"/>
      <c r="V731" s="64"/>
      <c r="W731" s="64"/>
      <c r="X731" s="63"/>
      <c r="Y731" s="189">
        <f t="shared" si="37"/>
        <v>0</v>
      </c>
      <c r="Z731" s="61"/>
      <c r="AA731" s="61"/>
      <c r="AB731" s="61"/>
      <c r="AC731" s="61"/>
      <c r="AD731" s="61"/>
      <c r="AE731" s="61"/>
      <c r="AF731" s="61">
        <v>1</v>
      </c>
      <c r="AG731" s="63">
        <v>43928</v>
      </c>
      <c r="AH731" s="186">
        <f t="shared" si="38"/>
        <v>1</v>
      </c>
      <c r="AI731" s="61"/>
      <c r="AJ731" s="64" t="s">
        <v>2135</v>
      </c>
      <c r="AK731" s="61" t="s">
        <v>2127</v>
      </c>
      <c r="AL731" s="61"/>
      <c r="AM731" s="61"/>
      <c r="AN731" s="61"/>
      <c r="AO731" s="61"/>
      <c r="AP731" s="61"/>
      <c r="AQ731" s="61"/>
      <c r="AR731" s="61"/>
      <c r="AS731" s="489" t="s">
        <v>3472</v>
      </c>
    </row>
    <row r="732" spans="1:45" ht="15" customHeight="1" x14ac:dyDescent="0.25">
      <c r="A732" s="198"/>
      <c r="B732" s="61" t="s">
        <v>3466</v>
      </c>
      <c r="C732" s="61" t="s">
        <v>3473</v>
      </c>
      <c r="D732" s="158"/>
      <c r="E732" s="196" t="s">
        <v>3474</v>
      </c>
      <c r="F732" s="217" t="s">
        <v>690</v>
      </c>
      <c r="G732" s="61" t="s">
        <v>691</v>
      </c>
      <c r="H732" s="61"/>
      <c r="I732" s="61"/>
      <c r="J732" s="61"/>
      <c r="K732" s="61"/>
      <c r="L732" s="61"/>
      <c r="M732" s="61"/>
      <c r="N732" s="61"/>
      <c r="O732" s="63"/>
      <c r="P732" s="184">
        <f t="shared" si="36"/>
        <v>0</v>
      </c>
      <c r="Q732" s="64"/>
      <c r="R732" s="64"/>
      <c r="S732" s="64"/>
      <c r="T732" s="64"/>
      <c r="U732" s="64"/>
      <c r="V732" s="64"/>
      <c r="W732" s="64"/>
      <c r="X732" s="63"/>
      <c r="Y732" s="189">
        <f t="shared" si="37"/>
        <v>0</v>
      </c>
      <c r="Z732" s="61"/>
      <c r="AA732" s="61"/>
      <c r="AB732" s="61"/>
      <c r="AC732" s="61"/>
      <c r="AD732" s="61"/>
      <c r="AE732" s="61"/>
      <c r="AF732" s="61">
        <v>1</v>
      </c>
      <c r="AG732" s="63">
        <v>43928</v>
      </c>
      <c r="AH732" s="186">
        <f t="shared" si="38"/>
        <v>1</v>
      </c>
      <c r="AI732" s="61"/>
      <c r="AJ732" s="64" t="s">
        <v>2135</v>
      </c>
      <c r="AK732" s="61" t="s">
        <v>2127</v>
      </c>
      <c r="AL732" s="61"/>
      <c r="AM732" s="61"/>
      <c r="AN732" s="61"/>
      <c r="AO732" s="61"/>
      <c r="AP732" s="61"/>
      <c r="AQ732" s="61"/>
      <c r="AR732" s="61"/>
      <c r="AS732" s="489" t="s">
        <v>3475</v>
      </c>
    </row>
    <row r="733" spans="1:45" ht="15" customHeight="1" x14ac:dyDescent="0.25">
      <c r="A733" s="198"/>
      <c r="B733" s="61" t="s">
        <v>3466</v>
      </c>
      <c r="C733" s="61" t="s">
        <v>3476</v>
      </c>
      <c r="D733" s="158"/>
      <c r="E733" s="196" t="s">
        <v>3477</v>
      </c>
      <c r="F733" s="217" t="s">
        <v>690</v>
      </c>
      <c r="G733" s="61" t="s">
        <v>691</v>
      </c>
      <c r="H733" s="61"/>
      <c r="I733" s="61"/>
      <c r="J733" s="61"/>
      <c r="K733" s="61"/>
      <c r="L733" s="61"/>
      <c r="M733" s="61"/>
      <c r="N733" s="61"/>
      <c r="O733" s="63"/>
      <c r="P733" s="184">
        <f t="shared" si="36"/>
        <v>0</v>
      </c>
      <c r="Q733" s="64"/>
      <c r="R733" s="64"/>
      <c r="S733" s="64"/>
      <c r="T733" s="64"/>
      <c r="U733" s="64"/>
      <c r="V733" s="64"/>
      <c r="W733" s="64"/>
      <c r="X733" s="63"/>
      <c r="Y733" s="189">
        <f t="shared" si="37"/>
        <v>0</v>
      </c>
      <c r="Z733" s="61"/>
      <c r="AA733" s="61"/>
      <c r="AB733" s="61"/>
      <c r="AC733" s="61"/>
      <c r="AD733" s="61"/>
      <c r="AE733" s="61"/>
      <c r="AF733" s="61">
        <v>1</v>
      </c>
      <c r="AG733" s="63">
        <v>43928</v>
      </c>
      <c r="AH733" s="186">
        <f t="shared" si="38"/>
        <v>1</v>
      </c>
      <c r="AI733" s="61"/>
      <c r="AJ733" s="64" t="s">
        <v>2135</v>
      </c>
      <c r="AK733" s="61" t="s">
        <v>2127</v>
      </c>
      <c r="AL733" s="61"/>
      <c r="AM733" s="61"/>
      <c r="AN733" s="61"/>
      <c r="AO733" s="61"/>
      <c r="AP733" s="61"/>
      <c r="AQ733" s="61"/>
      <c r="AR733" s="61"/>
      <c r="AS733" s="489" t="s">
        <v>3478</v>
      </c>
    </row>
    <row r="734" spans="1:45" ht="15" customHeight="1" x14ac:dyDescent="0.25">
      <c r="A734" s="198"/>
      <c r="B734" s="61" t="s">
        <v>3479</v>
      </c>
      <c r="C734" s="61" t="s">
        <v>3480</v>
      </c>
      <c r="D734" s="158"/>
      <c r="E734" s="196" t="s">
        <v>3481</v>
      </c>
      <c r="F734" s="217" t="s">
        <v>690</v>
      </c>
      <c r="G734" s="61" t="s">
        <v>691</v>
      </c>
      <c r="H734" s="61"/>
      <c r="I734" s="61"/>
      <c r="J734" s="61"/>
      <c r="K734" s="61"/>
      <c r="L734" s="61"/>
      <c r="M734" s="61"/>
      <c r="N734" s="61"/>
      <c r="O734" s="63"/>
      <c r="P734" s="184">
        <f t="shared" si="36"/>
        <v>0</v>
      </c>
      <c r="Q734" s="64"/>
      <c r="R734" s="64"/>
      <c r="S734" s="64"/>
      <c r="T734" s="64"/>
      <c r="U734" s="64"/>
      <c r="V734" s="64"/>
      <c r="W734" s="64"/>
      <c r="X734" s="63"/>
      <c r="Y734" s="189">
        <f t="shared" si="37"/>
        <v>0</v>
      </c>
      <c r="Z734" s="61"/>
      <c r="AA734" s="61"/>
      <c r="AB734" s="61"/>
      <c r="AC734" s="61"/>
      <c r="AD734" s="61"/>
      <c r="AE734" s="61"/>
      <c r="AF734" s="61">
        <v>1</v>
      </c>
      <c r="AG734" s="63">
        <v>44022</v>
      </c>
      <c r="AH734" s="186">
        <f t="shared" si="38"/>
        <v>1</v>
      </c>
      <c r="AI734" s="61"/>
      <c r="AJ734" s="64" t="s">
        <v>2135</v>
      </c>
      <c r="AK734" s="61" t="s">
        <v>2127</v>
      </c>
      <c r="AL734" s="61"/>
      <c r="AM734" s="61"/>
      <c r="AN734" s="61"/>
      <c r="AO734" s="61"/>
      <c r="AP734" s="61"/>
      <c r="AQ734" s="61"/>
      <c r="AR734" s="61"/>
      <c r="AS734" s="489" t="s">
        <v>3482</v>
      </c>
    </row>
    <row r="735" spans="1:45" ht="15" customHeight="1" x14ac:dyDescent="0.25">
      <c r="A735" s="198"/>
      <c r="B735" s="61" t="s">
        <v>3483</v>
      </c>
      <c r="C735" s="61" t="s">
        <v>3484</v>
      </c>
      <c r="D735" s="158"/>
      <c r="E735" s="196" t="s">
        <v>3485</v>
      </c>
      <c r="F735" s="217" t="s">
        <v>690</v>
      </c>
      <c r="G735" s="61" t="s">
        <v>691</v>
      </c>
      <c r="H735" s="61"/>
      <c r="I735" s="61"/>
      <c r="J735" s="61"/>
      <c r="K735" s="61"/>
      <c r="L735" s="61"/>
      <c r="M735" s="61"/>
      <c r="N735" s="61"/>
      <c r="O735" s="63"/>
      <c r="P735" s="184">
        <f t="shared" si="36"/>
        <v>0</v>
      </c>
      <c r="Q735" s="64"/>
      <c r="R735" s="64"/>
      <c r="S735" s="64"/>
      <c r="T735" s="64"/>
      <c r="U735" s="64"/>
      <c r="V735" s="64"/>
      <c r="W735" s="64"/>
      <c r="X735" s="63"/>
      <c r="Y735" s="189">
        <f t="shared" si="37"/>
        <v>0</v>
      </c>
      <c r="Z735" s="61"/>
      <c r="AA735" s="61"/>
      <c r="AB735" s="61"/>
      <c r="AC735" s="61"/>
      <c r="AD735" s="61"/>
      <c r="AE735" s="61"/>
      <c r="AF735" s="61">
        <v>1</v>
      </c>
      <c r="AG735" s="63">
        <v>43880</v>
      </c>
      <c r="AH735" s="186">
        <f t="shared" si="38"/>
        <v>1</v>
      </c>
      <c r="AI735" s="64"/>
      <c r="AJ735" s="64" t="s">
        <v>2135</v>
      </c>
      <c r="AK735" s="61" t="s">
        <v>2127</v>
      </c>
      <c r="AL735" s="61"/>
      <c r="AM735" s="61"/>
      <c r="AN735" s="61"/>
      <c r="AO735" s="61"/>
      <c r="AP735" s="61"/>
      <c r="AQ735" s="61"/>
      <c r="AR735" s="61"/>
      <c r="AS735" s="489" t="s">
        <v>3486</v>
      </c>
    </row>
    <row r="736" spans="1:45" ht="15" customHeight="1" x14ac:dyDescent="0.25">
      <c r="A736" s="198"/>
      <c r="B736" s="61" t="s">
        <v>3487</v>
      </c>
      <c r="C736" s="61" t="s">
        <v>3488</v>
      </c>
      <c r="D736" s="158"/>
      <c r="E736" s="196" t="s">
        <v>3489</v>
      </c>
      <c r="F736" s="217" t="s">
        <v>510</v>
      </c>
      <c r="G736" s="61" t="s">
        <v>394</v>
      </c>
      <c r="H736" s="61"/>
      <c r="I736" s="61"/>
      <c r="J736" s="61"/>
      <c r="K736" s="61"/>
      <c r="L736" s="61"/>
      <c r="M736" s="61"/>
      <c r="N736" s="61"/>
      <c r="O736" s="63"/>
      <c r="P736" s="184">
        <f t="shared" si="36"/>
        <v>0</v>
      </c>
      <c r="Q736" s="64"/>
      <c r="R736" s="64"/>
      <c r="S736" s="64"/>
      <c r="T736" s="64"/>
      <c r="U736" s="64"/>
      <c r="V736" s="64"/>
      <c r="W736" s="64"/>
      <c r="X736" s="63"/>
      <c r="Y736" s="189">
        <f t="shared" si="37"/>
        <v>0</v>
      </c>
      <c r="Z736" s="61"/>
      <c r="AA736" s="61"/>
      <c r="AB736" s="61"/>
      <c r="AC736" s="61"/>
      <c r="AD736" s="61"/>
      <c r="AE736" s="61"/>
      <c r="AF736" s="61">
        <v>1</v>
      </c>
      <c r="AG736" s="63">
        <v>43861</v>
      </c>
      <c r="AH736" s="186">
        <f t="shared" si="38"/>
        <v>1</v>
      </c>
      <c r="AI736" s="64"/>
      <c r="AJ736" s="64" t="s">
        <v>2135</v>
      </c>
      <c r="AK736" s="61" t="s">
        <v>2127</v>
      </c>
      <c r="AL736" s="61"/>
      <c r="AM736" s="61"/>
      <c r="AN736" s="61"/>
      <c r="AO736" s="61"/>
      <c r="AP736" s="61"/>
      <c r="AQ736" s="61"/>
      <c r="AR736" s="61"/>
      <c r="AS736" s="489" t="s">
        <v>3490</v>
      </c>
    </row>
    <row r="737" spans="1:45" ht="15" customHeight="1" x14ac:dyDescent="0.25">
      <c r="A737" s="198"/>
      <c r="B737" s="61" t="s">
        <v>3491</v>
      </c>
      <c r="C737" s="61" t="s">
        <v>3492</v>
      </c>
      <c r="D737" s="158"/>
      <c r="E737" s="196" t="s">
        <v>3493</v>
      </c>
      <c r="F737" s="217" t="s">
        <v>690</v>
      </c>
      <c r="G737" s="61" t="s">
        <v>691</v>
      </c>
      <c r="H737" s="61"/>
      <c r="I737" s="61"/>
      <c r="J737" s="61"/>
      <c r="K737" s="61"/>
      <c r="L737" s="61"/>
      <c r="M737" s="61"/>
      <c r="N737" s="61"/>
      <c r="O737" s="63"/>
      <c r="P737" s="184">
        <f t="shared" si="36"/>
        <v>0</v>
      </c>
      <c r="Q737" s="64"/>
      <c r="R737" s="64"/>
      <c r="S737" s="64"/>
      <c r="T737" s="64"/>
      <c r="U737" s="64"/>
      <c r="V737" s="64"/>
      <c r="W737" s="64"/>
      <c r="X737" s="63"/>
      <c r="Y737" s="189">
        <f t="shared" si="37"/>
        <v>0</v>
      </c>
      <c r="Z737" s="61"/>
      <c r="AA737" s="61"/>
      <c r="AB737" s="61"/>
      <c r="AC737" s="61"/>
      <c r="AD737" s="61"/>
      <c r="AE737" s="61"/>
      <c r="AF737" s="61">
        <v>1</v>
      </c>
      <c r="AG737" s="63">
        <v>43903</v>
      </c>
      <c r="AH737" s="186">
        <f t="shared" si="38"/>
        <v>1</v>
      </c>
      <c r="AI737" s="61"/>
      <c r="AJ737" s="64" t="s">
        <v>2135</v>
      </c>
      <c r="AK737" s="61" t="s">
        <v>2127</v>
      </c>
      <c r="AL737" s="61"/>
      <c r="AM737" s="61"/>
      <c r="AN737" s="61"/>
      <c r="AO737" s="61"/>
      <c r="AP737" s="61"/>
      <c r="AQ737" s="61"/>
      <c r="AR737" s="61"/>
      <c r="AS737" s="489" t="s">
        <v>3494</v>
      </c>
    </row>
    <row r="738" spans="1:45" ht="15" customHeight="1" x14ac:dyDescent="0.25">
      <c r="A738" s="198"/>
      <c r="B738" s="61" t="s">
        <v>3495</v>
      </c>
      <c r="C738" s="61" t="s">
        <v>3496</v>
      </c>
      <c r="D738" s="158"/>
      <c r="E738" s="196" t="s">
        <v>3497</v>
      </c>
      <c r="F738" s="217" t="s">
        <v>510</v>
      </c>
      <c r="G738" s="61" t="s">
        <v>394</v>
      </c>
      <c r="H738" s="61"/>
      <c r="I738" s="61"/>
      <c r="J738" s="61"/>
      <c r="K738" s="61"/>
      <c r="L738" s="61"/>
      <c r="M738" s="61"/>
      <c r="N738" s="61"/>
      <c r="O738" s="63"/>
      <c r="P738" s="184">
        <f t="shared" si="36"/>
        <v>0</v>
      </c>
      <c r="Q738" s="64"/>
      <c r="R738" s="64"/>
      <c r="S738" s="64"/>
      <c r="T738" s="64"/>
      <c r="U738" s="64"/>
      <c r="V738" s="64"/>
      <c r="W738" s="64"/>
      <c r="X738" s="63"/>
      <c r="Y738" s="189">
        <f t="shared" si="37"/>
        <v>0</v>
      </c>
      <c r="Z738" s="61"/>
      <c r="AA738" s="61"/>
      <c r="AB738" s="61"/>
      <c r="AC738" s="61"/>
      <c r="AD738" s="61"/>
      <c r="AE738" s="61"/>
      <c r="AF738" s="61">
        <v>1</v>
      </c>
      <c r="AG738" s="63">
        <v>44041</v>
      </c>
      <c r="AH738" s="186">
        <f t="shared" si="38"/>
        <v>1</v>
      </c>
      <c r="AI738" s="61"/>
      <c r="AJ738" s="64" t="s">
        <v>2135</v>
      </c>
      <c r="AK738" s="61" t="s">
        <v>2127</v>
      </c>
      <c r="AL738" s="61"/>
      <c r="AM738" s="61"/>
      <c r="AN738" s="61"/>
      <c r="AO738" s="61"/>
      <c r="AP738" s="61"/>
      <c r="AQ738" s="61"/>
      <c r="AR738" s="61"/>
      <c r="AS738" s="489" t="s">
        <v>3498</v>
      </c>
    </row>
    <row r="739" spans="1:45" ht="15" x14ac:dyDescent="0.25">
      <c r="A739" s="198"/>
      <c r="B739" s="61" t="s">
        <v>3499</v>
      </c>
      <c r="C739" s="61" t="s">
        <v>3500</v>
      </c>
      <c r="D739" s="158"/>
      <c r="E739" s="196" t="s">
        <v>3501</v>
      </c>
      <c r="F739" s="217" t="s">
        <v>510</v>
      </c>
      <c r="G739" s="61" t="s">
        <v>394</v>
      </c>
      <c r="H739" s="61"/>
      <c r="I739" s="61"/>
      <c r="J739" s="61"/>
      <c r="K739" s="61"/>
      <c r="L739" s="61"/>
      <c r="M739" s="61"/>
      <c r="N739" s="61"/>
      <c r="O739" s="63"/>
      <c r="P739" s="184">
        <f t="shared" si="36"/>
        <v>0</v>
      </c>
      <c r="Q739" s="64"/>
      <c r="R739" s="64"/>
      <c r="S739" s="64"/>
      <c r="T739" s="64"/>
      <c r="U739" s="64"/>
      <c r="V739" s="64"/>
      <c r="W739" s="64"/>
      <c r="X739" s="63"/>
      <c r="Y739" s="189">
        <f t="shared" si="37"/>
        <v>0</v>
      </c>
      <c r="Z739" s="61"/>
      <c r="AA739" s="61"/>
      <c r="AB739" s="61"/>
      <c r="AC739" s="61"/>
      <c r="AD739" s="61"/>
      <c r="AE739" s="61"/>
      <c r="AF739" s="61">
        <v>1</v>
      </c>
      <c r="AG739" s="63">
        <v>43880</v>
      </c>
      <c r="AH739" s="186">
        <f t="shared" si="38"/>
        <v>1</v>
      </c>
      <c r="AI739" s="64"/>
      <c r="AJ739" s="64" t="s">
        <v>2135</v>
      </c>
      <c r="AK739" s="61" t="s">
        <v>2127</v>
      </c>
      <c r="AL739" s="61"/>
      <c r="AM739" s="61"/>
      <c r="AN739" s="61"/>
      <c r="AO739" s="61"/>
      <c r="AP739" s="61"/>
      <c r="AQ739" s="61"/>
      <c r="AR739" s="61"/>
      <c r="AS739" s="489" t="s">
        <v>3502</v>
      </c>
    </row>
    <row r="740" spans="1:45" ht="15" customHeight="1" x14ac:dyDescent="0.25">
      <c r="A740" s="198"/>
      <c r="B740" s="61" t="s">
        <v>3503</v>
      </c>
      <c r="C740" s="61" t="s">
        <v>3504</v>
      </c>
      <c r="D740" s="158"/>
      <c r="E740" s="196" t="s">
        <v>3505</v>
      </c>
      <c r="F740" s="217" t="s">
        <v>510</v>
      </c>
      <c r="G740" s="61" t="s">
        <v>394</v>
      </c>
      <c r="H740" s="61"/>
      <c r="I740" s="61"/>
      <c r="J740" s="61"/>
      <c r="K740" s="61"/>
      <c r="L740" s="61"/>
      <c r="M740" s="61"/>
      <c r="N740" s="61"/>
      <c r="O740" s="63"/>
      <c r="P740" s="184">
        <f t="shared" si="36"/>
        <v>0</v>
      </c>
      <c r="Q740" s="64"/>
      <c r="R740" s="64"/>
      <c r="S740" s="64"/>
      <c r="T740" s="64"/>
      <c r="U740" s="64"/>
      <c r="V740" s="64"/>
      <c r="W740" s="64"/>
      <c r="X740" s="63"/>
      <c r="Y740" s="189">
        <f t="shared" si="37"/>
        <v>0</v>
      </c>
      <c r="Z740" s="61"/>
      <c r="AA740" s="61"/>
      <c r="AB740" s="61"/>
      <c r="AC740" s="61"/>
      <c r="AD740" s="61"/>
      <c r="AE740" s="61"/>
      <c r="AF740" s="61">
        <v>1</v>
      </c>
      <c r="AG740" s="63">
        <v>43861</v>
      </c>
      <c r="AH740" s="186">
        <f t="shared" si="38"/>
        <v>1</v>
      </c>
      <c r="AI740" s="61"/>
      <c r="AJ740" s="64" t="s">
        <v>2135</v>
      </c>
      <c r="AK740" s="61" t="s">
        <v>2127</v>
      </c>
      <c r="AL740" s="61"/>
      <c r="AM740" s="61"/>
      <c r="AN740" s="61"/>
      <c r="AO740" s="61"/>
      <c r="AP740" s="61"/>
      <c r="AQ740" s="61"/>
      <c r="AR740" s="61"/>
      <c r="AS740" s="489" t="s">
        <v>3506</v>
      </c>
    </row>
    <row r="741" spans="1:45" ht="15" customHeight="1" x14ac:dyDescent="0.25">
      <c r="A741" s="198"/>
      <c r="B741" s="61" t="s">
        <v>3507</v>
      </c>
      <c r="C741" s="61" t="s">
        <v>3508</v>
      </c>
      <c r="D741" s="158"/>
      <c r="E741" s="196" t="s">
        <v>3509</v>
      </c>
      <c r="F741" s="217" t="s">
        <v>690</v>
      </c>
      <c r="G741" s="61" t="s">
        <v>691</v>
      </c>
      <c r="H741" s="61"/>
      <c r="I741" s="61"/>
      <c r="J741" s="61"/>
      <c r="K741" s="61"/>
      <c r="L741" s="61"/>
      <c r="M741" s="61"/>
      <c r="N741" s="61"/>
      <c r="O741" s="63"/>
      <c r="P741" s="184">
        <f t="shared" si="36"/>
        <v>0</v>
      </c>
      <c r="Q741" s="64"/>
      <c r="R741" s="64"/>
      <c r="S741" s="64"/>
      <c r="T741" s="64"/>
      <c r="U741" s="64"/>
      <c r="V741" s="64"/>
      <c r="W741" s="64"/>
      <c r="X741" s="63"/>
      <c r="Y741" s="189">
        <f t="shared" si="37"/>
        <v>0</v>
      </c>
      <c r="Z741" s="61"/>
      <c r="AA741" s="61"/>
      <c r="AB741" s="61"/>
      <c r="AC741" s="61"/>
      <c r="AD741" s="61"/>
      <c r="AE741" s="61"/>
      <c r="AF741" s="61">
        <v>1</v>
      </c>
      <c r="AG741" s="63">
        <v>43866</v>
      </c>
      <c r="AH741" s="186">
        <f t="shared" si="38"/>
        <v>1</v>
      </c>
      <c r="AI741" s="61"/>
      <c r="AJ741" s="64" t="s">
        <v>2135</v>
      </c>
      <c r="AK741" s="61" t="s">
        <v>2127</v>
      </c>
      <c r="AL741" s="61"/>
      <c r="AM741" s="61"/>
      <c r="AN741" s="61"/>
      <c r="AO741" s="61"/>
      <c r="AP741" s="61"/>
      <c r="AQ741" s="61"/>
      <c r="AR741" s="61"/>
      <c r="AS741" s="489" t="s">
        <v>3510</v>
      </c>
    </row>
    <row r="742" spans="1:45" ht="15" x14ac:dyDescent="0.25">
      <c r="A742" s="198"/>
      <c r="B742" s="61" t="s">
        <v>3511</v>
      </c>
      <c r="C742" s="61" t="s">
        <v>3512</v>
      </c>
      <c r="D742" s="158"/>
      <c r="E742" s="196" t="s">
        <v>3513</v>
      </c>
      <c r="F742" s="217" t="s">
        <v>510</v>
      </c>
      <c r="G742" s="61" t="s">
        <v>394</v>
      </c>
      <c r="H742" s="61"/>
      <c r="I742" s="61"/>
      <c r="J742" s="61"/>
      <c r="K742" s="61"/>
      <c r="L742" s="61"/>
      <c r="M742" s="61"/>
      <c r="N742" s="61"/>
      <c r="O742" s="63"/>
      <c r="P742" s="184">
        <f t="shared" si="36"/>
        <v>0</v>
      </c>
      <c r="Q742" s="64"/>
      <c r="R742" s="64"/>
      <c r="S742" s="64"/>
      <c r="T742" s="64"/>
      <c r="U742" s="64"/>
      <c r="V742" s="64"/>
      <c r="W742" s="64"/>
      <c r="X742" s="63"/>
      <c r="Y742" s="189">
        <f t="shared" si="37"/>
        <v>0</v>
      </c>
      <c r="Z742" s="61"/>
      <c r="AA742" s="61"/>
      <c r="AB742" s="61"/>
      <c r="AC742" s="61"/>
      <c r="AD742" s="61"/>
      <c r="AE742" s="61"/>
      <c r="AF742" s="61">
        <v>1</v>
      </c>
      <c r="AG742" s="63">
        <v>44013</v>
      </c>
      <c r="AH742" s="186">
        <f t="shared" si="38"/>
        <v>1</v>
      </c>
      <c r="AI742" s="64"/>
      <c r="AJ742" s="64" t="s">
        <v>2135</v>
      </c>
      <c r="AK742" s="61" t="s">
        <v>2127</v>
      </c>
      <c r="AL742" s="61"/>
      <c r="AM742" s="61"/>
      <c r="AN742" s="61"/>
      <c r="AO742" s="61"/>
      <c r="AP742" s="61"/>
      <c r="AQ742" s="61"/>
      <c r="AR742" s="61"/>
      <c r="AS742" s="489" t="s">
        <v>3514</v>
      </c>
    </row>
    <row r="743" spans="1:45" ht="15" customHeight="1" x14ac:dyDescent="0.25">
      <c r="A743" s="198"/>
      <c r="B743" s="61" t="s">
        <v>3515</v>
      </c>
      <c r="C743" s="61" t="s">
        <v>3516</v>
      </c>
      <c r="D743" s="158"/>
      <c r="E743" s="196" t="s">
        <v>3517</v>
      </c>
      <c r="F743" s="217" t="s">
        <v>510</v>
      </c>
      <c r="G743" s="61" t="s">
        <v>394</v>
      </c>
      <c r="H743" s="61"/>
      <c r="I743" s="61"/>
      <c r="J743" s="61"/>
      <c r="K743" s="61"/>
      <c r="L743" s="61"/>
      <c r="M743" s="61"/>
      <c r="N743" s="61"/>
      <c r="O743" s="63"/>
      <c r="P743" s="184">
        <f t="shared" si="36"/>
        <v>0</v>
      </c>
      <c r="Q743" s="64"/>
      <c r="R743" s="64"/>
      <c r="S743" s="64"/>
      <c r="T743" s="64"/>
      <c r="U743" s="64"/>
      <c r="V743" s="64"/>
      <c r="W743" s="64"/>
      <c r="X743" s="63"/>
      <c r="Y743" s="189">
        <f t="shared" si="37"/>
        <v>0</v>
      </c>
      <c r="Z743" s="61"/>
      <c r="AA743" s="61"/>
      <c r="AB743" s="61"/>
      <c r="AC743" s="61"/>
      <c r="AD743" s="61"/>
      <c r="AE743" s="61"/>
      <c r="AF743" s="61">
        <v>1</v>
      </c>
      <c r="AG743" s="63">
        <v>44139</v>
      </c>
      <c r="AH743" s="186">
        <f t="shared" si="38"/>
        <v>1</v>
      </c>
      <c r="AI743" s="64"/>
      <c r="AJ743" s="64" t="s">
        <v>2135</v>
      </c>
      <c r="AK743" s="61" t="s">
        <v>2127</v>
      </c>
      <c r="AL743" s="61"/>
      <c r="AM743" s="61"/>
      <c r="AN743" s="61"/>
      <c r="AO743" s="61"/>
      <c r="AP743" s="61"/>
      <c r="AQ743" s="61"/>
      <c r="AR743" s="61"/>
      <c r="AS743" s="489" t="s">
        <v>3518</v>
      </c>
    </row>
    <row r="744" spans="1:45" ht="15" x14ac:dyDescent="0.25">
      <c r="A744" s="198"/>
      <c r="B744" s="61" t="s">
        <v>2651</v>
      </c>
      <c r="C744" s="61" t="s">
        <v>2652</v>
      </c>
      <c r="D744" s="158"/>
      <c r="E744" s="196" t="s">
        <v>2653</v>
      </c>
      <c r="F744" s="217" t="s">
        <v>690</v>
      </c>
      <c r="G744" s="61" t="s">
        <v>691</v>
      </c>
      <c r="H744" s="61"/>
      <c r="I744" s="61"/>
      <c r="J744" s="61"/>
      <c r="K744" s="61"/>
      <c r="L744" s="61"/>
      <c r="M744" s="61"/>
      <c r="N744" s="61"/>
      <c r="O744" s="63"/>
      <c r="P744" s="184">
        <f t="shared" si="36"/>
        <v>0</v>
      </c>
      <c r="Q744" s="64"/>
      <c r="R744" s="64"/>
      <c r="S744" s="64"/>
      <c r="T744" s="64"/>
      <c r="U744" s="64"/>
      <c r="V744" s="64"/>
      <c r="W744" s="64"/>
      <c r="X744" s="63"/>
      <c r="Y744" s="189">
        <f t="shared" si="37"/>
        <v>0</v>
      </c>
      <c r="Z744" s="61"/>
      <c r="AA744" s="61"/>
      <c r="AB744" s="61"/>
      <c r="AC744" s="61"/>
      <c r="AD744" s="61"/>
      <c r="AE744" s="61"/>
      <c r="AF744" s="61">
        <v>1</v>
      </c>
      <c r="AG744" s="63">
        <v>44011</v>
      </c>
      <c r="AH744" s="186">
        <f t="shared" si="38"/>
        <v>1</v>
      </c>
      <c r="AI744" s="64"/>
      <c r="AJ744" s="64" t="s">
        <v>2135</v>
      </c>
      <c r="AK744" s="61" t="s">
        <v>2127</v>
      </c>
      <c r="AL744" s="61"/>
      <c r="AM744" s="61"/>
      <c r="AN744" s="61"/>
      <c r="AO744" s="61"/>
      <c r="AP744" s="61"/>
      <c r="AQ744" s="61"/>
      <c r="AR744" s="61"/>
      <c r="AS744" s="489" t="s">
        <v>2654</v>
      </c>
    </row>
    <row r="745" spans="1:45" ht="15" customHeight="1" x14ac:dyDescent="0.25">
      <c r="A745" s="198"/>
      <c r="B745" s="61" t="s">
        <v>3519</v>
      </c>
      <c r="C745" s="61" t="s">
        <v>3520</v>
      </c>
      <c r="D745" s="158"/>
      <c r="E745" s="196" t="s">
        <v>3521</v>
      </c>
      <c r="F745" s="217" t="s">
        <v>510</v>
      </c>
      <c r="G745" s="61" t="s">
        <v>394</v>
      </c>
      <c r="H745" s="61"/>
      <c r="I745" s="61"/>
      <c r="J745" s="61"/>
      <c r="K745" s="61"/>
      <c r="L745" s="61"/>
      <c r="M745" s="61"/>
      <c r="N745" s="61"/>
      <c r="O745" s="63"/>
      <c r="P745" s="184">
        <f t="shared" si="36"/>
        <v>0</v>
      </c>
      <c r="Q745" s="64"/>
      <c r="R745" s="64"/>
      <c r="S745" s="64"/>
      <c r="T745" s="64"/>
      <c r="U745" s="64"/>
      <c r="V745" s="64"/>
      <c r="W745" s="64"/>
      <c r="X745" s="63"/>
      <c r="Y745" s="189">
        <f t="shared" si="37"/>
        <v>0</v>
      </c>
      <c r="Z745" s="61"/>
      <c r="AA745" s="61"/>
      <c r="AB745" s="61"/>
      <c r="AC745" s="61"/>
      <c r="AD745" s="61"/>
      <c r="AE745" s="61"/>
      <c r="AF745" s="61">
        <v>1</v>
      </c>
      <c r="AG745" s="63">
        <v>44175</v>
      </c>
      <c r="AH745" s="186">
        <f t="shared" si="38"/>
        <v>1</v>
      </c>
      <c r="AI745" s="61"/>
      <c r="AJ745" s="64" t="s">
        <v>2135</v>
      </c>
      <c r="AK745" s="61" t="s">
        <v>2127</v>
      </c>
      <c r="AL745" s="61"/>
      <c r="AM745" s="61"/>
      <c r="AN745" s="61"/>
      <c r="AO745" s="61"/>
      <c r="AP745" s="61"/>
      <c r="AQ745" s="61"/>
      <c r="AR745" s="61"/>
      <c r="AS745" s="489" t="s">
        <v>3522</v>
      </c>
    </row>
    <row r="746" spans="1:45" ht="15" customHeight="1" x14ac:dyDescent="0.25">
      <c r="A746" s="198"/>
      <c r="B746" s="61" t="s">
        <v>3523</v>
      </c>
      <c r="C746" s="61" t="s">
        <v>3524</v>
      </c>
      <c r="D746" s="158"/>
      <c r="E746" s="196" t="s">
        <v>3525</v>
      </c>
      <c r="F746" s="217" t="s">
        <v>510</v>
      </c>
      <c r="G746" s="61" t="s">
        <v>394</v>
      </c>
      <c r="H746" s="61"/>
      <c r="I746" s="61"/>
      <c r="J746" s="61"/>
      <c r="K746" s="61"/>
      <c r="L746" s="61"/>
      <c r="M746" s="61"/>
      <c r="N746" s="61"/>
      <c r="O746" s="63"/>
      <c r="P746" s="184">
        <f t="shared" si="36"/>
        <v>0</v>
      </c>
      <c r="Q746" s="64"/>
      <c r="R746" s="64"/>
      <c r="S746" s="64"/>
      <c r="T746" s="64"/>
      <c r="U746" s="64"/>
      <c r="V746" s="64"/>
      <c r="W746" s="64"/>
      <c r="X746" s="63"/>
      <c r="Y746" s="189">
        <f t="shared" si="37"/>
        <v>0</v>
      </c>
      <c r="Z746" s="61"/>
      <c r="AA746" s="61"/>
      <c r="AB746" s="61"/>
      <c r="AC746" s="61"/>
      <c r="AD746" s="61"/>
      <c r="AE746" s="61"/>
      <c r="AF746" s="61">
        <v>1</v>
      </c>
      <c r="AG746" s="63">
        <v>43871</v>
      </c>
      <c r="AH746" s="186">
        <f t="shared" si="38"/>
        <v>1</v>
      </c>
      <c r="AI746" s="61"/>
      <c r="AJ746" s="64" t="s">
        <v>2135</v>
      </c>
      <c r="AK746" s="61" t="s">
        <v>2127</v>
      </c>
      <c r="AL746" s="61"/>
      <c r="AM746" s="61"/>
      <c r="AN746" s="61"/>
      <c r="AO746" s="61"/>
      <c r="AP746" s="61"/>
      <c r="AQ746" s="61"/>
      <c r="AR746" s="61"/>
      <c r="AS746" s="489" t="s">
        <v>3526</v>
      </c>
    </row>
    <row r="747" spans="1:45" ht="15" x14ac:dyDescent="0.25">
      <c r="A747" s="198"/>
      <c r="B747" s="61" t="s">
        <v>3527</v>
      </c>
      <c r="C747" s="61" t="s">
        <v>2659</v>
      </c>
      <c r="D747" s="158"/>
      <c r="E747" s="196" t="s">
        <v>2660</v>
      </c>
      <c r="F747" s="217" t="s">
        <v>690</v>
      </c>
      <c r="G747" s="61" t="s">
        <v>691</v>
      </c>
      <c r="H747" s="61"/>
      <c r="I747" s="61"/>
      <c r="J747" s="61"/>
      <c r="K747" s="61"/>
      <c r="L747" s="61"/>
      <c r="M747" s="61"/>
      <c r="N747" s="61"/>
      <c r="O747" s="63"/>
      <c r="P747" s="184">
        <f t="shared" si="36"/>
        <v>0</v>
      </c>
      <c r="Q747" s="64"/>
      <c r="R747" s="64"/>
      <c r="S747" s="64"/>
      <c r="T747" s="64"/>
      <c r="U747" s="64"/>
      <c r="V747" s="64"/>
      <c r="W747" s="64"/>
      <c r="X747" s="63"/>
      <c r="Y747" s="189">
        <f t="shared" si="37"/>
        <v>0</v>
      </c>
      <c r="Z747" s="61"/>
      <c r="AA747" s="61"/>
      <c r="AB747" s="61"/>
      <c r="AC747" s="61"/>
      <c r="AD747" s="61"/>
      <c r="AE747" s="61"/>
      <c r="AF747" s="61">
        <v>1</v>
      </c>
      <c r="AG747" s="63">
        <v>44172</v>
      </c>
      <c r="AH747" s="186">
        <f t="shared" si="38"/>
        <v>1</v>
      </c>
      <c r="AI747" s="64"/>
      <c r="AJ747" s="64" t="s">
        <v>2135</v>
      </c>
      <c r="AK747" s="61" t="s">
        <v>2127</v>
      </c>
      <c r="AL747" s="61"/>
      <c r="AM747" s="61"/>
      <c r="AN747" s="61"/>
      <c r="AO747" s="61"/>
      <c r="AP747" s="61"/>
      <c r="AQ747" s="61"/>
      <c r="AR747" s="61"/>
      <c r="AS747" s="489" t="s">
        <v>2661</v>
      </c>
    </row>
    <row r="748" spans="1:45" ht="15" x14ac:dyDescent="0.25">
      <c r="A748" s="198"/>
      <c r="B748" s="61" t="s">
        <v>3528</v>
      </c>
      <c r="C748" s="61" t="s">
        <v>3529</v>
      </c>
      <c r="D748" s="158"/>
      <c r="E748" s="196" t="s">
        <v>3530</v>
      </c>
      <c r="F748" s="217" t="s">
        <v>510</v>
      </c>
      <c r="G748" s="61" t="s">
        <v>394</v>
      </c>
      <c r="H748" s="61"/>
      <c r="I748" s="61"/>
      <c r="J748" s="61"/>
      <c r="K748" s="61"/>
      <c r="L748" s="61"/>
      <c r="M748" s="61"/>
      <c r="N748" s="61"/>
      <c r="O748" s="63"/>
      <c r="P748" s="184">
        <f t="shared" si="36"/>
        <v>0</v>
      </c>
      <c r="Q748" s="64"/>
      <c r="R748" s="64"/>
      <c r="S748" s="64"/>
      <c r="T748" s="64"/>
      <c r="U748" s="64"/>
      <c r="V748" s="64"/>
      <c r="W748" s="64"/>
      <c r="X748" s="63"/>
      <c r="Y748" s="189">
        <f t="shared" si="37"/>
        <v>0</v>
      </c>
      <c r="Z748" s="61"/>
      <c r="AA748" s="61"/>
      <c r="AB748" s="61"/>
      <c r="AC748" s="61"/>
      <c r="AD748" s="61"/>
      <c r="AE748" s="61"/>
      <c r="AF748" s="61">
        <v>1</v>
      </c>
      <c r="AG748" s="63">
        <v>43951</v>
      </c>
      <c r="AH748" s="186">
        <f t="shared" si="38"/>
        <v>1</v>
      </c>
      <c r="AI748" s="61"/>
      <c r="AJ748" s="64" t="s">
        <v>2135</v>
      </c>
      <c r="AK748" s="61" t="s">
        <v>2127</v>
      </c>
      <c r="AL748" s="61"/>
      <c r="AM748" s="61"/>
      <c r="AN748" s="61"/>
      <c r="AO748" s="61"/>
      <c r="AP748" s="61"/>
      <c r="AQ748" s="61"/>
      <c r="AR748" s="61"/>
      <c r="AS748" s="489" t="s">
        <v>3531</v>
      </c>
    </row>
    <row r="749" spans="1:45" ht="15" customHeight="1" x14ac:dyDescent="0.25">
      <c r="A749" s="198"/>
      <c r="B749" s="61" t="s">
        <v>3532</v>
      </c>
      <c r="C749" s="61" t="s">
        <v>3533</v>
      </c>
      <c r="D749" s="158"/>
      <c r="E749" s="61" t="s">
        <v>3534</v>
      </c>
      <c r="F749" s="217" t="s">
        <v>510</v>
      </c>
      <c r="G749" s="61" t="s">
        <v>394</v>
      </c>
      <c r="H749" s="61"/>
      <c r="I749" s="61"/>
      <c r="J749" s="61"/>
      <c r="K749" s="61"/>
      <c r="L749" s="61"/>
      <c r="M749" s="61"/>
      <c r="N749" s="61"/>
      <c r="O749" s="63"/>
      <c r="P749" s="184">
        <f t="shared" si="36"/>
        <v>0</v>
      </c>
      <c r="Q749" s="64"/>
      <c r="R749" s="64"/>
      <c r="S749" s="64"/>
      <c r="T749" s="64"/>
      <c r="U749" s="64"/>
      <c r="V749" s="64"/>
      <c r="W749" s="64"/>
      <c r="X749" s="63"/>
      <c r="Y749" s="189">
        <f t="shared" si="37"/>
        <v>0</v>
      </c>
      <c r="Z749" s="61"/>
      <c r="AA749" s="61"/>
      <c r="AB749" s="61"/>
      <c r="AC749" s="61"/>
      <c r="AD749" s="61"/>
      <c r="AE749" s="61"/>
      <c r="AF749" s="61">
        <v>1</v>
      </c>
      <c r="AG749" s="63">
        <v>43999</v>
      </c>
      <c r="AH749" s="186">
        <f t="shared" si="38"/>
        <v>1</v>
      </c>
      <c r="AI749" s="64"/>
      <c r="AJ749" s="64" t="s">
        <v>2135</v>
      </c>
      <c r="AK749" s="61" t="s">
        <v>2127</v>
      </c>
      <c r="AL749" s="61"/>
      <c r="AM749" s="61"/>
      <c r="AN749" s="61"/>
      <c r="AO749" s="61"/>
      <c r="AP749" s="61"/>
      <c r="AQ749" s="61"/>
      <c r="AR749" s="61"/>
      <c r="AS749" s="489" t="s">
        <v>3535</v>
      </c>
    </row>
    <row r="750" spans="1:45" ht="15" customHeight="1" x14ac:dyDescent="0.25">
      <c r="A750" s="198"/>
      <c r="B750" s="61" t="s">
        <v>3536</v>
      </c>
      <c r="C750" s="61" t="s">
        <v>3537</v>
      </c>
      <c r="D750" s="158"/>
      <c r="E750" s="196" t="s">
        <v>3538</v>
      </c>
      <c r="F750" s="217" t="s">
        <v>510</v>
      </c>
      <c r="G750" s="61" t="s">
        <v>394</v>
      </c>
      <c r="H750" s="61"/>
      <c r="I750" s="61"/>
      <c r="J750" s="61"/>
      <c r="K750" s="61"/>
      <c r="L750" s="61"/>
      <c r="M750" s="61"/>
      <c r="N750" s="61"/>
      <c r="O750" s="63"/>
      <c r="P750" s="184">
        <f t="shared" si="36"/>
        <v>0</v>
      </c>
      <c r="Q750" s="64"/>
      <c r="R750" s="64"/>
      <c r="S750" s="64"/>
      <c r="T750" s="64"/>
      <c r="U750" s="64"/>
      <c r="V750" s="64"/>
      <c r="W750" s="64"/>
      <c r="X750" s="63"/>
      <c r="Y750" s="189">
        <f t="shared" si="37"/>
        <v>0</v>
      </c>
      <c r="Z750" s="61"/>
      <c r="AA750" s="61"/>
      <c r="AB750" s="61"/>
      <c r="AC750" s="61"/>
      <c r="AD750" s="61"/>
      <c r="AE750" s="61"/>
      <c r="AF750" s="61">
        <v>1</v>
      </c>
      <c r="AG750" s="63">
        <v>44020</v>
      </c>
      <c r="AH750" s="186">
        <f t="shared" si="38"/>
        <v>1</v>
      </c>
      <c r="AI750" s="64"/>
      <c r="AJ750" s="64" t="s">
        <v>2135</v>
      </c>
      <c r="AK750" s="61" t="s">
        <v>2127</v>
      </c>
      <c r="AL750" s="61"/>
      <c r="AM750" s="61"/>
      <c r="AN750" s="61"/>
      <c r="AO750" s="61"/>
      <c r="AP750" s="61"/>
      <c r="AQ750" s="61"/>
      <c r="AR750" s="61"/>
      <c r="AS750" s="489" t="s">
        <v>3539</v>
      </c>
    </row>
    <row r="751" spans="1:45" ht="15" customHeight="1" x14ac:dyDescent="0.25">
      <c r="A751" s="198"/>
      <c r="B751" s="61" t="s">
        <v>3540</v>
      </c>
      <c r="C751" s="61" t="s">
        <v>3541</v>
      </c>
      <c r="D751" s="158"/>
      <c r="E751" s="196" t="s">
        <v>3542</v>
      </c>
      <c r="F751" s="217" t="s">
        <v>510</v>
      </c>
      <c r="G751" s="61" t="s">
        <v>394</v>
      </c>
      <c r="H751" s="61"/>
      <c r="I751" s="61"/>
      <c r="J751" s="61"/>
      <c r="K751" s="61"/>
      <c r="L751" s="61"/>
      <c r="M751" s="61"/>
      <c r="N751" s="61"/>
      <c r="O751" s="63"/>
      <c r="P751" s="184">
        <f t="shared" si="36"/>
        <v>0</v>
      </c>
      <c r="Q751" s="64"/>
      <c r="R751" s="64"/>
      <c r="S751" s="64"/>
      <c r="T751" s="64"/>
      <c r="U751" s="64"/>
      <c r="V751" s="64"/>
      <c r="W751" s="64"/>
      <c r="X751" s="63"/>
      <c r="Y751" s="189">
        <f t="shared" si="37"/>
        <v>0</v>
      </c>
      <c r="Z751" s="61"/>
      <c r="AA751" s="61"/>
      <c r="AB751" s="61"/>
      <c r="AC751" s="61"/>
      <c r="AD751" s="61"/>
      <c r="AE751" s="61"/>
      <c r="AF751" s="61">
        <v>1</v>
      </c>
      <c r="AG751" s="63">
        <v>44117</v>
      </c>
      <c r="AH751" s="186">
        <f t="shared" si="38"/>
        <v>1</v>
      </c>
      <c r="AI751" s="61"/>
      <c r="AJ751" s="64" t="s">
        <v>2135</v>
      </c>
      <c r="AK751" s="61" t="s">
        <v>2127</v>
      </c>
      <c r="AL751" s="61"/>
      <c r="AM751" s="61"/>
      <c r="AN751" s="61"/>
      <c r="AO751" s="61"/>
      <c r="AP751" s="61"/>
      <c r="AQ751" s="61"/>
      <c r="AR751" s="61"/>
      <c r="AS751" s="489" t="s">
        <v>3543</v>
      </c>
    </row>
    <row r="752" spans="1:45" ht="15" x14ac:dyDescent="0.25">
      <c r="A752" s="198"/>
      <c r="B752" s="61" t="s">
        <v>3544</v>
      </c>
      <c r="C752" s="61" t="s">
        <v>3545</v>
      </c>
      <c r="D752" s="158"/>
      <c r="E752" s="196" t="s">
        <v>3546</v>
      </c>
      <c r="F752" s="217" t="s">
        <v>510</v>
      </c>
      <c r="G752" s="61" t="s">
        <v>394</v>
      </c>
      <c r="H752" s="61"/>
      <c r="I752" s="61"/>
      <c r="J752" s="61"/>
      <c r="K752" s="61"/>
      <c r="L752" s="61"/>
      <c r="M752" s="61"/>
      <c r="N752" s="61"/>
      <c r="O752" s="63"/>
      <c r="P752" s="184">
        <f t="shared" si="36"/>
        <v>0</v>
      </c>
      <c r="Q752" s="64"/>
      <c r="R752" s="64"/>
      <c r="S752" s="64"/>
      <c r="T752" s="64"/>
      <c r="U752" s="64"/>
      <c r="V752" s="64"/>
      <c r="W752" s="64"/>
      <c r="X752" s="63"/>
      <c r="Y752" s="189">
        <f t="shared" si="37"/>
        <v>0</v>
      </c>
      <c r="Z752" s="61"/>
      <c r="AA752" s="61"/>
      <c r="AB752" s="61"/>
      <c r="AC752" s="61"/>
      <c r="AD752" s="61"/>
      <c r="AE752" s="61"/>
      <c r="AF752" s="61">
        <v>1</v>
      </c>
      <c r="AG752" s="63">
        <v>44117</v>
      </c>
      <c r="AH752" s="186">
        <f t="shared" si="38"/>
        <v>1</v>
      </c>
      <c r="AI752" s="64"/>
      <c r="AJ752" s="64" t="s">
        <v>2135</v>
      </c>
      <c r="AK752" s="61" t="s">
        <v>2127</v>
      </c>
      <c r="AL752" s="61"/>
      <c r="AM752" s="61"/>
      <c r="AN752" s="61"/>
      <c r="AO752" s="61"/>
      <c r="AP752" s="61"/>
      <c r="AQ752" s="61"/>
      <c r="AR752" s="61"/>
      <c r="AS752" s="540" t="s">
        <v>3547</v>
      </c>
    </row>
    <row r="753" spans="1:45" ht="15" customHeight="1" x14ac:dyDescent="0.25">
      <c r="A753" s="198"/>
      <c r="B753" s="61" t="s">
        <v>3548</v>
      </c>
      <c r="C753" s="61" t="s">
        <v>3549</v>
      </c>
      <c r="D753" s="158"/>
      <c r="E753" s="196" t="s">
        <v>3550</v>
      </c>
      <c r="F753" s="217" t="s">
        <v>510</v>
      </c>
      <c r="G753" s="61" t="s">
        <v>394</v>
      </c>
      <c r="H753" s="61"/>
      <c r="I753" s="61"/>
      <c r="J753" s="61"/>
      <c r="K753" s="61"/>
      <c r="L753" s="61"/>
      <c r="M753" s="61"/>
      <c r="N753" s="61"/>
      <c r="O753" s="63"/>
      <c r="P753" s="184">
        <f t="shared" si="36"/>
        <v>0</v>
      </c>
      <c r="Q753" s="64"/>
      <c r="R753" s="64"/>
      <c r="S753" s="64"/>
      <c r="T753" s="64"/>
      <c r="U753" s="64"/>
      <c r="V753" s="64"/>
      <c r="W753" s="64"/>
      <c r="X753" s="63"/>
      <c r="Y753" s="189">
        <f t="shared" si="37"/>
        <v>0</v>
      </c>
      <c r="Z753" s="61"/>
      <c r="AA753" s="61"/>
      <c r="AB753" s="61"/>
      <c r="AC753" s="61"/>
      <c r="AD753" s="61"/>
      <c r="AE753" s="61"/>
      <c r="AF753" s="61">
        <v>1</v>
      </c>
      <c r="AG753" s="63">
        <v>43887</v>
      </c>
      <c r="AH753" s="186">
        <f t="shared" si="38"/>
        <v>1</v>
      </c>
      <c r="AI753" s="61"/>
      <c r="AJ753" s="64" t="s">
        <v>2135</v>
      </c>
      <c r="AK753" s="61" t="s">
        <v>2127</v>
      </c>
      <c r="AL753" s="61"/>
      <c r="AM753" s="61"/>
      <c r="AN753" s="61"/>
      <c r="AO753" s="61"/>
      <c r="AP753" s="61"/>
      <c r="AQ753" s="61"/>
      <c r="AR753" s="61"/>
      <c r="AS753" s="431" t="s">
        <v>3551</v>
      </c>
    </row>
    <row r="754" spans="1:45" ht="15" customHeight="1" x14ac:dyDescent="0.25">
      <c r="A754" s="198"/>
      <c r="B754" s="61" t="s">
        <v>3552</v>
      </c>
      <c r="C754" s="61" t="s">
        <v>3553</v>
      </c>
      <c r="D754" s="158"/>
      <c r="E754" s="196" t="s">
        <v>3554</v>
      </c>
      <c r="F754" s="217" t="s">
        <v>510</v>
      </c>
      <c r="G754" s="61" t="s">
        <v>394</v>
      </c>
      <c r="H754" s="61"/>
      <c r="I754" s="61"/>
      <c r="J754" s="61"/>
      <c r="K754" s="61"/>
      <c r="L754" s="61"/>
      <c r="M754" s="61"/>
      <c r="N754" s="61"/>
      <c r="O754" s="63"/>
      <c r="P754" s="184">
        <f t="shared" si="36"/>
        <v>0</v>
      </c>
      <c r="Q754" s="64"/>
      <c r="R754" s="64"/>
      <c r="S754" s="64"/>
      <c r="T754" s="64"/>
      <c r="U754" s="64"/>
      <c r="V754" s="64"/>
      <c r="W754" s="64"/>
      <c r="X754" s="63"/>
      <c r="Y754" s="189">
        <f t="shared" si="37"/>
        <v>0</v>
      </c>
      <c r="Z754" s="61"/>
      <c r="AA754" s="61"/>
      <c r="AB754" s="61"/>
      <c r="AC754" s="61"/>
      <c r="AD754" s="61"/>
      <c r="AE754" s="61"/>
      <c r="AF754" s="61">
        <v>1</v>
      </c>
      <c r="AG754" s="63">
        <v>44130</v>
      </c>
      <c r="AH754" s="186">
        <f t="shared" si="38"/>
        <v>1</v>
      </c>
      <c r="AI754" s="61"/>
      <c r="AJ754" s="64" t="s">
        <v>2135</v>
      </c>
      <c r="AK754" s="61" t="s">
        <v>2127</v>
      </c>
      <c r="AL754" s="61"/>
      <c r="AM754" s="61"/>
      <c r="AN754" s="61"/>
      <c r="AO754" s="61"/>
      <c r="AP754" s="61"/>
      <c r="AQ754" s="61"/>
      <c r="AR754" s="61"/>
      <c r="AS754" s="489" t="s">
        <v>3555</v>
      </c>
    </row>
    <row r="755" spans="1:45" ht="15" customHeight="1" x14ac:dyDescent="0.25">
      <c r="A755" s="198"/>
      <c r="B755" s="61" t="s">
        <v>3556</v>
      </c>
      <c r="C755" s="61" t="s">
        <v>3557</v>
      </c>
      <c r="D755" s="158"/>
      <c r="E755" s="196" t="s">
        <v>3558</v>
      </c>
      <c r="F755" s="217" t="s">
        <v>510</v>
      </c>
      <c r="G755" s="61" t="s">
        <v>394</v>
      </c>
      <c r="H755" s="61"/>
      <c r="I755" s="61"/>
      <c r="J755" s="61"/>
      <c r="K755" s="61"/>
      <c r="L755" s="61"/>
      <c r="M755" s="61"/>
      <c r="N755" s="61"/>
      <c r="O755" s="63"/>
      <c r="P755" s="184">
        <f t="shared" si="36"/>
        <v>0</v>
      </c>
      <c r="Q755" s="64"/>
      <c r="R755" s="64"/>
      <c r="S755" s="64"/>
      <c r="T755" s="64"/>
      <c r="U755" s="64"/>
      <c r="V755" s="64"/>
      <c r="W755" s="64"/>
      <c r="X755" s="63"/>
      <c r="Y755" s="189">
        <f t="shared" si="37"/>
        <v>0</v>
      </c>
      <c r="Z755" s="61"/>
      <c r="AA755" s="61"/>
      <c r="AB755" s="61"/>
      <c r="AC755" s="61"/>
      <c r="AD755" s="61"/>
      <c r="AE755" s="61"/>
      <c r="AF755" s="61">
        <v>1</v>
      </c>
      <c r="AG755" s="63">
        <v>44041</v>
      </c>
      <c r="AH755" s="186">
        <f t="shared" si="38"/>
        <v>1</v>
      </c>
      <c r="AI755" s="61"/>
      <c r="AJ755" s="64" t="s">
        <v>2135</v>
      </c>
      <c r="AK755" s="61" t="s">
        <v>2127</v>
      </c>
      <c r="AL755" s="61"/>
      <c r="AM755" s="61"/>
      <c r="AN755" s="61"/>
      <c r="AO755" s="61"/>
      <c r="AP755" s="61"/>
      <c r="AQ755" s="61"/>
      <c r="AR755" s="61"/>
      <c r="AS755" s="489" t="s">
        <v>3559</v>
      </c>
    </row>
    <row r="756" spans="1:45" ht="15" customHeight="1" x14ac:dyDescent="0.2">
      <c r="A756" s="61"/>
      <c r="B756" s="61" t="s">
        <v>3560</v>
      </c>
      <c r="C756" s="61" t="s">
        <v>3561</v>
      </c>
      <c r="D756" s="158"/>
      <c r="E756" s="196" t="s">
        <v>3562</v>
      </c>
      <c r="F756" s="217" t="s">
        <v>510</v>
      </c>
      <c r="G756" s="61" t="s">
        <v>394</v>
      </c>
      <c r="H756" s="61"/>
      <c r="I756" s="61"/>
      <c r="J756" s="61"/>
      <c r="K756" s="61"/>
      <c r="L756" s="61"/>
      <c r="M756" s="61"/>
      <c r="N756" s="61"/>
      <c r="O756" s="63"/>
      <c r="P756" s="184">
        <f t="shared" si="36"/>
        <v>0</v>
      </c>
      <c r="Q756" s="64"/>
      <c r="R756" s="64"/>
      <c r="S756" s="64"/>
      <c r="T756" s="64"/>
      <c r="U756" s="64"/>
      <c r="V756" s="64"/>
      <c r="W756" s="64"/>
      <c r="X756" s="63"/>
      <c r="Y756" s="189">
        <f t="shared" si="37"/>
        <v>0</v>
      </c>
      <c r="Z756" s="61"/>
      <c r="AA756" s="61"/>
      <c r="AB756" s="61"/>
      <c r="AC756" s="61"/>
      <c r="AD756" s="61"/>
      <c r="AE756" s="61"/>
      <c r="AF756" s="61">
        <v>1</v>
      </c>
      <c r="AG756" s="63">
        <v>43903</v>
      </c>
      <c r="AH756" s="186">
        <f t="shared" si="38"/>
        <v>1</v>
      </c>
      <c r="AI756" s="61"/>
      <c r="AJ756" s="64" t="s">
        <v>2135</v>
      </c>
      <c r="AK756" s="61" t="s">
        <v>2127</v>
      </c>
      <c r="AL756" s="61"/>
      <c r="AM756" s="61"/>
      <c r="AN756" s="61"/>
      <c r="AO756" s="61"/>
      <c r="AP756" s="61"/>
      <c r="AQ756" s="61"/>
      <c r="AR756" s="61"/>
      <c r="AS756" s="489" t="s">
        <v>3563</v>
      </c>
    </row>
    <row r="757" spans="1:45" ht="15" customHeight="1" x14ac:dyDescent="0.25">
      <c r="A757" s="198"/>
      <c r="B757" s="61" t="s">
        <v>3564</v>
      </c>
      <c r="C757" s="61" t="s">
        <v>3565</v>
      </c>
      <c r="D757" s="158"/>
      <c r="E757" s="196" t="s">
        <v>3566</v>
      </c>
      <c r="F757" s="217" t="s">
        <v>510</v>
      </c>
      <c r="G757" s="61" t="s">
        <v>394</v>
      </c>
      <c r="H757" s="61"/>
      <c r="I757" s="61"/>
      <c r="J757" s="61"/>
      <c r="K757" s="61"/>
      <c r="L757" s="61"/>
      <c r="M757" s="61"/>
      <c r="N757" s="61"/>
      <c r="O757" s="63"/>
      <c r="P757" s="184">
        <f t="shared" si="36"/>
        <v>0</v>
      </c>
      <c r="Q757" s="64"/>
      <c r="R757" s="64"/>
      <c r="S757" s="64"/>
      <c r="T757" s="64"/>
      <c r="U757" s="64"/>
      <c r="V757" s="64"/>
      <c r="W757" s="64"/>
      <c r="X757" s="63"/>
      <c r="Y757" s="189">
        <f t="shared" si="37"/>
        <v>0</v>
      </c>
      <c r="Z757" s="61"/>
      <c r="AA757" s="61"/>
      <c r="AB757" s="61"/>
      <c r="AC757" s="61"/>
      <c r="AD757" s="61"/>
      <c r="AE757" s="61"/>
      <c r="AF757" s="61">
        <v>1</v>
      </c>
      <c r="AG757" s="63">
        <v>43997</v>
      </c>
      <c r="AH757" s="186">
        <f t="shared" si="38"/>
        <v>1</v>
      </c>
      <c r="AI757" s="61"/>
      <c r="AJ757" s="64" t="s">
        <v>2135</v>
      </c>
      <c r="AK757" s="61" t="s">
        <v>2127</v>
      </c>
      <c r="AL757" s="61"/>
      <c r="AM757" s="61"/>
      <c r="AN757" s="61"/>
      <c r="AO757" s="61"/>
      <c r="AP757" s="61"/>
      <c r="AQ757" s="61"/>
      <c r="AR757" s="61"/>
      <c r="AS757" s="489" t="s">
        <v>3567</v>
      </c>
    </row>
    <row r="758" spans="1:45" ht="15" customHeight="1" x14ac:dyDescent="0.25">
      <c r="A758" s="198"/>
      <c r="B758" s="61" t="s">
        <v>3568</v>
      </c>
      <c r="C758" s="61" t="s">
        <v>3569</v>
      </c>
      <c r="D758" s="158"/>
      <c r="E758" s="196" t="s">
        <v>3570</v>
      </c>
      <c r="F758" s="217" t="s">
        <v>510</v>
      </c>
      <c r="G758" s="61" t="s">
        <v>394</v>
      </c>
      <c r="H758" s="61"/>
      <c r="I758" s="61"/>
      <c r="J758" s="61"/>
      <c r="K758" s="61"/>
      <c r="L758" s="61"/>
      <c r="M758" s="61"/>
      <c r="N758" s="61"/>
      <c r="O758" s="63"/>
      <c r="P758" s="184">
        <f t="shared" si="36"/>
        <v>0</v>
      </c>
      <c r="Q758" s="64"/>
      <c r="R758" s="64"/>
      <c r="S758" s="64"/>
      <c r="T758" s="64"/>
      <c r="U758" s="64"/>
      <c r="V758" s="64"/>
      <c r="W758" s="64"/>
      <c r="X758" s="63"/>
      <c r="Y758" s="189">
        <f t="shared" si="37"/>
        <v>0</v>
      </c>
      <c r="Z758" s="61"/>
      <c r="AA758" s="61"/>
      <c r="AB758" s="61"/>
      <c r="AC758" s="61"/>
      <c r="AD758" s="61"/>
      <c r="AE758" s="61"/>
      <c r="AF758" s="61">
        <v>1</v>
      </c>
      <c r="AG758" s="63">
        <v>44195</v>
      </c>
      <c r="AH758" s="186">
        <f t="shared" si="38"/>
        <v>1</v>
      </c>
      <c r="AI758" s="61"/>
      <c r="AJ758" s="64" t="s">
        <v>2135</v>
      </c>
      <c r="AK758" s="61" t="s">
        <v>2127</v>
      </c>
      <c r="AL758" s="61"/>
      <c r="AM758" s="61"/>
      <c r="AN758" s="61"/>
      <c r="AO758" s="61"/>
      <c r="AP758" s="61"/>
      <c r="AQ758" s="61"/>
      <c r="AR758" s="61"/>
      <c r="AS758" s="489" t="s">
        <v>3571</v>
      </c>
    </row>
    <row r="759" spans="1:45" ht="15" customHeight="1" x14ac:dyDescent="0.25">
      <c r="A759" s="198"/>
      <c r="B759" s="61" t="s">
        <v>3572</v>
      </c>
      <c r="C759" s="61" t="s">
        <v>3573</v>
      </c>
      <c r="D759" s="158"/>
      <c r="E759" s="196" t="s">
        <v>3574</v>
      </c>
      <c r="F759" s="217" t="s">
        <v>510</v>
      </c>
      <c r="G759" s="61" t="s">
        <v>394</v>
      </c>
      <c r="H759" s="61"/>
      <c r="I759" s="61"/>
      <c r="J759" s="61"/>
      <c r="K759" s="61"/>
      <c r="L759" s="61"/>
      <c r="M759" s="61"/>
      <c r="N759" s="61"/>
      <c r="O759" s="63"/>
      <c r="P759" s="184">
        <f t="shared" si="36"/>
        <v>0</v>
      </c>
      <c r="Q759" s="64"/>
      <c r="R759" s="64"/>
      <c r="S759" s="64"/>
      <c r="T759" s="64"/>
      <c r="U759" s="64"/>
      <c r="V759" s="64"/>
      <c r="W759" s="64"/>
      <c r="X759" s="63"/>
      <c r="Y759" s="189">
        <f t="shared" si="37"/>
        <v>0</v>
      </c>
      <c r="Z759" s="61"/>
      <c r="AA759" s="61"/>
      <c r="AB759" s="61"/>
      <c r="AC759" s="61"/>
      <c r="AD759" s="61"/>
      <c r="AE759" s="61"/>
      <c r="AF759" s="61">
        <v>1</v>
      </c>
      <c r="AG759" s="63">
        <v>43942</v>
      </c>
      <c r="AH759" s="186">
        <f t="shared" si="38"/>
        <v>1</v>
      </c>
      <c r="AI759" s="61"/>
      <c r="AJ759" s="64" t="s">
        <v>2135</v>
      </c>
      <c r="AK759" s="61" t="s">
        <v>2127</v>
      </c>
      <c r="AL759" s="61"/>
      <c r="AM759" s="61"/>
      <c r="AN759" s="61"/>
      <c r="AO759" s="61"/>
      <c r="AP759" s="61"/>
      <c r="AQ759" s="61"/>
      <c r="AR759" s="61"/>
      <c r="AS759" s="489" t="s">
        <v>3575</v>
      </c>
    </row>
    <row r="760" spans="1:45" ht="15" x14ac:dyDescent="0.25">
      <c r="A760" s="198"/>
      <c r="B760" s="61" t="s">
        <v>3576</v>
      </c>
      <c r="C760" s="61" t="s">
        <v>3577</v>
      </c>
      <c r="D760" s="158"/>
      <c r="E760" s="196" t="s">
        <v>3578</v>
      </c>
      <c r="F760" s="217" t="s">
        <v>690</v>
      </c>
      <c r="G760" s="61" t="s">
        <v>691</v>
      </c>
      <c r="H760" s="61"/>
      <c r="I760" s="61"/>
      <c r="J760" s="61"/>
      <c r="K760" s="61"/>
      <c r="L760" s="61"/>
      <c r="M760" s="61"/>
      <c r="N760" s="61"/>
      <c r="O760" s="63"/>
      <c r="P760" s="184">
        <f t="shared" si="36"/>
        <v>0</v>
      </c>
      <c r="Q760" s="64"/>
      <c r="R760" s="64"/>
      <c r="S760" s="64"/>
      <c r="T760" s="64"/>
      <c r="U760" s="64"/>
      <c r="V760" s="64"/>
      <c r="W760" s="64"/>
      <c r="X760" s="63"/>
      <c r="Y760" s="189">
        <f t="shared" si="37"/>
        <v>0</v>
      </c>
      <c r="Z760" s="61"/>
      <c r="AA760" s="61"/>
      <c r="AB760" s="61"/>
      <c r="AC760" s="61"/>
      <c r="AD760" s="61"/>
      <c r="AE760" s="61"/>
      <c r="AF760" s="61">
        <v>1</v>
      </c>
      <c r="AG760" s="63">
        <v>43916</v>
      </c>
      <c r="AH760" s="186">
        <f t="shared" si="38"/>
        <v>1</v>
      </c>
      <c r="AI760" s="61"/>
      <c r="AJ760" s="64" t="s">
        <v>2135</v>
      </c>
      <c r="AK760" s="61" t="s">
        <v>2127</v>
      </c>
      <c r="AL760" s="61"/>
      <c r="AM760" s="61"/>
      <c r="AN760" s="61"/>
      <c r="AO760" s="61"/>
      <c r="AP760" s="61"/>
      <c r="AQ760" s="61"/>
      <c r="AR760" s="61"/>
      <c r="AS760" s="489" t="s">
        <v>3579</v>
      </c>
    </row>
    <row r="761" spans="1:45" ht="15" customHeight="1" x14ac:dyDescent="0.25">
      <c r="A761" s="198"/>
      <c r="B761" s="61" t="s">
        <v>3580</v>
      </c>
      <c r="C761" s="61" t="s">
        <v>3581</v>
      </c>
      <c r="D761" s="158"/>
      <c r="E761" s="196" t="s">
        <v>3582</v>
      </c>
      <c r="F761" s="217" t="s">
        <v>690</v>
      </c>
      <c r="G761" s="61" t="s">
        <v>691</v>
      </c>
      <c r="H761" s="61"/>
      <c r="I761" s="61"/>
      <c r="J761" s="61"/>
      <c r="K761" s="61"/>
      <c r="L761" s="61"/>
      <c r="M761" s="61"/>
      <c r="N761" s="61"/>
      <c r="O761" s="63"/>
      <c r="P761" s="184">
        <f t="shared" si="36"/>
        <v>0</v>
      </c>
      <c r="Q761" s="64"/>
      <c r="R761" s="64"/>
      <c r="S761" s="64"/>
      <c r="T761" s="64"/>
      <c r="U761" s="64"/>
      <c r="V761" s="64"/>
      <c r="W761" s="64"/>
      <c r="X761" s="63"/>
      <c r="Y761" s="189">
        <f t="shared" si="37"/>
        <v>0</v>
      </c>
      <c r="Z761" s="61"/>
      <c r="AA761" s="61"/>
      <c r="AB761" s="61"/>
      <c r="AC761" s="61"/>
      <c r="AD761" s="61"/>
      <c r="AE761" s="61"/>
      <c r="AF761" s="61">
        <v>1</v>
      </c>
      <c r="AG761" s="63">
        <v>43903</v>
      </c>
      <c r="AH761" s="186">
        <f t="shared" si="38"/>
        <v>1</v>
      </c>
      <c r="AI761" s="61"/>
      <c r="AJ761" s="64" t="s">
        <v>2135</v>
      </c>
      <c r="AK761" s="61" t="s">
        <v>2127</v>
      </c>
      <c r="AL761" s="61"/>
      <c r="AM761" s="61"/>
      <c r="AN761" s="61"/>
      <c r="AO761" s="61"/>
      <c r="AP761" s="61"/>
      <c r="AQ761" s="61"/>
      <c r="AR761" s="61"/>
      <c r="AS761" s="489" t="s">
        <v>3583</v>
      </c>
    </row>
    <row r="762" spans="1:45" ht="15" customHeight="1" x14ac:dyDescent="0.2">
      <c r="A762" s="61"/>
      <c r="B762" s="61" t="s">
        <v>3584</v>
      </c>
      <c r="C762" s="61" t="s">
        <v>3585</v>
      </c>
      <c r="D762" s="158"/>
      <c r="E762" s="196" t="s">
        <v>3586</v>
      </c>
      <c r="F762" s="217" t="s">
        <v>690</v>
      </c>
      <c r="G762" s="61" t="s">
        <v>691</v>
      </c>
      <c r="H762" s="61"/>
      <c r="I762" s="61"/>
      <c r="J762" s="61"/>
      <c r="K762" s="61"/>
      <c r="L762" s="61"/>
      <c r="M762" s="61"/>
      <c r="N762" s="61"/>
      <c r="O762" s="63"/>
      <c r="P762" s="184">
        <f t="shared" si="36"/>
        <v>0</v>
      </c>
      <c r="Q762" s="64"/>
      <c r="R762" s="64"/>
      <c r="S762" s="64"/>
      <c r="T762" s="64"/>
      <c r="U762" s="64"/>
      <c r="V762" s="64"/>
      <c r="W762" s="64"/>
      <c r="X762" s="63"/>
      <c r="Y762" s="189">
        <f t="shared" si="37"/>
        <v>0</v>
      </c>
      <c r="Z762" s="61"/>
      <c r="AA762" s="61"/>
      <c r="AB762" s="61"/>
      <c r="AC762" s="61"/>
      <c r="AD762" s="61"/>
      <c r="AE762" s="61"/>
      <c r="AF762" s="61">
        <v>1</v>
      </c>
      <c r="AG762" s="63">
        <v>44013</v>
      </c>
      <c r="AH762" s="186">
        <f t="shared" si="38"/>
        <v>1</v>
      </c>
      <c r="AI762" s="61"/>
      <c r="AJ762" s="64" t="s">
        <v>2135</v>
      </c>
      <c r="AK762" s="61" t="s">
        <v>2127</v>
      </c>
      <c r="AL762" s="61"/>
      <c r="AM762" s="61"/>
      <c r="AN762" s="61"/>
      <c r="AO762" s="61"/>
      <c r="AP762" s="61"/>
      <c r="AQ762" s="61"/>
      <c r="AR762" s="61"/>
      <c r="AS762" s="489" t="s">
        <v>3587</v>
      </c>
    </row>
    <row r="763" spans="1:45" ht="15" x14ac:dyDescent="0.25">
      <c r="A763" s="198"/>
      <c r="B763" s="61" t="s">
        <v>3588</v>
      </c>
      <c r="C763" s="61" t="s">
        <v>3589</v>
      </c>
      <c r="D763" s="158"/>
      <c r="E763" s="196" t="s">
        <v>3590</v>
      </c>
      <c r="F763" s="217" t="s">
        <v>690</v>
      </c>
      <c r="G763" s="61" t="s">
        <v>691</v>
      </c>
      <c r="H763" s="61"/>
      <c r="I763" s="61"/>
      <c r="J763" s="61"/>
      <c r="K763" s="61"/>
      <c r="L763" s="61"/>
      <c r="M763" s="61"/>
      <c r="N763" s="61"/>
      <c r="O763" s="63"/>
      <c r="P763" s="184">
        <f t="shared" si="36"/>
        <v>0</v>
      </c>
      <c r="Q763" s="64"/>
      <c r="R763" s="64"/>
      <c r="S763" s="64"/>
      <c r="T763" s="64"/>
      <c r="U763" s="64"/>
      <c r="V763" s="64"/>
      <c r="W763" s="64"/>
      <c r="X763" s="63"/>
      <c r="Y763" s="189">
        <f t="shared" si="37"/>
        <v>0</v>
      </c>
      <c r="Z763" s="61"/>
      <c r="AA763" s="61"/>
      <c r="AB763" s="61"/>
      <c r="AC763" s="61"/>
      <c r="AD763" s="61"/>
      <c r="AE763" s="61"/>
      <c r="AF763" s="61">
        <v>1</v>
      </c>
      <c r="AG763" s="63">
        <v>43914</v>
      </c>
      <c r="AH763" s="186">
        <f t="shared" si="38"/>
        <v>1</v>
      </c>
      <c r="AI763" s="61"/>
      <c r="AJ763" s="64" t="s">
        <v>2135</v>
      </c>
      <c r="AK763" s="61" t="s">
        <v>2127</v>
      </c>
      <c r="AL763" s="61"/>
      <c r="AM763" s="61"/>
      <c r="AN763" s="61"/>
      <c r="AO763" s="61"/>
      <c r="AP763" s="61"/>
      <c r="AQ763" s="61"/>
      <c r="AR763" s="61"/>
      <c r="AS763" s="489" t="s">
        <v>3591</v>
      </c>
    </row>
    <row r="764" spans="1:45" ht="15" customHeight="1" x14ac:dyDescent="0.2">
      <c r="A764" s="61"/>
      <c r="B764" s="61" t="s">
        <v>3592</v>
      </c>
      <c r="C764" s="61" t="s">
        <v>3593</v>
      </c>
      <c r="D764" s="158"/>
      <c r="E764" s="196" t="s">
        <v>3594</v>
      </c>
      <c r="F764" s="217" t="s">
        <v>690</v>
      </c>
      <c r="G764" s="61" t="s">
        <v>691</v>
      </c>
      <c r="H764" s="61"/>
      <c r="I764" s="61"/>
      <c r="J764" s="61"/>
      <c r="K764" s="61"/>
      <c r="L764" s="61"/>
      <c r="M764" s="61"/>
      <c r="N764" s="61"/>
      <c r="O764" s="63"/>
      <c r="P764" s="184">
        <f t="shared" si="36"/>
        <v>0</v>
      </c>
      <c r="Q764" s="64"/>
      <c r="R764" s="64"/>
      <c r="S764" s="64"/>
      <c r="T764" s="64"/>
      <c r="U764" s="64"/>
      <c r="V764" s="64"/>
      <c r="W764" s="64"/>
      <c r="X764" s="63"/>
      <c r="Y764" s="189">
        <f t="shared" si="37"/>
        <v>0</v>
      </c>
      <c r="Z764" s="61"/>
      <c r="AA764" s="61"/>
      <c r="AB764" s="61"/>
      <c r="AC764" s="61"/>
      <c r="AD764" s="61"/>
      <c r="AE764" s="61"/>
      <c r="AF764" s="61">
        <v>1</v>
      </c>
      <c r="AG764" s="63">
        <v>44013</v>
      </c>
      <c r="AH764" s="186">
        <f t="shared" si="38"/>
        <v>1</v>
      </c>
      <c r="AI764" s="61"/>
      <c r="AJ764" s="64" t="s">
        <v>2135</v>
      </c>
      <c r="AK764" s="61" t="s">
        <v>2127</v>
      </c>
      <c r="AL764" s="61"/>
      <c r="AM764" s="61"/>
      <c r="AN764" s="61"/>
      <c r="AO764" s="61"/>
      <c r="AP764" s="61"/>
      <c r="AQ764" s="61"/>
      <c r="AR764" s="61"/>
      <c r="AS764" s="489" t="s">
        <v>3595</v>
      </c>
    </row>
    <row r="765" spans="1:45" ht="15" x14ac:dyDescent="0.25">
      <c r="A765" s="198"/>
      <c r="B765" s="61" t="s">
        <v>3596</v>
      </c>
      <c r="C765" s="61" t="s">
        <v>3597</v>
      </c>
      <c r="D765" s="158"/>
      <c r="E765" s="196" t="s">
        <v>3598</v>
      </c>
      <c r="F765" s="217" t="s">
        <v>510</v>
      </c>
      <c r="G765" s="61" t="s">
        <v>394</v>
      </c>
      <c r="H765" s="61"/>
      <c r="I765" s="61"/>
      <c r="J765" s="61"/>
      <c r="K765" s="61"/>
      <c r="L765" s="61"/>
      <c r="M765" s="61"/>
      <c r="N765" s="61"/>
      <c r="O765" s="63"/>
      <c r="P765" s="184">
        <f t="shared" si="36"/>
        <v>0</v>
      </c>
      <c r="Q765" s="64"/>
      <c r="R765" s="64"/>
      <c r="S765" s="64"/>
      <c r="T765" s="64"/>
      <c r="U765" s="64"/>
      <c r="V765" s="64"/>
      <c r="W765" s="64"/>
      <c r="X765" s="63"/>
      <c r="Y765" s="189">
        <f t="shared" si="37"/>
        <v>0</v>
      </c>
      <c r="Z765" s="61"/>
      <c r="AA765" s="61"/>
      <c r="AB765" s="61"/>
      <c r="AC765" s="61"/>
      <c r="AD765" s="61"/>
      <c r="AE765" s="61"/>
      <c r="AF765" s="61">
        <v>1</v>
      </c>
      <c r="AG765" s="63">
        <v>43840</v>
      </c>
      <c r="AH765" s="186">
        <f t="shared" si="38"/>
        <v>1</v>
      </c>
      <c r="AI765" s="64"/>
      <c r="AJ765" s="64" t="s">
        <v>2135</v>
      </c>
      <c r="AK765" s="61" t="s">
        <v>2127</v>
      </c>
      <c r="AL765" s="61"/>
      <c r="AM765" s="61"/>
      <c r="AN765" s="61"/>
      <c r="AO765" s="61"/>
      <c r="AP765" s="61"/>
      <c r="AQ765" s="61"/>
      <c r="AR765" s="61"/>
      <c r="AS765" s="489" t="s">
        <v>3599</v>
      </c>
    </row>
    <row r="766" spans="1:45" ht="15" x14ac:dyDescent="0.25">
      <c r="A766" s="198"/>
      <c r="B766" s="61" t="s">
        <v>3600</v>
      </c>
      <c r="C766" s="61" t="s">
        <v>3601</v>
      </c>
      <c r="D766" s="158"/>
      <c r="E766" s="196" t="s">
        <v>3602</v>
      </c>
      <c r="F766" s="217" t="s">
        <v>510</v>
      </c>
      <c r="G766" s="61" t="s">
        <v>394</v>
      </c>
      <c r="H766" s="61"/>
      <c r="I766" s="61"/>
      <c r="J766" s="61"/>
      <c r="K766" s="61"/>
      <c r="L766" s="61"/>
      <c r="M766" s="61"/>
      <c r="N766" s="61"/>
      <c r="O766" s="63"/>
      <c r="P766" s="184">
        <f t="shared" si="36"/>
        <v>0</v>
      </c>
      <c r="Q766" s="64"/>
      <c r="R766" s="64"/>
      <c r="S766" s="64"/>
      <c r="T766" s="64"/>
      <c r="U766" s="64"/>
      <c r="V766" s="64"/>
      <c r="W766" s="64"/>
      <c r="X766" s="63"/>
      <c r="Y766" s="189">
        <f t="shared" si="37"/>
        <v>0</v>
      </c>
      <c r="Z766" s="61"/>
      <c r="AA766" s="61"/>
      <c r="AB766" s="61"/>
      <c r="AC766" s="61"/>
      <c r="AD766" s="61"/>
      <c r="AE766" s="61"/>
      <c r="AF766" s="61">
        <v>1</v>
      </c>
      <c r="AG766" s="63">
        <v>43916</v>
      </c>
      <c r="AH766" s="186">
        <f t="shared" si="38"/>
        <v>1</v>
      </c>
      <c r="AI766" s="61"/>
      <c r="AJ766" s="64" t="s">
        <v>2135</v>
      </c>
      <c r="AK766" s="61" t="s">
        <v>2127</v>
      </c>
      <c r="AL766" s="61"/>
      <c r="AM766" s="61"/>
      <c r="AN766" s="61"/>
      <c r="AO766" s="61"/>
      <c r="AP766" s="61"/>
      <c r="AQ766" s="61"/>
      <c r="AR766" s="61"/>
      <c r="AS766" s="489" t="s">
        <v>3603</v>
      </c>
    </row>
    <row r="767" spans="1:45" ht="15" x14ac:dyDescent="0.25">
      <c r="A767" s="198"/>
      <c r="B767" s="61" t="s">
        <v>3604</v>
      </c>
      <c r="C767" s="61" t="s">
        <v>3605</v>
      </c>
      <c r="D767" s="158"/>
      <c r="E767" s="196" t="s">
        <v>3606</v>
      </c>
      <c r="F767" s="217" t="s">
        <v>690</v>
      </c>
      <c r="G767" s="61" t="s">
        <v>691</v>
      </c>
      <c r="H767" s="61"/>
      <c r="I767" s="61"/>
      <c r="J767" s="61"/>
      <c r="K767" s="61"/>
      <c r="L767" s="61"/>
      <c r="M767" s="61"/>
      <c r="N767" s="61"/>
      <c r="O767" s="63"/>
      <c r="P767" s="184">
        <f t="shared" si="36"/>
        <v>0</v>
      </c>
      <c r="Q767" s="64"/>
      <c r="R767" s="64"/>
      <c r="S767" s="64"/>
      <c r="T767" s="64"/>
      <c r="U767" s="64"/>
      <c r="V767" s="64"/>
      <c r="W767" s="64"/>
      <c r="X767" s="63"/>
      <c r="Y767" s="189">
        <f t="shared" si="37"/>
        <v>0</v>
      </c>
      <c r="Z767" s="61"/>
      <c r="AA767" s="61"/>
      <c r="AB767" s="61"/>
      <c r="AC767" s="61"/>
      <c r="AD767" s="61"/>
      <c r="AE767" s="61"/>
      <c r="AF767" s="61">
        <v>1</v>
      </c>
      <c r="AG767" s="63">
        <v>44084</v>
      </c>
      <c r="AH767" s="186">
        <f t="shared" si="38"/>
        <v>1</v>
      </c>
      <c r="AI767" s="64"/>
      <c r="AJ767" s="64" t="s">
        <v>2135</v>
      </c>
      <c r="AK767" s="61" t="s">
        <v>2127</v>
      </c>
      <c r="AL767" s="61"/>
      <c r="AM767" s="61"/>
      <c r="AN767" s="61"/>
      <c r="AO767" s="61"/>
      <c r="AP767" s="61"/>
      <c r="AQ767" s="61"/>
      <c r="AR767" s="61"/>
      <c r="AS767" s="489" t="s">
        <v>3607</v>
      </c>
    </row>
    <row r="768" spans="1:45" ht="15" customHeight="1" x14ac:dyDescent="0.2">
      <c r="A768" s="61"/>
      <c r="B768" s="61" t="s">
        <v>3608</v>
      </c>
      <c r="C768" s="61" t="s">
        <v>3609</v>
      </c>
      <c r="D768" s="158"/>
      <c r="E768" s="196" t="s">
        <v>3610</v>
      </c>
      <c r="F768" s="217" t="s">
        <v>690</v>
      </c>
      <c r="G768" s="61" t="s">
        <v>691</v>
      </c>
      <c r="H768" s="61"/>
      <c r="I768" s="61"/>
      <c r="J768" s="61"/>
      <c r="K768" s="61"/>
      <c r="L768" s="61"/>
      <c r="M768" s="61"/>
      <c r="N768" s="61"/>
      <c r="O768" s="63"/>
      <c r="P768" s="184">
        <f t="shared" si="36"/>
        <v>0</v>
      </c>
      <c r="Q768" s="64"/>
      <c r="R768" s="64"/>
      <c r="S768" s="64"/>
      <c r="T768" s="64"/>
      <c r="U768" s="64"/>
      <c r="V768" s="64"/>
      <c r="W768" s="64"/>
      <c r="X768" s="63"/>
      <c r="Y768" s="189">
        <f t="shared" si="37"/>
        <v>0</v>
      </c>
      <c r="Z768" s="61"/>
      <c r="AA768" s="61"/>
      <c r="AB768" s="61"/>
      <c r="AC768" s="61"/>
      <c r="AD768" s="61"/>
      <c r="AE768" s="61"/>
      <c r="AF768" s="61">
        <v>1</v>
      </c>
      <c r="AG768" s="63">
        <v>44020</v>
      </c>
      <c r="AH768" s="186">
        <f t="shared" si="38"/>
        <v>1</v>
      </c>
      <c r="AI768" s="61"/>
      <c r="AJ768" s="64" t="s">
        <v>2135</v>
      </c>
      <c r="AK768" s="61" t="s">
        <v>2127</v>
      </c>
      <c r="AL768" s="61"/>
      <c r="AM768" s="61"/>
      <c r="AN768" s="61"/>
      <c r="AO768" s="61"/>
      <c r="AP768" s="61"/>
      <c r="AQ768" s="61"/>
      <c r="AR768" s="61"/>
      <c r="AS768" s="489" t="s">
        <v>3611</v>
      </c>
    </row>
    <row r="769" spans="1:45" ht="15" x14ac:dyDescent="0.25">
      <c r="A769" s="198"/>
      <c r="B769" s="61" t="s">
        <v>3612</v>
      </c>
      <c r="C769" s="61" t="s">
        <v>3613</v>
      </c>
      <c r="D769" s="158"/>
      <c r="E769" s="196" t="s">
        <v>3614</v>
      </c>
      <c r="F769" s="217" t="s">
        <v>510</v>
      </c>
      <c r="G769" s="61" t="s">
        <v>394</v>
      </c>
      <c r="H769" s="61"/>
      <c r="I769" s="61"/>
      <c r="J769" s="61"/>
      <c r="K769" s="61"/>
      <c r="L769" s="61"/>
      <c r="M769" s="61"/>
      <c r="N769" s="61"/>
      <c r="O769" s="63"/>
      <c r="P769" s="184">
        <f t="shared" si="36"/>
        <v>0</v>
      </c>
      <c r="Q769" s="64"/>
      <c r="R769" s="64"/>
      <c r="S769" s="64"/>
      <c r="T769" s="64"/>
      <c r="U769" s="64"/>
      <c r="V769" s="64"/>
      <c r="W769" s="64"/>
      <c r="X769" s="63"/>
      <c r="Y769" s="189">
        <f t="shared" si="37"/>
        <v>0</v>
      </c>
      <c r="Z769" s="61"/>
      <c r="AA769" s="61"/>
      <c r="AB769" s="61"/>
      <c r="AC769" s="61"/>
      <c r="AD769" s="61"/>
      <c r="AE769" s="61"/>
      <c r="AF769" s="61">
        <v>1</v>
      </c>
      <c r="AG769" s="63">
        <v>43928</v>
      </c>
      <c r="AH769" s="186">
        <f t="shared" si="38"/>
        <v>1</v>
      </c>
      <c r="AI769" s="61"/>
      <c r="AJ769" s="64" t="s">
        <v>2135</v>
      </c>
      <c r="AK769" s="61" t="s">
        <v>2127</v>
      </c>
      <c r="AL769" s="61"/>
      <c r="AM769" s="61"/>
      <c r="AN769" s="61"/>
      <c r="AO769" s="61"/>
      <c r="AP769" s="61"/>
      <c r="AQ769" s="61"/>
      <c r="AR769" s="61"/>
      <c r="AS769" s="489" t="s">
        <v>3615</v>
      </c>
    </row>
    <row r="770" spans="1:45" ht="15" x14ac:dyDescent="0.25">
      <c r="A770" s="198"/>
      <c r="B770" s="61" t="s">
        <v>3616</v>
      </c>
      <c r="C770" s="61" t="s">
        <v>3617</v>
      </c>
      <c r="D770" s="158"/>
      <c r="E770" s="196" t="s">
        <v>3618</v>
      </c>
      <c r="F770" s="217" t="s">
        <v>510</v>
      </c>
      <c r="G770" s="61" t="s">
        <v>394</v>
      </c>
      <c r="H770" s="61"/>
      <c r="I770" s="61"/>
      <c r="J770" s="61"/>
      <c r="K770" s="61"/>
      <c r="L770" s="61"/>
      <c r="M770" s="61"/>
      <c r="N770" s="61"/>
      <c r="O770" s="63"/>
      <c r="P770" s="184">
        <f t="shared" si="36"/>
        <v>0</v>
      </c>
      <c r="Q770" s="64"/>
      <c r="R770" s="64"/>
      <c r="S770" s="64"/>
      <c r="T770" s="64"/>
      <c r="U770" s="64"/>
      <c r="V770" s="64"/>
      <c r="W770" s="64"/>
      <c r="X770" s="63"/>
      <c r="Y770" s="189">
        <f t="shared" si="37"/>
        <v>0</v>
      </c>
      <c r="Z770" s="61"/>
      <c r="AA770" s="61"/>
      <c r="AB770" s="61"/>
      <c r="AC770" s="61"/>
      <c r="AD770" s="61"/>
      <c r="AE770" s="61"/>
      <c r="AF770" s="61">
        <v>1</v>
      </c>
      <c r="AG770" s="63">
        <v>44050</v>
      </c>
      <c r="AH770" s="186">
        <f t="shared" si="38"/>
        <v>1</v>
      </c>
      <c r="AI770" s="61"/>
      <c r="AJ770" s="64" t="s">
        <v>2135</v>
      </c>
      <c r="AK770" s="61" t="s">
        <v>2127</v>
      </c>
      <c r="AL770" s="61"/>
      <c r="AM770" s="61"/>
      <c r="AN770" s="61"/>
      <c r="AO770" s="61"/>
      <c r="AP770" s="61"/>
      <c r="AQ770" s="61"/>
      <c r="AR770" s="61"/>
      <c r="AS770" s="489" t="s">
        <v>3619</v>
      </c>
    </row>
    <row r="771" spans="1:45" ht="15" customHeight="1" x14ac:dyDescent="0.25">
      <c r="A771" s="198"/>
      <c r="B771" s="61" t="s">
        <v>3620</v>
      </c>
      <c r="C771" s="61" t="s">
        <v>3621</v>
      </c>
      <c r="D771" s="158"/>
      <c r="E771" s="196" t="s">
        <v>3622</v>
      </c>
      <c r="F771" s="217" t="s">
        <v>510</v>
      </c>
      <c r="G771" s="61" t="s">
        <v>394</v>
      </c>
      <c r="H771" s="61"/>
      <c r="I771" s="61"/>
      <c r="J771" s="61"/>
      <c r="K771" s="61"/>
      <c r="L771" s="61"/>
      <c r="M771" s="61"/>
      <c r="N771" s="61"/>
      <c r="O771" s="63"/>
      <c r="P771" s="184">
        <f t="shared" si="36"/>
        <v>0</v>
      </c>
      <c r="Q771" s="64"/>
      <c r="R771" s="64"/>
      <c r="S771" s="64"/>
      <c r="T771" s="64"/>
      <c r="U771" s="64"/>
      <c r="V771" s="64"/>
      <c r="W771" s="64"/>
      <c r="X771" s="63"/>
      <c r="Y771" s="189">
        <f t="shared" si="37"/>
        <v>0</v>
      </c>
      <c r="Z771" s="61"/>
      <c r="AA771" s="61"/>
      <c r="AB771" s="61"/>
      <c r="AC771" s="61"/>
      <c r="AD771" s="61"/>
      <c r="AE771" s="61"/>
      <c r="AF771" s="61">
        <v>1</v>
      </c>
      <c r="AG771" s="63">
        <v>44041</v>
      </c>
      <c r="AH771" s="186">
        <f t="shared" si="38"/>
        <v>1</v>
      </c>
      <c r="AI771" s="61"/>
      <c r="AJ771" s="64" t="s">
        <v>2135</v>
      </c>
      <c r="AK771" s="61" t="s">
        <v>2127</v>
      </c>
      <c r="AL771" s="61"/>
      <c r="AM771" s="61"/>
      <c r="AN771" s="61"/>
      <c r="AO771" s="61"/>
      <c r="AP771" s="61"/>
      <c r="AQ771" s="61"/>
      <c r="AR771" s="61"/>
      <c r="AS771" s="489" t="s">
        <v>3623</v>
      </c>
    </row>
    <row r="772" spans="1:45" ht="15" x14ac:dyDescent="0.25">
      <c r="A772" s="198"/>
      <c r="B772" s="61" t="s">
        <v>3624</v>
      </c>
      <c r="C772" s="61" t="s">
        <v>3625</v>
      </c>
      <c r="D772" s="158"/>
      <c r="E772" s="196" t="s">
        <v>3626</v>
      </c>
      <c r="F772" s="217" t="s">
        <v>510</v>
      </c>
      <c r="G772" s="61" t="s">
        <v>394</v>
      </c>
      <c r="H772" s="61"/>
      <c r="I772" s="61"/>
      <c r="J772" s="61"/>
      <c r="K772" s="61"/>
      <c r="L772" s="61"/>
      <c r="M772" s="61"/>
      <c r="N772" s="61"/>
      <c r="O772" s="63"/>
      <c r="P772" s="184">
        <f t="shared" si="36"/>
        <v>0</v>
      </c>
      <c r="Q772" s="64"/>
      <c r="R772" s="64"/>
      <c r="S772" s="64"/>
      <c r="T772" s="64"/>
      <c r="U772" s="64"/>
      <c r="V772" s="64"/>
      <c r="W772" s="64"/>
      <c r="X772" s="63"/>
      <c r="Y772" s="189">
        <f t="shared" si="37"/>
        <v>0</v>
      </c>
      <c r="Z772" s="61"/>
      <c r="AA772" s="61"/>
      <c r="AB772" s="61"/>
      <c r="AC772" s="61"/>
      <c r="AD772" s="61"/>
      <c r="AE772" s="61"/>
      <c r="AF772" s="61">
        <v>1</v>
      </c>
      <c r="AG772" s="63">
        <v>44124</v>
      </c>
      <c r="AH772" s="186">
        <f t="shared" si="38"/>
        <v>1</v>
      </c>
      <c r="AI772" s="64"/>
      <c r="AJ772" s="64" t="s">
        <v>2135</v>
      </c>
      <c r="AK772" s="61" t="s">
        <v>2127</v>
      </c>
      <c r="AL772" s="61"/>
      <c r="AM772" s="61"/>
      <c r="AN772" s="61"/>
      <c r="AO772" s="61"/>
      <c r="AP772" s="61"/>
      <c r="AQ772" s="61"/>
      <c r="AR772" s="61"/>
      <c r="AS772" s="489" t="s">
        <v>3627</v>
      </c>
    </row>
    <row r="773" spans="1:45" ht="15" x14ac:dyDescent="0.25">
      <c r="A773" s="198"/>
      <c r="B773" s="61" t="s">
        <v>3628</v>
      </c>
      <c r="C773" s="61" t="s">
        <v>2702</v>
      </c>
      <c r="D773" s="158"/>
      <c r="E773" s="196" t="s">
        <v>2703</v>
      </c>
      <c r="F773" s="217" t="s">
        <v>510</v>
      </c>
      <c r="G773" s="61" t="s">
        <v>394</v>
      </c>
      <c r="H773" s="61"/>
      <c r="I773" s="61"/>
      <c r="J773" s="61"/>
      <c r="K773" s="61"/>
      <c r="L773" s="61"/>
      <c r="M773" s="61"/>
      <c r="N773" s="61"/>
      <c r="O773" s="63"/>
      <c r="P773" s="184">
        <f t="shared" si="36"/>
        <v>0</v>
      </c>
      <c r="Q773" s="64"/>
      <c r="R773" s="64"/>
      <c r="S773" s="64"/>
      <c r="T773" s="64"/>
      <c r="U773" s="64"/>
      <c r="V773" s="64"/>
      <c r="W773" s="64"/>
      <c r="X773" s="63"/>
      <c r="Y773" s="189">
        <f t="shared" si="37"/>
        <v>0</v>
      </c>
      <c r="Z773" s="61"/>
      <c r="AA773" s="61"/>
      <c r="AB773" s="61"/>
      <c r="AC773" s="61"/>
      <c r="AD773" s="61"/>
      <c r="AE773" s="61"/>
      <c r="AF773" s="61">
        <v>1</v>
      </c>
      <c r="AG773" s="63">
        <v>44189</v>
      </c>
      <c r="AH773" s="186">
        <f t="shared" si="38"/>
        <v>1</v>
      </c>
      <c r="AI773" s="64"/>
      <c r="AJ773" s="64" t="s">
        <v>2135</v>
      </c>
      <c r="AK773" s="61" t="s">
        <v>2127</v>
      </c>
      <c r="AL773" s="61"/>
      <c r="AM773" s="61"/>
      <c r="AN773" s="61"/>
      <c r="AO773" s="61"/>
      <c r="AP773" s="61"/>
      <c r="AQ773" s="61"/>
      <c r="AR773" s="61"/>
      <c r="AS773" s="489" t="s">
        <v>3629</v>
      </c>
    </row>
    <row r="774" spans="1:45" ht="15" x14ac:dyDescent="0.25">
      <c r="A774" s="198"/>
      <c r="B774" s="61" t="s">
        <v>3630</v>
      </c>
      <c r="C774" s="61" t="s">
        <v>3631</v>
      </c>
      <c r="D774" s="158"/>
      <c r="E774" s="196" t="s">
        <v>3632</v>
      </c>
      <c r="F774" s="217" t="s">
        <v>510</v>
      </c>
      <c r="G774" s="61" t="s">
        <v>394</v>
      </c>
      <c r="H774" s="61"/>
      <c r="I774" s="61"/>
      <c r="J774" s="61"/>
      <c r="K774" s="61"/>
      <c r="L774" s="61"/>
      <c r="M774" s="61"/>
      <c r="N774" s="61"/>
      <c r="O774" s="63"/>
      <c r="P774" s="184">
        <f t="shared" si="36"/>
        <v>0</v>
      </c>
      <c r="Q774" s="64"/>
      <c r="R774" s="64"/>
      <c r="S774" s="64"/>
      <c r="T774" s="64"/>
      <c r="U774" s="64"/>
      <c r="V774" s="64"/>
      <c r="W774" s="64"/>
      <c r="X774" s="63"/>
      <c r="Y774" s="189">
        <f t="shared" si="37"/>
        <v>0</v>
      </c>
      <c r="Z774" s="61"/>
      <c r="AA774" s="61"/>
      <c r="AB774" s="61"/>
      <c r="AC774" s="61"/>
      <c r="AD774" s="61"/>
      <c r="AE774" s="61"/>
      <c r="AF774" s="61">
        <v>1</v>
      </c>
      <c r="AG774" s="63">
        <v>43928</v>
      </c>
      <c r="AH774" s="186">
        <f t="shared" si="38"/>
        <v>1</v>
      </c>
      <c r="AI774" s="61"/>
      <c r="AJ774" s="64" t="s">
        <v>2135</v>
      </c>
      <c r="AK774" s="61" t="s">
        <v>2127</v>
      </c>
      <c r="AL774" s="61"/>
      <c r="AM774" s="61"/>
      <c r="AN774" s="61"/>
      <c r="AO774" s="61"/>
      <c r="AP774" s="61"/>
      <c r="AQ774" s="61"/>
      <c r="AR774" s="61"/>
      <c r="AS774" s="489" t="s">
        <v>3633</v>
      </c>
    </row>
    <row r="775" spans="1:45" ht="15" x14ac:dyDescent="0.25">
      <c r="A775" s="198"/>
      <c r="B775" s="61" t="s">
        <v>3634</v>
      </c>
      <c r="C775" s="61" t="s">
        <v>3635</v>
      </c>
      <c r="D775" s="158"/>
      <c r="E775" s="196" t="s">
        <v>3636</v>
      </c>
      <c r="F775" s="217" t="s">
        <v>690</v>
      </c>
      <c r="G775" s="61" t="s">
        <v>691</v>
      </c>
      <c r="H775" s="61"/>
      <c r="I775" s="61"/>
      <c r="J775" s="61"/>
      <c r="K775" s="61"/>
      <c r="L775" s="61"/>
      <c r="M775" s="61"/>
      <c r="N775" s="61"/>
      <c r="O775" s="63"/>
      <c r="P775" s="184">
        <f t="shared" si="36"/>
        <v>0</v>
      </c>
      <c r="Q775" s="64"/>
      <c r="R775" s="64"/>
      <c r="S775" s="64"/>
      <c r="T775" s="64"/>
      <c r="U775" s="64"/>
      <c r="V775" s="64"/>
      <c r="W775" s="64"/>
      <c r="X775" s="63"/>
      <c r="Y775" s="189">
        <f t="shared" si="37"/>
        <v>0</v>
      </c>
      <c r="Z775" s="61"/>
      <c r="AA775" s="61"/>
      <c r="AB775" s="61"/>
      <c r="AC775" s="61"/>
      <c r="AD775" s="61"/>
      <c r="AE775" s="61"/>
      <c r="AF775" s="61">
        <v>1</v>
      </c>
      <c r="AG775" s="63">
        <v>43899</v>
      </c>
      <c r="AH775" s="186">
        <f t="shared" si="38"/>
        <v>1</v>
      </c>
      <c r="AI775" s="61"/>
      <c r="AJ775" s="64" t="s">
        <v>2135</v>
      </c>
      <c r="AK775" s="61" t="s">
        <v>2127</v>
      </c>
      <c r="AL775" s="61"/>
      <c r="AM775" s="61"/>
      <c r="AN775" s="61"/>
      <c r="AO775" s="61"/>
      <c r="AP775" s="61"/>
      <c r="AQ775" s="61"/>
      <c r="AR775" s="61"/>
      <c r="AS775" s="489" t="s">
        <v>3637</v>
      </c>
    </row>
    <row r="776" spans="1:45" ht="15" x14ac:dyDescent="0.25">
      <c r="A776" s="198"/>
      <c r="B776" s="61" t="s">
        <v>3638</v>
      </c>
      <c r="C776" s="61" t="s">
        <v>3639</v>
      </c>
      <c r="D776" s="158"/>
      <c r="E776" s="196" t="s">
        <v>3640</v>
      </c>
      <c r="F776" s="217" t="s">
        <v>690</v>
      </c>
      <c r="G776" s="61" t="s">
        <v>691</v>
      </c>
      <c r="H776" s="61"/>
      <c r="I776" s="61"/>
      <c r="J776" s="61"/>
      <c r="K776" s="61"/>
      <c r="L776" s="61"/>
      <c r="M776" s="61"/>
      <c r="N776" s="61"/>
      <c r="O776" s="63"/>
      <c r="P776" s="184">
        <f t="shared" si="36"/>
        <v>0</v>
      </c>
      <c r="Q776" s="64"/>
      <c r="R776" s="64"/>
      <c r="S776" s="64"/>
      <c r="T776" s="64"/>
      <c r="U776" s="64"/>
      <c r="V776" s="64"/>
      <c r="W776" s="64"/>
      <c r="X776" s="63"/>
      <c r="Y776" s="189">
        <f t="shared" si="37"/>
        <v>0</v>
      </c>
      <c r="Z776" s="61"/>
      <c r="AA776" s="61"/>
      <c r="AB776" s="61"/>
      <c r="AC776" s="61"/>
      <c r="AD776" s="61"/>
      <c r="AE776" s="61"/>
      <c r="AF776" s="61">
        <v>1</v>
      </c>
      <c r="AG776" s="63">
        <v>44013</v>
      </c>
      <c r="AH776" s="186">
        <f t="shared" si="38"/>
        <v>1</v>
      </c>
      <c r="AI776" s="61"/>
      <c r="AJ776" s="64" t="s">
        <v>2135</v>
      </c>
      <c r="AK776" s="61" t="s">
        <v>2127</v>
      </c>
      <c r="AL776" s="61"/>
      <c r="AM776" s="61"/>
      <c r="AN776" s="61"/>
      <c r="AO776" s="61"/>
      <c r="AP776" s="61"/>
      <c r="AQ776" s="61"/>
      <c r="AR776" s="61"/>
      <c r="AS776" s="489" t="s">
        <v>3641</v>
      </c>
    </row>
    <row r="777" spans="1:45" ht="15" x14ac:dyDescent="0.25">
      <c r="A777" s="198"/>
      <c r="B777" s="61" t="s">
        <v>3642</v>
      </c>
      <c r="C777" s="61" t="s">
        <v>3643</v>
      </c>
      <c r="D777" s="158"/>
      <c r="E777" s="196" t="s">
        <v>3644</v>
      </c>
      <c r="F777" s="217" t="s">
        <v>690</v>
      </c>
      <c r="G777" s="61" t="s">
        <v>691</v>
      </c>
      <c r="H777" s="61"/>
      <c r="I777" s="61"/>
      <c r="J777" s="61"/>
      <c r="K777" s="61"/>
      <c r="L777" s="61"/>
      <c r="M777" s="61"/>
      <c r="N777" s="61"/>
      <c r="O777" s="63"/>
      <c r="P777" s="184">
        <f t="shared" si="36"/>
        <v>0</v>
      </c>
      <c r="Q777" s="64"/>
      <c r="R777" s="64"/>
      <c r="S777" s="64"/>
      <c r="T777" s="64"/>
      <c r="U777" s="64"/>
      <c r="V777" s="64"/>
      <c r="W777" s="64"/>
      <c r="X777" s="63"/>
      <c r="Y777" s="189">
        <f t="shared" si="37"/>
        <v>0</v>
      </c>
      <c r="Z777" s="61"/>
      <c r="AA777" s="61"/>
      <c r="AB777" s="61"/>
      <c r="AC777" s="61"/>
      <c r="AD777" s="61"/>
      <c r="AE777" s="61"/>
      <c r="AF777" s="61">
        <v>1</v>
      </c>
      <c r="AG777" s="63">
        <v>43916</v>
      </c>
      <c r="AH777" s="186">
        <f t="shared" si="38"/>
        <v>1</v>
      </c>
      <c r="AI777" s="61"/>
      <c r="AJ777" s="64" t="s">
        <v>2135</v>
      </c>
      <c r="AK777" s="61" t="s">
        <v>2127</v>
      </c>
      <c r="AL777" s="61"/>
      <c r="AM777" s="61"/>
      <c r="AN777" s="61"/>
      <c r="AO777" s="61"/>
      <c r="AP777" s="61"/>
      <c r="AQ777" s="61"/>
      <c r="AR777" s="61"/>
      <c r="AS777" s="489" t="s">
        <v>3645</v>
      </c>
    </row>
    <row r="778" spans="1:45" ht="15" customHeight="1" x14ac:dyDescent="0.25">
      <c r="A778" s="198"/>
      <c r="B778" s="61" t="s">
        <v>3646</v>
      </c>
      <c r="C778" s="61" t="s">
        <v>3647</v>
      </c>
      <c r="D778" s="158"/>
      <c r="E778" s="196" t="s">
        <v>3648</v>
      </c>
      <c r="F778" s="217" t="s">
        <v>690</v>
      </c>
      <c r="G778" s="61" t="s">
        <v>691</v>
      </c>
      <c r="H778" s="61"/>
      <c r="I778" s="61"/>
      <c r="J778" s="61"/>
      <c r="K778" s="61"/>
      <c r="L778" s="61"/>
      <c r="M778" s="61"/>
      <c r="N778" s="61"/>
      <c r="O778" s="63"/>
      <c r="P778" s="184">
        <f t="shared" si="36"/>
        <v>0</v>
      </c>
      <c r="Q778" s="64"/>
      <c r="R778" s="64"/>
      <c r="S778" s="64"/>
      <c r="T778" s="64"/>
      <c r="U778" s="64"/>
      <c r="V778" s="64"/>
      <c r="W778" s="64"/>
      <c r="X778" s="63"/>
      <c r="Y778" s="189">
        <f t="shared" si="37"/>
        <v>0</v>
      </c>
      <c r="Z778" s="61"/>
      <c r="AA778" s="61"/>
      <c r="AB778" s="61"/>
      <c r="AC778" s="61"/>
      <c r="AD778" s="61"/>
      <c r="AE778" s="61"/>
      <c r="AF778" s="61">
        <v>1</v>
      </c>
      <c r="AG778" s="63">
        <v>43927</v>
      </c>
      <c r="AH778" s="186">
        <f t="shared" si="38"/>
        <v>1</v>
      </c>
      <c r="AI778" s="64"/>
      <c r="AJ778" s="64" t="s">
        <v>2135</v>
      </c>
      <c r="AK778" s="61" t="s">
        <v>2127</v>
      </c>
      <c r="AL778" s="61"/>
      <c r="AM778" s="61"/>
      <c r="AN778" s="61"/>
      <c r="AO778" s="61"/>
      <c r="AP778" s="61"/>
      <c r="AQ778" s="61"/>
      <c r="AR778" s="61"/>
      <c r="AS778" s="489" t="s">
        <v>3649</v>
      </c>
    </row>
    <row r="779" spans="1:45" ht="15" x14ac:dyDescent="0.25">
      <c r="A779" s="198"/>
      <c r="B779" s="61" t="s">
        <v>3650</v>
      </c>
      <c r="C779" s="61" t="s">
        <v>3651</v>
      </c>
      <c r="D779" s="158"/>
      <c r="E779" s="196" t="s">
        <v>3652</v>
      </c>
      <c r="F779" s="217" t="s">
        <v>690</v>
      </c>
      <c r="G779" s="61" t="s">
        <v>691</v>
      </c>
      <c r="H779" s="61"/>
      <c r="I779" s="61"/>
      <c r="J779" s="61"/>
      <c r="K779" s="61"/>
      <c r="L779" s="61"/>
      <c r="M779" s="61"/>
      <c r="N779" s="61"/>
      <c r="O779" s="63"/>
      <c r="P779" s="184">
        <f t="shared" si="36"/>
        <v>0</v>
      </c>
      <c r="Q779" s="64"/>
      <c r="R779" s="64"/>
      <c r="S779" s="64"/>
      <c r="T779" s="64"/>
      <c r="U779" s="64"/>
      <c r="V779" s="64"/>
      <c r="W779" s="64"/>
      <c r="X779" s="63"/>
      <c r="Y779" s="189">
        <f t="shared" si="37"/>
        <v>0</v>
      </c>
      <c r="Z779" s="61"/>
      <c r="AA779" s="61"/>
      <c r="AB779" s="61"/>
      <c r="AC779" s="61"/>
      <c r="AD779" s="61"/>
      <c r="AE779" s="61"/>
      <c r="AF779" s="61">
        <v>1</v>
      </c>
      <c r="AG779" s="63">
        <v>44013</v>
      </c>
      <c r="AH779" s="186">
        <f t="shared" si="38"/>
        <v>1</v>
      </c>
      <c r="AI779" s="61"/>
      <c r="AJ779" s="64" t="s">
        <v>2135</v>
      </c>
      <c r="AK779" s="61" t="s">
        <v>2127</v>
      </c>
      <c r="AL779" s="61"/>
      <c r="AM779" s="61"/>
      <c r="AN779" s="61"/>
      <c r="AO779" s="61"/>
      <c r="AP779" s="61"/>
      <c r="AQ779" s="61"/>
      <c r="AR779" s="61"/>
      <c r="AS779" s="489" t="s">
        <v>3653</v>
      </c>
    </row>
    <row r="780" spans="1:45" ht="15" customHeight="1" x14ac:dyDescent="0.25">
      <c r="A780" s="198"/>
      <c r="B780" s="61" t="s">
        <v>3654</v>
      </c>
      <c r="C780" s="61" t="s">
        <v>3655</v>
      </c>
      <c r="D780" s="158"/>
      <c r="E780" s="196" t="s">
        <v>3656</v>
      </c>
      <c r="F780" s="217" t="s">
        <v>690</v>
      </c>
      <c r="G780" s="61" t="s">
        <v>691</v>
      </c>
      <c r="H780" s="61"/>
      <c r="I780" s="61"/>
      <c r="J780" s="61"/>
      <c r="K780" s="61"/>
      <c r="L780" s="61"/>
      <c r="M780" s="61"/>
      <c r="N780" s="61"/>
      <c r="O780" s="63"/>
      <c r="P780" s="184">
        <f t="shared" si="36"/>
        <v>0</v>
      </c>
      <c r="Q780" s="64"/>
      <c r="R780" s="64"/>
      <c r="S780" s="64"/>
      <c r="T780" s="64"/>
      <c r="U780" s="64"/>
      <c r="V780" s="64"/>
      <c r="W780" s="64"/>
      <c r="X780" s="63"/>
      <c r="Y780" s="189">
        <f t="shared" si="37"/>
        <v>0</v>
      </c>
      <c r="Z780" s="61"/>
      <c r="AA780" s="61"/>
      <c r="AB780" s="61"/>
      <c r="AC780" s="61"/>
      <c r="AD780" s="61"/>
      <c r="AE780" s="61"/>
      <c r="AF780" s="61">
        <v>1</v>
      </c>
      <c r="AG780" s="63">
        <v>44013</v>
      </c>
      <c r="AH780" s="186">
        <f t="shared" si="38"/>
        <v>1</v>
      </c>
      <c r="AI780" s="61"/>
      <c r="AJ780" s="64" t="s">
        <v>2135</v>
      </c>
      <c r="AK780" s="61" t="s">
        <v>2127</v>
      </c>
      <c r="AL780" s="61"/>
      <c r="AM780" s="61"/>
      <c r="AN780" s="61"/>
      <c r="AO780" s="61"/>
      <c r="AP780" s="61"/>
      <c r="AQ780" s="61"/>
      <c r="AR780" s="61"/>
      <c r="AS780" s="489" t="s">
        <v>3657</v>
      </c>
    </row>
    <row r="781" spans="1:45" ht="15" x14ac:dyDescent="0.25">
      <c r="A781" s="198"/>
      <c r="B781" s="61" t="s">
        <v>3658</v>
      </c>
      <c r="C781" s="61" t="s">
        <v>3659</v>
      </c>
      <c r="D781" s="158"/>
      <c r="E781" s="196" t="s">
        <v>3660</v>
      </c>
      <c r="F781" s="217" t="s">
        <v>690</v>
      </c>
      <c r="G781" s="61" t="s">
        <v>691</v>
      </c>
      <c r="H781" s="61"/>
      <c r="I781" s="61"/>
      <c r="J781" s="61"/>
      <c r="K781" s="61"/>
      <c r="L781" s="61"/>
      <c r="M781" s="61"/>
      <c r="N781" s="61"/>
      <c r="O781" s="63"/>
      <c r="P781" s="184">
        <f t="shared" ref="P781:P844" si="39">SUM($H781:$N781)</f>
        <v>0</v>
      </c>
      <c r="Q781" s="64"/>
      <c r="R781" s="64"/>
      <c r="S781" s="64"/>
      <c r="T781" s="64"/>
      <c r="U781" s="64"/>
      <c r="V781" s="64"/>
      <c r="W781" s="64"/>
      <c r="X781" s="63"/>
      <c r="Y781" s="189">
        <f t="shared" ref="Y781:Y844" si="40">SUM(Q781:W781)</f>
        <v>0</v>
      </c>
      <c r="Z781" s="61"/>
      <c r="AA781" s="61"/>
      <c r="AB781" s="61"/>
      <c r="AC781" s="61"/>
      <c r="AD781" s="61"/>
      <c r="AE781" s="61"/>
      <c r="AF781" s="61">
        <v>1</v>
      </c>
      <c r="AG781" s="63">
        <v>43916</v>
      </c>
      <c r="AH781" s="186">
        <f t="shared" ref="AH781:AH844" si="41">SUM($Z781:$AF781)</f>
        <v>1</v>
      </c>
      <c r="AI781" s="61"/>
      <c r="AJ781" s="64" t="s">
        <v>2135</v>
      </c>
      <c r="AK781" s="61" t="s">
        <v>2127</v>
      </c>
      <c r="AL781" s="61"/>
      <c r="AM781" s="61"/>
      <c r="AN781" s="61"/>
      <c r="AO781" s="61"/>
      <c r="AP781" s="61"/>
      <c r="AQ781" s="61"/>
      <c r="AR781" s="61"/>
      <c r="AS781" s="489" t="s">
        <v>3661</v>
      </c>
    </row>
    <row r="782" spans="1:45" ht="15" customHeight="1" x14ac:dyDescent="0.25">
      <c r="A782" s="198"/>
      <c r="B782" s="61" t="s">
        <v>3662</v>
      </c>
      <c r="C782" s="61" t="s">
        <v>3663</v>
      </c>
      <c r="D782" s="158"/>
      <c r="E782" s="196" t="s">
        <v>3664</v>
      </c>
      <c r="F782" s="217" t="s">
        <v>510</v>
      </c>
      <c r="G782" s="61" t="s">
        <v>394</v>
      </c>
      <c r="H782" s="61"/>
      <c r="I782" s="61"/>
      <c r="J782" s="61"/>
      <c r="K782" s="61"/>
      <c r="L782" s="61"/>
      <c r="M782" s="61"/>
      <c r="N782" s="61"/>
      <c r="O782" s="63"/>
      <c r="P782" s="184">
        <f t="shared" si="39"/>
        <v>0</v>
      </c>
      <c r="Q782" s="64"/>
      <c r="R782" s="64"/>
      <c r="S782" s="64"/>
      <c r="T782" s="64"/>
      <c r="U782" s="64"/>
      <c r="V782" s="64"/>
      <c r="W782" s="64"/>
      <c r="X782" s="63"/>
      <c r="Y782" s="189">
        <f t="shared" si="40"/>
        <v>0</v>
      </c>
      <c r="Z782" s="61"/>
      <c r="AA782" s="61"/>
      <c r="AB782" s="61"/>
      <c r="AC782" s="61"/>
      <c r="AD782" s="61"/>
      <c r="AE782" s="61"/>
      <c r="AF782" s="61">
        <v>1</v>
      </c>
      <c r="AG782" s="63">
        <v>44057</v>
      </c>
      <c r="AH782" s="186">
        <f t="shared" si="41"/>
        <v>1</v>
      </c>
      <c r="AI782" s="64"/>
      <c r="AJ782" s="64" t="s">
        <v>2135</v>
      </c>
      <c r="AK782" s="61" t="s">
        <v>2127</v>
      </c>
      <c r="AL782" s="61"/>
      <c r="AM782" s="61"/>
      <c r="AN782" s="61"/>
      <c r="AO782" s="61"/>
      <c r="AP782" s="61"/>
      <c r="AQ782" s="61"/>
      <c r="AR782" s="61"/>
      <c r="AS782" s="489" t="s">
        <v>3665</v>
      </c>
    </row>
    <row r="783" spans="1:45" ht="15" x14ac:dyDescent="0.25">
      <c r="A783" s="198"/>
      <c r="B783" s="61" t="s">
        <v>3666</v>
      </c>
      <c r="C783" s="61" t="s">
        <v>3667</v>
      </c>
      <c r="D783" s="158"/>
      <c r="E783" s="196" t="s">
        <v>3668</v>
      </c>
      <c r="F783" s="217" t="s">
        <v>690</v>
      </c>
      <c r="G783" s="61" t="s">
        <v>691</v>
      </c>
      <c r="H783" s="61"/>
      <c r="I783" s="61"/>
      <c r="J783" s="61"/>
      <c r="K783" s="61"/>
      <c r="L783" s="61"/>
      <c r="M783" s="61"/>
      <c r="N783" s="61"/>
      <c r="O783" s="63"/>
      <c r="P783" s="184">
        <f t="shared" si="39"/>
        <v>0</v>
      </c>
      <c r="Q783" s="64"/>
      <c r="R783" s="64"/>
      <c r="S783" s="64"/>
      <c r="T783" s="64"/>
      <c r="U783" s="64"/>
      <c r="V783" s="64"/>
      <c r="W783" s="64"/>
      <c r="X783" s="63"/>
      <c r="Y783" s="189">
        <f t="shared" si="40"/>
        <v>0</v>
      </c>
      <c r="Z783" s="61"/>
      <c r="AA783" s="61"/>
      <c r="AB783" s="61"/>
      <c r="AC783" s="61"/>
      <c r="AD783" s="61"/>
      <c r="AE783" s="61"/>
      <c r="AF783" s="61">
        <v>1</v>
      </c>
      <c r="AG783" s="63">
        <v>44186</v>
      </c>
      <c r="AH783" s="186">
        <f t="shared" si="41"/>
        <v>1</v>
      </c>
      <c r="AI783" s="61"/>
      <c r="AJ783" s="64" t="s">
        <v>2135</v>
      </c>
      <c r="AK783" s="61" t="s">
        <v>2127</v>
      </c>
      <c r="AL783" s="61"/>
      <c r="AM783" s="61"/>
      <c r="AN783" s="61"/>
      <c r="AO783" s="61"/>
      <c r="AP783" s="61"/>
      <c r="AQ783" s="61"/>
      <c r="AR783" s="61"/>
      <c r="AS783" s="489" t="s">
        <v>3669</v>
      </c>
    </row>
    <row r="784" spans="1:45" ht="15" x14ac:dyDescent="0.25">
      <c r="A784" s="198"/>
      <c r="B784" s="61" t="s">
        <v>3670</v>
      </c>
      <c r="C784" s="61" t="s">
        <v>3671</v>
      </c>
      <c r="D784" s="158"/>
      <c r="E784" s="196" t="s">
        <v>3672</v>
      </c>
      <c r="F784" s="217" t="s">
        <v>510</v>
      </c>
      <c r="G784" s="61" t="s">
        <v>394</v>
      </c>
      <c r="H784" s="61"/>
      <c r="I784" s="61"/>
      <c r="J784" s="61"/>
      <c r="K784" s="61"/>
      <c r="L784" s="61"/>
      <c r="M784" s="61"/>
      <c r="N784" s="61"/>
      <c r="O784" s="63"/>
      <c r="P784" s="184">
        <f t="shared" si="39"/>
        <v>0</v>
      </c>
      <c r="Q784" s="64"/>
      <c r="R784" s="64"/>
      <c r="S784" s="64"/>
      <c r="T784" s="64"/>
      <c r="U784" s="64"/>
      <c r="V784" s="64"/>
      <c r="W784" s="64"/>
      <c r="X784" s="63"/>
      <c r="Y784" s="189">
        <f t="shared" si="40"/>
        <v>0</v>
      </c>
      <c r="Z784" s="61"/>
      <c r="AA784" s="61"/>
      <c r="AB784" s="61"/>
      <c r="AC784" s="61"/>
      <c r="AD784" s="61"/>
      <c r="AE784" s="61"/>
      <c r="AF784" s="61">
        <v>1</v>
      </c>
      <c r="AG784" s="63">
        <v>44069</v>
      </c>
      <c r="AH784" s="186">
        <f t="shared" si="41"/>
        <v>1</v>
      </c>
      <c r="AI784" s="61"/>
      <c r="AJ784" s="64" t="s">
        <v>2135</v>
      </c>
      <c r="AK784" s="61" t="s">
        <v>2127</v>
      </c>
      <c r="AL784" s="61"/>
      <c r="AM784" s="61"/>
      <c r="AN784" s="61"/>
      <c r="AO784" s="61"/>
      <c r="AP784" s="61"/>
      <c r="AQ784" s="61"/>
      <c r="AR784" s="61"/>
      <c r="AS784" s="489" t="s">
        <v>3673</v>
      </c>
    </row>
    <row r="785" spans="1:45" ht="15" customHeight="1" x14ac:dyDescent="0.25">
      <c r="A785" s="198"/>
      <c r="B785" s="61" t="s">
        <v>3674</v>
      </c>
      <c r="C785" s="61" t="s">
        <v>3675</v>
      </c>
      <c r="D785" s="158"/>
      <c r="E785" s="196" t="s">
        <v>3676</v>
      </c>
      <c r="F785" s="217" t="s">
        <v>677</v>
      </c>
      <c r="G785" s="61" t="s">
        <v>691</v>
      </c>
      <c r="H785" s="61"/>
      <c r="I785" s="61"/>
      <c r="J785" s="61"/>
      <c r="K785" s="61"/>
      <c r="L785" s="61"/>
      <c r="M785" s="61"/>
      <c r="N785" s="61"/>
      <c r="O785" s="63"/>
      <c r="P785" s="184">
        <f t="shared" si="39"/>
        <v>0</v>
      </c>
      <c r="Q785" s="64"/>
      <c r="R785" s="64"/>
      <c r="S785" s="64"/>
      <c r="T785" s="64"/>
      <c r="U785" s="64"/>
      <c r="V785" s="64"/>
      <c r="W785" s="64"/>
      <c r="X785" s="63"/>
      <c r="Y785" s="189">
        <f t="shared" si="40"/>
        <v>0</v>
      </c>
      <c r="Z785" s="61"/>
      <c r="AA785" s="61"/>
      <c r="AB785" s="61"/>
      <c r="AC785" s="61"/>
      <c r="AD785" s="61"/>
      <c r="AE785" s="61"/>
      <c r="AF785" s="61">
        <v>1</v>
      </c>
      <c r="AG785" s="63">
        <v>44155</v>
      </c>
      <c r="AH785" s="186">
        <f t="shared" si="41"/>
        <v>1</v>
      </c>
      <c r="AI785" s="61"/>
      <c r="AJ785" s="64" t="s">
        <v>2135</v>
      </c>
      <c r="AK785" s="61" t="s">
        <v>2127</v>
      </c>
      <c r="AL785" s="61"/>
      <c r="AM785" s="61"/>
      <c r="AN785" s="61"/>
      <c r="AO785" s="61"/>
      <c r="AP785" s="61"/>
      <c r="AQ785" s="61"/>
      <c r="AR785" s="61"/>
      <c r="AS785" s="489" t="s">
        <v>3677</v>
      </c>
    </row>
    <row r="786" spans="1:45" ht="15" x14ac:dyDescent="0.25">
      <c r="A786" s="198"/>
      <c r="B786" s="61" t="s">
        <v>3678</v>
      </c>
      <c r="C786" s="61" t="s">
        <v>3679</v>
      </c>
      <c r="D786" s="158"/>
      <c r="E786" s="196" t="s">
        <v>3680</v>
      </c>
      <c r="F786" s="217" t="s">
        <v>510</v>
      </c>
      <c r="G786" s="61" t="s">
        <v>394</v>
      </c>
      <c r="H786" s="61"/>
      <c r="I786" s="61"/>
      <c r="J786" s="61"/>
      <c r="K786" s="61"/>
      <c r="L786" s="61"/>
      <c r="M786" s="61"/>
      <c r="N786" s="61"/>
      <c r="O786" s="63"/>
      <c r="P786" s="184">
        <f t="shared" si="39"/>
        <v>0</v>
      </c>
      <c r="Q786" s="64"/>
      <c r="R786" s="64"/>
      <c r="S786" s="64"/>
      <c r="T786" s="64"/>
      <c r="U786" s="64"/>
      <c r="V786" s="64"/>
      <c r="W786" s="64"/>
      <c r="X786" s="63"/>
      <c r="Y786" s="189">
        <f t="shared" si="40"/>
        <v>0</v>
      </c>
      <c r="Z786" s="61"/>
      <c r="AA786" s="61"/>
      <c r="AB786" s="61"/>
      <c r="AC786" s="61"/>
      <c r="AD786" s="61"/>
      <c r="AE786" s="61"/>
      <c r="AF786" s="61">
        <v>1</v>
      </c>
      <c r="AG786" s="63">
        <v>44105</v>
      </c>
      <c r="AH786" s="186">
        <f t="shared" si="41"/>
        <v>1</v>
      </c>
      <c r="AI786" s="64"/>
      <c r="AJ786" s="64" t="s">
        <v>2135</v>
      </c>
      <c r="AK786" s="61" t="s">
        <v>2127</v>
      </c>
      <c r="AL786" s="61"/>
      <c r="AM786" s="61"/>
      <c r="AN786" s="61"/>
      <c r="AO786" s="61"/>
      <c r="AP786" s="61"/>
      <c r="AQ786" s="61"/>
      <c r="AR786" s="61"/>
      <c r="AS786" s="489" t="s">
        <v>3681</v>
      </c>
    </row>
    <row r="787" spans="1:45" ht="15" x14ac:dyDescent="0.25">
      <c r="A787" s="198"/>
      <c r="B787" s="61" t="s">
        <v>962</v>
      </c>
      <c r="C787" s="61" t="s">
        <v>2726</v>
      </c>
      <c r="D787" s="158"/>
      <c r="E787" s="196" t="s">
        <v>2727</v>
      </c>
      <c r="F787" s="217" t="s">
        <v>510</v>
      </c>
      <c r="G787" s="61" t="s">
        <v>394</v>
      </c>
      <c r="H787" s="61"/>
      <c r="I787" s="61"/>
      <c r="J787" s="61"/>
      <c r="K787" s="61"/>
      <c r="L787" s="61"/>
      <c r="M787" s="61"/>
      <c r="N787" s="61"/>
      <c r="O787" s="63"/>
      <c r="P787" s="184">
        <f t="shared" si="39"/>
        <v>0</v>
      </c>
      <c r="Q787" s="64"/>
      <c r="R787" s="64"/>
      <c r="S787" s="64"/>
      <c r="T787" s="64"/>
      <c r="U787" s="64"/>
      <c r="V787" s="64"/>
      <c r="W787" s="64"/>
      <c r="X787" s="63"/>
      <c r="Y787" s="189">
        <f t="shared" si="40"/>
        <v>0</v>
      </c>
      <c r="Z787" s="61"/>
      <c r="AA787" s="61"/>
      <c r="AB787" s="61"/>
      <c r="AC787" s="61"/>
      <c r="AD787" s="61"/>
      <c r="AE787" s="61"/>
      <c r="AF787" s="61">
        <v>1</v>
      </c>
      <c r="AG787" s="63">
        <v>43957</v>
      </c>
      <c r="AH787" s="186">
        <f t="shared" si="41"/>
        <v>1</v>
      </c>
      <c r="AI787" s="64"/>
      <c r="AJ787" s="64" t="s">
        <v>2135</v>
      </c>
      <c r="AK787" s="61" t="s">
        <v>2127</v>
      </c>
      <c r="AL787" s="61"/>
      <c r="AM787" s="61"/>
      <c r="AN787" s="61"/>
      <c r="AO787" s="61"/>
      <c r="AP787" s="61"/>
      <c r="AQ787" s="61"/>
      <c r="AR787" s="61"/>
      <c r="AS787" s="489" t="s">
        <v>2728</v>
      </c>
    </row>
    <row r="788" spans="1:45" ht="15" x14ac:dyDescent="0.25">
      <c r="A788" s="198"/>
      <c r="B788" s="61" t="s">
        <v>3682</v>
      </c>
      <c r="C788" s="61" t="s">
        <v>3683</v>
      </c>
      <c r="D788" s="158"/>
      <c r="E788" s="196" t="s">
        <v>3684</v>
      </c>
      <c r="F788" s="217" t="s">
        <v>690</v>
      </c>
      <c r="G788" s="61" t="s">
        <v>691</v>
      </c>
      <c r="H788" s="61"/>
      <c r="I788" s="61"/>
      <c r="J788" s="61"/>
      <c r="K788" s="61"/>
      <c r="L788" s="61"/>
      <c r="M788" s="61"/>
      <c r="N788" s="61"/>
      <c r="O788" s="63"/>
      <c r="P788" s="184">
        <f t="shared" si="39"/>
        <v>0</v>
      </c>
      <c r="Q788" s="64"/>
      <c r="R788" s="64"/>
      <c r="S788" s="64"/>
      <c r="T788" s="64"/>
      <c r="U788" s="64"/>
      <c r="V788" s="64"/>
      <c r="W788" s="64"/>
      <c r="X788" s="63"/>
      <c r="Y788" s="189">
        <f t="shared" si="40"/>
        <v>0</v>
      </c>
      <c r="Z788" s="61"/>
      <c r="AA788" s="61"/>
      <c r="AB788" s="61"/>
      <c r="AC788" s="61"/>
      <c r="AD788" s="61"/>
      <c r="AE788" s="61"/>
      <c r="AF788" s="61">
        <v>1</v>
      </c>
      <c r="AG788" s="63">
        <v>44026</v>
      </c>
      <c r="AH788" s="186">
        <f t="shared" si="41"/>
        <v>1</v>
      </c>
      <c r="AI788" s="61"/>
      <c r="AJ788" s="64" t="s">
        <v>2135</v>
      </c>
      <c r="AK788" s="61" t="s">
        <v>2127</v>
      </c>
      <c r="AL788" s="61"/>
      <c r="AM788" s="61"/>
      <c r="AN788" s="61"/>
      <c r="AO788" s="61"/>
      <c r="AP788" s="61"/>
      <c r="AQ788" s="61"/>
      <c r="AR788" s="61"/>
      <c r="AS788" s="489" t="s">
        <v>3685</v>
      </c>
    </row>
    <row r="789" spans="1:45" ht="15" x14ac:dyDescent="0.25">
      <c r="A789" s="198"/>
      <c r="B789" s="61" t="s">
        <v>3686</v>
      </c>
      <c r="C789" s="61" t="s">
        <v>3687</v>
      </c>
      <c r="D789" s="158"/>
      <c r="E789" s="196" t="s">
        <v>3688</v>
      </c>
      <c r="F789" s="217" t="s">
        <v>510</v>
      </c>
      <c r="G789" s="61" t="s">
        <v>394</v>
      </c>
      <c r="H789" s="61"/>
      <c r="I789" s="61"/>
      <c r="J789" s="61"/>
      <c r="K789" s="61"/>
      <c r="L789" s="61"/>
      <c r="M789" s="61"/>
      <c r="N789" s="61"/>
      <c r="O789" s="63"/>
      <c r="P789" s="184">
        <f t="shared" si="39"/>
        <v>0</v>
      </c>
      <c r="Q789" s="64"/>
      <c r="R789" s="64"/>
      <c r="S789" s="64"/>
      <c r="T789" s="64"/>
      <c r="U789" s="64"/>
      <c r="V789" s="64"/>
      <c r="W789" s="64"/>
      <c r="X789" s="63"/>
      <c r="Y789" s="189">
        <f t="shared" si="40"/>
        <v>0</v>
      </c>
      <c r="Z789" s="61"/>
      <c r="AA789" s="61"/>
      <c r="AB789" s="61"/>
      <c r="AC789" s="61"/>
      <c r="AD789" s="61"/>
      <c r="AE789" s="61"/>
      <c r="AF789" s="61">
        <v>1</v>
      </c>
      <c r="AG789" s="63">
        <v>44069</v>
      </c>
      <c r="AH789" s="186">
        <f t="shared" si="41"/>
        <v>1</v>
      </c>
      <c r="AI789" s="64"/>
      <c r="AJ789" s="64" t="s">
        <v>2135</v>
      </c>
      <c r="AK789" s="61" t="s">
        <v>2127</v>
      </c>
      <c r="AL789" s="61"/>
      <c r="AM789" s="61"/>
      <c r="AN789" s="61"/>
      <c r="AO789" s="61"/>
      <c r="AP789" s="61"/>
      <c r="AQ789" s="61"/>
      <c r="AR789" s="61"/>
      <c r="AS789" s="489" t="s">
        <v>3689</v>
      </c>
    </row>
    <row r="790" spans="1:45" ht="15" x14ac:dyDescent="0.25">
      <c r="A790" s="198"/>
      <c r="B790" s="61" t="s">
        <v>3690</v>
      </c>
      <c r="C790" s="61" t="s">
        <v>3691</v>
      </c>
      <c r="D790" s="158"/>
      <c r="E790" s="196" t="s">
        <v>3692</v>
      </c>
      <c r="F790" s="217" t="s">
        <v>510</v>
      </c>
      <c r="G790" s="61" t="s">
        <v>394</v>
      </c>
      <c r="H790" s="61"/>
      <c r="I790" s="61"/>
      <c r="J790" s="61"/>
      <c r="K790" s="61"/>
      <c r="L790" s="61"/>
      <c r="M790" s="61"/>
      <c r="N790" s="61"/>
      <c r="O790" s="63"/>
      <c r="P790" s="184">
        <f t="shared" si="39"/>
        <v>0</v>
      </c>
      <c r="Q790" s="64"/>
      <c r="R790" s="64"/>
      <c r="S790" s="64"/>
      <c r="T790" s="64"/>
      <c r="U790" s="64"/>
      <c r="V790" s="64"/>
      <c r="W790" s="64"/>
      <c r="X790" s="63"/>
      <c r="Y790" s="189">
        <f t="shared" si="40"/>
        <v>0</v>
      </c>
      <c r="Z790" s="61"/>
      <c r="AA790" s="61"/>
      <c r="AB790" s="61"/>
      <c r="AC790" s="61"/>
      <c r="AD790" s="61"/>
      <c r="AE790" s="61"/>
      <c r="AF790" s="61">
        <v>1</v>
      </c>
      <c r="AG790" s="63">
        <v>44120</v>
      </c>
      <c r="AH790" s="186">
        <f t="shared" si="41"/>
        <v>1</v>
      </c>
      <c r="AI790" s="64"/>
      <c r="AJ790" s="64" t="s">
        <v>2135</v>
      </c>
      <c r="AK790" s="61" t="s">
        <v>2127</v>
      </c>
      <c r="AL790" s="61"/>
      <c r="AM790" s="61"/>
      <c r="AN790" s="61"/>
      <c r="AO790" s="61"/>
      <c r="AP790" s="61"/>
      <c r="AQ790" s="61"/>
      <c r="AR790" s="61"/>
      <c r="AS790" s="489" t="s">
        <v>3693</v>
      </c>
    </row>
    <row r="791" spans="1:45" ht="15" customHeight="1" x14ac:dyDescent="0.25">
      <c r="A791" s="198"/>
      <c r="B791" s="61" t="s">
        <v>3694</v>
      </c>
      <c r="C791" s="61" t="s">
        <v>3695</v>
      </c>
      <c r="D791" s="158"/>
      <c r="E791" s="196" t="s">
        <v>3696</v>
      </c>
      <c r="F791" s="217" t="s">
        <v>510</v>
      </c>
      <c r="G791" s="61" t="s">
        <v>394</v>
      </c>
      <c r="H791" s="61"/>
      <c r="I791" s="61"/>
      <c r="J791" s="61"/>
      <c r="K791" s="61"/>
      <c r="L791" s="61"/>
      <c r="M791" s="61"/>
      <c r="N791" s="61"/>
      <c r="O791" s="63"/>
      <c r="P791" s="184">
        <f t="shared" si="39"/>
        <v>0</v>
      </c>
      <c r="Q791" s="64"/>
      <c r="R791" s="64"/>
      <c r="S791" s="64"/>
      <c r="T791" s="64"/>
      <c r="U791" s="64"/>
      <c r="V791" s="64"/>
      <c r="W791" s="64"/>
      <c r="X791" s="63"/>
      <c r="Y791" s="189">
        <f t="shared" si="40"/>
        <v>0</v>
      </c>
      <c r="Z791" s="61"/>
      <c r="AA791" s="61"/>
      <c r="AB791" s="61"/>
      <c r="AC791" s="61"/>
      <c r="AD791" s="61"/>
      <c r="AE791" s="61"/>
      <c r="AF791" s="61">
        <v>1</v>
      </c>
      <c r="AG791" s="63">
        <v>43903</v>
      </c>
      <c r="AH791" s="186">
        <f t="shared" si="41"/>
        <v>1</v>
      </c>
      <c r="AI791" s="64"/>
      <c r="AJ791" s="64" t="s">
        <v>2135</v>
      </c>
      <c r="AK791" s="61" t="s">
        <v>2127</v>
      </c>
      <c r="AL791" s="61"/>
      <c r="AM791" s="61"/>
      <c r="AN791" s="61"/>
      <c r="AO791" s="61"/>
      <c r="AP791" s="61"/>
      <c r="AQ791" s="61"/>
      <c r="AR791" s="61"/>
      <c r="AS791" s="489" t="s">
        <v>3697</v>
      </c>
    </row>
    <row r="792" spans="1:45" ht="15" x14ac:dyDescent="0.25">
      <c r="A792" s="198"/>
      <c r="B792" s="61" t="s">
        <v>3698</v>
      </c>
      <c r="C792" s="61" t="s">
        <v>3699</v>
      </c>
      <c r="D792" s="158"/>
      <c r="E792" s="196" t="s">
        <v>3700</v>
      </c>
      <c r="F792" s="217" t="s">
        <v>510</v>
      </c>
      <c r="G792" s="61" t="s">
        <v>394</v>
      </c>
      <c r="H792" s="61"/>
      <c r="I792" s="61"/>
      <c r="J792" s="61"/>
      <c r="K792" s="61"/>
      <c r="L792" s="61"/>
      <c r="M792" s="61"/>
      <c r="N792" s="61"/>
      <c r="O792" s="63"/>
      <c r="P792" s="184">
        <f t="shared" si="39"/>
        <v>0</v>
      </c>
      <c r="Q792" s="64"/>
      <c r="R792" s="64"/>
      <c r="S792" s="64"/>
      <c r="T792" s="64"/>
      <c r="U792" s="64"/>
      <c r="V792" s="64"/>
      <c r="W792" s="64"/>
      <c r="X792" s="63"/>
      <c r="Y792" s="189">
        <f t="shared" si="40"/>
        <v>0</v>
      </c>
      <c r="Z792" s="61"/>
      <c r="AA792" s="61"/>
      <c r="AB792" s="61"/>
      <c r="AC792" s="61"/>
      <c r="AD792" s="61"/>
      <c r="AE792" s="61"/>
      <c r="AF792" s="61">
        <v>1</v>
      </c>
      <c r="AG792" s="63">
        <v>44188</v>
      </c>
      <c r="AH792" s="186">
        <f t="shared" si="41"/>
        <v>1</v>
      </c>
      <c r="AI792" s="64"/>
      <c r="AJ792" s="64" t="s">
        <v>2135</v>
      </c>
      <c r="AK792" s="61" t="s">
        <v>2127</v>
      </c>
      <c r="AL792" s="61"/>
      <c r="AM792" s="61"/>
      <c r="AN792" s="61"/>
      <c r="AO792" s="61"/>
      <c r="AP792" s="61"/>
      <c r="AQ792" s="61"/>
      <c r="AR792" s="61"/>
      <c r="AS792" s="489" t="s">
        <v>3701</v>
      </c>
    </row>
    <row r="793" spans="1:45" ht="15" x14ac:dyDescent="0.25">
      <c r="A793" s="198"/>
      <c r="B793" s="61" t="s">
        <v>3702</v>
      </c>
      <c r="C793" s="61" t="s">
        <v>3703</v>
      </c>
      <c r="D793" s="158"/>
      <c r="E793" s="196" t="s">
        <v>3704</v>
      </c>
      <c r="F793" s="217" t="s">
        <v>510</v>
      </c>
      <c r="G793" s="61" t="s">
        <v>394</v>
      </c>
      <c r="H793" s="61"/>
      <c r="I793" s="61"/>
      <c r="J793" s="61"/>
      <c r="K793" s="61"/>
      <c r="L793" s="61"/>
      <c r="M793" s="61"/>
      <c r="N793" s="61"/>
      <c r="O793" s="63"/>
      <c r="P793" s="184">
        <f t="shared" si="39"/>
        <v>0</v>
      </c>
      <c r="Q793" s="64"/>
      <c r="R793" s="64"/>
      <c r="S793" s="64"/>
      <c r="T793" s="64"/>
      <c r="U793" s="64"/>
      <c r="V793" s="64"/>
      <c r="W793" s="64"/>
      <c r="X793" s="63"/>
      <c r="Y793" s="189">
        <f t="shared" si="40"/>
        <v>0</v>
      </c>
      <c r="Z793" s="61"/>
      <c r="AA793" s="61"/>
      <c r="AB793" s="61"/>
      <c r="AC793" s="61"/>
      <c r="AD793" s="61"/>
      <c r="AE793" s="61"/>
      <c r="AF793" s="61">
        <v>1</v>
      </c>
      <c r="AG793" s="63">
        <v>43903</v>
      </c>
      <c r="AH793" s="186">
        <f t="shared" si="41"/>
        <v>1</v>
      </c>
      <c r="AI793" s="61"/>
      <c r="AJ793" s="64" t="s">
        <v>2135</v>
      </c>
      <c r="AK793" s="61" t="s">
        <v>2127</v>
      </c>
      <c r="AL793" s="61"/>
      <c r="AM793" s="61"/>
      <c r="AN793" s="61"/>
      <c r="AO793" s="61"/>
      <c r="AP793" s="61"/>
      <c r="AQ793" s="61"/>
      <c r="AR793" s="61"/>
      <c r="AS793" s="489" t="s">
        <v>3705</v>
      </c>
    </row>
    <row r="794" spans="1:45" ht="15" x14ac:dyDescent="0.25">
      <c r="A794" s="198"/>
      <c r="B794" s="61" t="s">
        <v>3706</v>
      </c>
      <c r="C794" s="61" t="s">
        <v>3707</v>
      </c>
      <c r="D794" s="158"/>
      <c r="E794" s="196" t="s">
        <v>3708</v>
      </c>
      <c r="F794" s="217" t="s">
        <v>510</v>
      </c>
      <c r="G794" s="61" t="s">
        <v>394</v>
      </c>
      <c r="H794" s="61"/>
      <c r="I794" s="61"/>
      <c r="J794" s="61"/>
      <c r="K794" s="61"/>
      <c r="L794" s="61"/>
      <c r="M794" s="61"/>
      <c r="N794" s="61"/>
      <c r="O794" s="63"/>
      <c r="P794" s="184">
        <f t="shared" si="39"/>
        <v>0</v>
      </c>
      <c r="Q794" s="64"/>
      <c r="R794" s="64"/>
      <c r="S794" s="64"/>
      <c r="T794" s="64"/>
      <c r="U794" s="64"/>
      <c r="V794" s="64"/>
      <c r="W794" s="64"/>
      <c r="X794" s="63"/>
      <c r="Y794" s="189">
        <f t="shared" si="40"/>
        <v>0</v>
      </c>
      <c r="Z794" s="61"/>
      <c r="AA794" s="61"/>
      <c r="AB794" s="61"/>
      <c r="AC794" s="61"/>
      <c r="AD794" s="61"/>
      <c r="AE794" s="61"/>
      <c r="AF794" s="61">
        <v>1</v>
      </c>
      <c r="AG794" s="63">
        <v>43872</v>
      </c>
      <c r="AH794" s="186">
        <f t="shared" si="41"/>
        <v>1</v>
      </c>
      <c r="AI794" s="61"/>
      <c r="AJ794" s="64" t="s">
        <v>2135</v>
      </c>
      <c r="AK794" s="61" t="s">
        <v>2127</v>
      </c>
      <c r="AL794" s="61"/>
      <c r="AM794" s="61"/>
      <c r="AN794" s="61"/>
      <c r="AO794" s="61"/>
      <c r="AP794" s="61"/>
      <c r="AQ794" s="61"/>
      <c r="AR794" s="61"/>
      <c r="AS794" s="489" t="s">
        <v>3709</v>
      </c>
    </row>
    <row r="795" spans="1:45" ht="15" customHeight="1" x14ac:dyDescent="0.25">
      <c r="A795" s="198"/>
      <c r="B795" s="61" t="s">
        <v>898</v>
      </c>
      <c r="C795" s="61" t="s">
        <v>2753</v>
      </c>
      <c r="D795" s="158"/>
      <c r="E795" s="196" t="s">
        <v>2754</v>
      </c>
      <c r="F795" s="217" t="s">
        <v>510</v>
      </c>
      <c r="G795" s="61" t="s">
        <v>394</v>
      </c>
      <c r="H795" s="61"/>
      <c r="I795" s="61"/>
      <c r="J795" s="61"/>
      <c r="K795" s="61"/>
      <c r="L795" s="61"/>
      <c r="M795" s="61"/>
      <c r="N795" s="61"/>
      <c r="O795" s="63"/>
      <c r="P795" s="184">
        <f t="shared" si="39"/>
        <v>0</v>
      </c>
      <c r="Q795" s="64"/>
      <c r="R795" s="64"/>
      <c r="S795" s="64"/>
      <c r="T795" s="64"/>
      <c r="U795" s="64"/>
      <c r="V795" s="64"/>
      <c r="W795" s="64"/>
      <c r="X795" s="63"/>
      <c r="Y795" s="189">
        <f t="shared" si="40"/>
        <v>0</v>
      </c>
      <c r="Z795" s="61"/>
      <c r="AA795" s="61"/>
      <c r="AB795" s="61"/>
      <c r="AC795" s="61"/>
      <c r="AD795" s="61"/>
      <c r="AE795" s="61"/>
      <c r="AF795" s="61">
        <v>1</v>
      </c>
      <c r="AG795" s="63">
        <v>44193</v>
      </c>
      <c r="AH795" s="186">
        <f t="shared" si="41"/>
        <v>1</v>
      </c>
      <c r="AI795" s="64"/>
      <c r="AJ795" s="64" t="s">
        <v>2135</v>
      </c>
      <c r="AK795" s="61" t="s">
        <v>2127</v>
      </c>
      <c r="AL795" s="61"/>
      <c r="AM795" s="61"/>
      <c r="AN795" s="61"/>
      <c r="AO795" s="61"/>
      <c r="AP795" s="61"/>
      <c r="AQ795" s="61"/>
      <c r="AR795" s="61"/>
      <c r="AS795" s="489" t="s">
        <v>2755</v>
      </c>
    </row>
    <row r="796" spans="1:45" ht="15" customHeight="1" x14ac:dyDescent="0.25">
      <c r="A796" s="198"/>
      <c r="B796" s="61" t="s">
        <v>3710</v>
      </c>
      <c r="C796" s="61" t="s">
        <v>3711</v>
      </c>
      <c r="D796" s="158"/>
      <c r="E796" s="196" t="s">
        <v>3712</v>
      </c>
      <c r="F796" s="217" t="s">
        <v>510</v>
      </c>
      <c r="G796" s="61" t="s">
        <v>394</v>
      </c>
      <c r="H796" s="61"/>
      <c r="I796" s="61"/>
      <c r="J796" s="61"/>
      <c r="K796" s="61"/>
      <c r="L796" s="61"/>
      <c r="M796" s="61"/>
      <c r="N796" s="61"/>
      <c r="O796" s="63"/>
      <c r="P796" s="184">
        <f t="shared" si="39"/>
        <v>0</v>
      </c>
      <c r="Q796" s="64"/>
      <c r="R796" s="64"/>
      <c r="S796" s="64"/>
      <c r="T796" s="64"/>
      <c r="U796" s="64"/>
      <c r="V796" s="64"/>
      <c r="W796" s="64"/>
      <c r="X796" s="63"/>
      <c r="Y796" s="189">
        <f t="shared" si="40"/>
        <v>0</v>
      </c>
      <c r="Z796" s="61"/>
      <c r="AA796" s="61"/>
      <c r="AB796" s="61"/>
      <c r="AC796" s="61"/>
      <c r="AD796" s="61"/>
      <c r="AE796" s="61"/>
      <c r="AF796" s="61">
        <v>1</v>
      </c>
      <c r="AG796" s="63">
        <v>44074</v>
      </c>
      <c r="AH796" s="186">
        <f t="shared" si="41"/>
        <v>1</v>
      </c>
      <c r="AI796" s="61"/>
      <c r="AJ796" s="64" t="s">
        <v>2135</v>
      </c>
      <c r="AK796" s="61" t="s">
        <v>2127</v>
      </c>
      <c r="AL796" s="61"/>
      <c r="AM796" s="61"/>
      <c r="AN796" s="61"/>
      <c r="AO796" s="61"/>
      <c r="AP796" s="61"/>
      <c r="AQ796" s="61"/>
      <c r="AR796" s="61"/>
      <c r="AS796" s="489" t="s">
        <v>3713</v>
      </c>
    </row>
    <row r="797" spans="1:45" ht="15" customHeight="1" x14ac:dyDescent="0.25">
      <c r="A797" s="198"/>
      <c r="B797" s="61" t="s">
        <v>3714</v>
      </c>
      <c r="C797" s="61" t="s">
        <v>3715</v>
      </c>
      <c r="D797" s="158"/>
      <c r="E797" s="196" t="s">
        <v>3716</v>
      </c>
      <c r="F797" s="217" t="s">
        <v>510</v>
      </c>
      <c r="G797" s="61" t="s">
        <v>394</v>
      </c>
      <c r="H797" s="61"/>
      <c r="I797" s="61"/>
      <c r="J797" s="61"/>
      <c r="K797" s="61"/>
      <c r="L797" s="61"/>
      <c r="M797" s="61"/>
      <c r="N797" s="61"/>
      <c r="O797" s="63"/>
      <c r="P797" s="184">
        <f t="shared" si="39"/>
        <v>0</v>
      </c>
      <c r="Q797" s="64"/>
      <c r="R797" s="64"/>
      <c r="S797" s="64"/>
      <c r="T797" s="64"/>
      <c r="U797" s="64"/>
      <c r="V797" s="64"/>
      <c r="W797" s="64"/>
      <c r="X797" s="63"/>
      <c r="Y797" s="189">
        <f t="shared" si="40"/>
        <v>0</v>
      </c>
      <c r="Z797" s="61"/>
      <c r="AA797" s="61"/>
      <c r="AB797" s="61"/>
      <c r="AC797" s="61"/>
      <c r="AD797" s="61"/>
      <c r="AE797" s="61"/>
      <c r="AF797" s="61">
        <v>1</v>
      </c>
      <c r="AG797" s="63">
        <v>43999</v>
      </c>
      <c r="AH797" s="186">
        <f t="shared" si="41"/>
        <v>1</v>
      </c>
      <c r="AI797" s="64"/>
      <c r="AJ797" s="64" t="s">
        <v>2135</v>
      </c>
      <c r="AK797" s="61" t="s">
        <v>2127</v>
      </c>
      <c r="AL797" s="61"/>
      <c r="AM797" s="61"/>
      <c r="AN797" s="61"/>
      <c r="AO797" s="61"/>
      <c r="AP797" s="61"/>
      <c r="AQ797" s="61"/>
      <c r="AR797" s="61"/>
      <c r="AS797" s="489" t="s">
        <v>3717</v>
      </c>
    </row>
    <row r="798" spans="1:45" ht="15" customHeight="1" x14ac:dyDescent="0.25">
      <c r="A798" s="198"/>
      <c r="B798" s="61" t="s">
        <v>3718</v>
      </c>
      <c r="C798" s="61" t="s">
        <v>3719</v>
      </c>
      <c r="D798" s="158"/>
      <c r="E798" s="196" t="s">
        <v>3720</v>
      </c>
      <c r="F798" s="217" t="s">
        <v>690</v>
      </c>
      <c r="G798" s="61" t="s">
        <v>691</v>
      </c>
      <c r="H798" s="61"/>
      <c r="I798" s="61"/>
      <c r="J798" s="61"/>
      <c r="K798" s="61"/>
      <c r="L798" s="61"/>
      <c r="M798" s="61"/>
      <c r="N798" s="61"/>
      <c r="O798" s="63"/>
      <c r="P798" s="184">
        <f t="shared" si="39"/>
        <v>0</v>
      </c>
      <c r="Q798" s="64"/>
      <c r="R798" s="64"/>
      <c r="S798" s="64"/>
      <c r="T798" s="64"/>
      <c r="U798" s="64"/>
      <c r="V798" s="64"/>
      <c r="W798" s="64"/>
      <c r="X798" s="63"/>
      <c r="Y798" s="189">
        <f t="shared" si="40"/>
        <v>0</v>
      </c>
      <c r="Z798" s="61"/>
      <c r="AA798" s="61"/>
      <c r="AB798" s="61"/>
      <c r="AC798" s="61"/>
      <c r="AD798" s="61"/>
      <c r="AE798" s="61"/>
      <c r="AF798" s="61">
        <v>1</v>
      </c>
      <c r="AG798" s="63">
        <v>44020</v>
      </c>
      <c r="AH798" s="186">
        <f t="shared" si="41"/>
        <v>1</v>
      </c>
      <c r="AI798" s="61"/>
      <c r="AJ798" s="64" t="s">
        <v>2135</v>
      </c>
      <c r="AK798" s="61" t="s">
        <v>2127</v>
      </c>
      <c r="AL798" s="61"/>
      <c r="AM798" s="61"/>
      <c r="AN798" s="61"/>
      <c r="AO798" s="61"/>
      <c r="AP798" s="61"/>
      <c r="AQ798" s="61"/>
      <c r="AR798" s="61"/>
      <c r="AS798" s="489" t="s">
        <v>3721</v>
      </c>
    </row>
    <row r="799" spans="1:45" ht="15" customHeight="1" x14ac:dyDescent="0.25">
      <c r="A799" s="198"/>
      <c r="B799" s="61" t="s">
        <v>3722</v>
      </c>
      <c r="C799" s="61" t="s">
        <v>3723</v>
      </c>
      <c r="D799" s="158"/>
      <c r="E799" s="196" t="s">
        <v>3724</v>
      </c>
      <c r="F799" s="217" t="s">
        <v>510</v>
      </c>
      <c r="G799" s="61" t="s">
        <v>394</v>
      </c>
      <c r="H799" s="61"/>
      <c r="I799" s="61"/>
      <c r="J799" s="61"/>
      <c r="K799" s="61"/>
      <c r="L799" s="61"/>
      <c r="M799" s="61"/>
      <c r="N799" s="61"/>
      <c r="O799" s="63"/>
      <c r="P799" s="184">
        <f t="shared" si="39"/>
        <v>0</v>
      </c>
      <c r="Q799" s="64"/>
      <c r="R799" s="64"/>
      <c r="S799" s="64"/>
      <c r="T799" s="64"/>
      <c r="U799" s="64"/>
      <c r="V799" s="64"/>
      <c r="W799" s="64"/>
      <c r="X799" s="63"/>
      <c r="Y799" s="189">
        <f t="shared" si="40"/>
        <v>0</v>
      </c>
      <c r="Z799" s="61"/>
      <c r="AA799" s="61"/>
      <c r="AB799" s="61"/>
      <c r="AC799" s="61"/>
      <c r="AD799" s="61"/>
      <c r="AE799" s="61"/>
      <c r="AF799" s="61">
        <v>1</v>
      </c>
      <c r="AG799" s="63">
        <v>44060</v>
      </c>
      <c r="AH799" s="186">
        <f t="shared" si="41"/>
        <v>1</v>
      </c>
      <c r="AI799" s="64"/>
      <c r="AJ799" s="64" t="s">
        <v>2135</v>
      </c>
      <c r="AK799" s="61" t="s">
        <v>2127</v>
      </c>
      <c r="AL799" s="61"/>
      <c r="AM799" s="61"/>
      <c r="AN799" s="61"/>
      <c r="AO799" s="61"/>
      <c r="AP799" s="61"/>
      <c r="AQ799" s="61"/>
      <c r="AR799" s="61"/>
      <c r="AS799" s="489" t="s">
        <v>3725</v>
      </c>
    </row>
    <row r="800" spans="1:45" ht="15" customHeight="1" x14ac:dyDescent="0.25">
      <c r="A800" s="198"/>
      <c r="B800" s="61" t="s">
        <v>3726</v>
      </c>
      <c r="C800" s="61" t="s">
        <v>3727</v>
      </c>
      <c r="D800" s="158"/>
      <c r="E800" s="196" t="s">
        <v>3728</v>
      </c>
      <c r="F800" s="217" t="s">
        <v>510</v>
      </c>
      <c r="G800" s="61" t="s">
        <v>394</v>
      </c>
      <c r="H800" s="61"/>
      <c r="I800" s="61"/>
      <c r="J800" s="61"/>
      <c r="K800" s="61"/>
      <c r="L800" s="61"/>
      <c r="M800" s="61"/>
      <c r="N800" s="61"/>
      <c r="O800" s="63"/>
      <c r="P800" s="184">
        <f t="shared" si="39"/>
        <v>0</v>
      </c>
      <c r="Q800" s="64"/>
      <c r="R800" s="64"/>
      <c r="S800" s="64"/>
      <c r="T800" s="64"/>
      <c r="U800" s="64"/>
      <c r="V800" s="64"/>
      <c r="W800" s="64"/>
      <c r="X800" s="63"/>
      <c r="Y800" s="189">
        <f t="shared" si="40"/>
        <v>0</v>
      </c>
      <c r="Z800" s="61"/>
      <c r="AA800" s="61"/>
      <c r="AB800" s="61"/>
      <c r="AC800" s="61"/>
      <c r="AD800" s="61"/>
      <c r="AE800" s="61"/>
      <c r="AF800" s="61">
        <v>1</v>
      </c>
      <c r="AG800" s="63">
        <v>43861</v>
      </c>
      <c r="AH800" s="186">
        <f t="shared" si="41"/>
        <v>1</v>
      </c>
      <c r="AI800" s="61"/>
      <c r="AJ800" s="64" t="s">
        <v>2135</v>
      </c>
      <c r="AK800" s="61" t="s">
        <v>2127</v>
      </c>
      <c r="AL800" s="61"/>
      <c r="AM800" s="61"/>
      <c r="AN800" s="61"/>
      <c r="AO800" s="61"/>
      <c r="AP800" s="61"/>
      <c r="AQ800" s="61"/>
      <c r="AR800" s="61"/>
      <c r="AS800" s="489" t="s">
        <v>3729</v>
      </c>
    </row>
    <row r="801" spans="1:45" ht="15" customHeight="1" x14ac:dyDescent="0.25">
      <c r="A801" s="198"/>
      <c r="B801" s="61" t="s">
        <v>3730</v>
      </c>
      <c r="C801" s="61" t="s">
        <v>3731</v>
      </c>
      <c r="D801" s="158"/>
      <c r="E801" s="196" t="s">
        <v>3732</v>
      </c>
      <c r="F801" s="217" t="s">
        <v>510</v>
      </c>
      <c r="G801" s="61" t="s">
        <v>394</v>
      </c>
      <c r="H801" s="61"/>
      <c r="I801" s="61"/>
      <c r="J801" s="61"/>
      <c r="K801" s="61"/>
      <c r="L801" s="61"/>
      <c r="M801" s="61"/>
      <c r="N801" s="61"/>
      <c r="O801" s="63"/>
      <c r="P801" s="184">
        <f t="shared" si="39"/>
        <v>0</v>
      </c>
      <c r="Q801" s="64"/>
      <c r="R801" s="64"/>
      <c r="S801" s="64"/>
      <c r="T801" s="64"/>
      <c r="U801" s="64"/>
      <c r="V801" s="64"/>
      <c r="W801" s="64"/>
      <c r="X801" s="63"/>
      <c r="Y801" s="189">
        <f t="shared" si="40"/>
        <v>0</v>
      </c>
      <c r="Z801" s="61"/>
      <c r="AA801" s="61"/>
      <c r="AB801" s="61"/>
      <c r="AC801" s="61"/>
      <c r="AD801" s="61"/>
      <c r="AE801" s="61"/>
      <c r="AF801" s="61">
        <v>1</v>
      </c>
      <c r="AG801" s="63">
        <v>43861</v>
      </c>
      <c r="AH801" s="186">
        <f t="shared" si="41"/>
        <v>1</v>
      </c>
      <c r="AI801" s="61"/>
      <c r="AJ801" s="64" t="s">
        <v>2135</v>
      </c>
      <c r="AK801" s="61" t="s">
        <v>2127</v>
      </c>
      <c r="AL801" s="61"/>
      <c r="AM801" s="61"/>
      <c r="AN801" s="61"/>
      <c r="AO801" s="61"/>
      <c r="AP801" s="61"/>
      <c r="AQ801" s="61"/>
      <c r="AR801" s="61"/>
      <c r="AS801" s="489" t="s">
        <v>3733</v>
      </c>
    </row>
    <row r="802" spans="1:45" ht="15" x14ac:dyDescent="0.25">
      <c r="A802" s="198"/>
      <c r="B802" s="61" t="s">
        <v>3734</v>
      </c>
      <c r="C802" s="61" t="s">
        <v>3735</v>
      </c>
      <c r="D802" s="158"/>
      <c r="E802" s="196" t="s">
        <v>3736</v>
      </c>
      <c r="F802" s="217" t="s">
        <v>510</v>
      </c>
      <c r="G802" s="61" t="s">
        <v>394</v>
      </c>
      <c r="H802" s="61"/>
      <c r="I802" s="61"/>
      <c r="J802" s="61"/>
      <c r="K802" s="61"/>
      <c r="L802" s="61"/>
      <c r="M802" s="61"/>
      <c r="N802" s="61"/>
      <c r="O802" s="63"/>
      <c r="P802" s="184">
        <f t="shared" si="39"/>
        <v>0</v>
      </c>
      <c r="Q802" s="64"/>
      <c r="R802" s="64"/>
      <c r="S802" s="64"/>
      <c r="T802" s="64"/>
      <c r="U802" s="64"/>
      <c r="V802" s="64"/>
      <c r="W802" s="64"/>
      <c r="X802" s="63"/>
      <c r="Y802" s="189">
        <f t="shared" si="40"/>
        <v>0</v>
      </c>
      <c r="Z802" s="61"/>
      <c r="AA802" s="61"/>
      <c r="AB802" s="61"/>
      <c r="AC802" s="61"/>
      <c r="AD802" s="61"/>
      <c r="AE802" s="61"/>
      <c r="AF802" s="61">
        <v>1</v>
      </c>
      <c r="AG802" s="63">
        <v>44095</v>
      </c>
      <c r="AH802" s="186">
        <f t="shared" si="41"/>
        <v>1</v>
      </c>
      <c r="AI802" s="64"/>
      <c r="AJ802" s="64" t="s">
        <v>2135</v>
      </c>
      <c r="AK802" s="61" t="s">
        <v>2127</v>
      </c>
      <c r="AL802" s="61"/>
      <c r="AM802" s="61"/>
      <c r="AN802" s="61"/>
      <c r="AO802" s="61"/>
      <c r="AP802" s="61"/>
      <c r="AQ802" s="61"/>
      <c r="AR802" s="61"/>
      <c r="AS802" s="489" t="s">
        <v>3737</v>
      </c>
    </row>
    <row r="803" spans="1:45" ht="15" customHeight="1" x14ac:dyDescent="0.25">
      <c r="A803" s="198"/>
      <c r="B803" s="61" t="s">
        <v>3738</v>
      </c>
      <c r="C803" s="61" t="s">
        <v>3739</v>
      </c>
      <c r="D803" s="158"/>
      <c r="E803" s="196" t="s">
        <v>3740</v>
      </c>
      <c r="F803" s="217" t="s">
        <v>510</v>
      </c>
      <c r="G803" s="61" t="s">
        <v>394</v>
      </c>
      <c r="H803" s="61"/>
      <c r="I803" s="61"/>
      <c r="J803" s="61"/>
      <c r="K803" s="61"/>
      <c r="L803" s="61"/>
      <c r="M803" s="61"/>
      <c r="N803" s="61"/>
      <c r="O803" s="63"/>
      <c r="P803" s="184">
        <f t="shared" si="39"/>
        <v>0</v>
      </c>
      <c r="Q803" s="64"/>
      <c r="R803" s="64"/>
      <c r="S803" s="64"/>
      <c r="T803" s="64"/>
      <c r="U803" s="64"/>
      <c r="V803" s="64"/>
      <c r="W803" s="64"/>
      <c r="X803" s="63"/>
      <c r="Y803" s="189">
        <f t="shared" si="40"/>
        <v>0</v>
      </c>
      <c r="Z803" s="61"/>
      <c r="AA803" s="61"/>
      <c r="AB803" s="61"/>
      <c r="AC803" s="61"/>
      <c r="AD803" s="61"/>
      <c r="AE803" s="61"/>
      <c r="AF803" s="61">
        <v>1</v>
      </c>
      <c r="AG803" s="63">
        <v>44105</v>
      </c>
      <c r="AH803" s="186">
        <f t="shared" si="41"/>
        <v>1</v>
      </c>
      <c r="AI803" s="61"/>
      <c r="AJ803" s="64" t="s">
        <v>2135</v>
      </c>
      <c r="AK803" s="61" t="s">
        <v>2127</v>
      </c>
      <c r="AL803" s="61"/>
      <c r="AM803" s="61"/>
      <c r="AN803" s="61"/>
      <c r="AO803" s="61"/>
      <c r="AP803" s="61"/>
      <c r="AQ803" s="61"/>
      <c r="AR803" s="61"/>
      <c r="AS803" s="489" t="s">
        <v>3741</v>
      </c>
    </row>
    <row r="804" spans="1:45" ht="15" x14ac:dyDescent="0.25">
      <c r="A804" s="198"/>
      <c r="B804" s="61" t="s">
        <v>3742</v>
      </c>
      <c r="C804" s="61" t="s">
        <v>3743</v>
      </c>
      <c r="D804" s="158"/>
      <c r="E804" s="196" t="s">
        <v>3744</v>
      </c>
      <c r="F804" s="217" t="s">
        <v>510</v>
      </c>
      <c r="G804" s="61" t="s">
        <v>394</v>
      </c>
      <c r="H804" s="61"/>
      <c r="I804" s="61"/>
      <c r="J804" s="61"/>
      <c r="K804" s="61"/>
      <c r="L804" s="61"/>
      <c r="M804" s="61"/>
      <c r="N804" s="61"/>
      <c r="O804" s="63"/>
      <c r="P804" s="184">
        <f t="shared" si="39"/>
        <v>0</v>
      </c>
      <c r="Q804" s="64"/>
      <c r="R804" s="64"/>
      <c r="S804" s="64"/>
      <c r="T804" s="64"/>
      <c r="U804" s="64"/>
      <c r="V804" s="64"/>
      <c r="W804" s="64"/>
      <c r="X804" s="63"/>
      <c r="Y804" s="189">
        <f t="shared" si="40"/>
        <v>0</v>
      </c>
      <c r="Z804" s="61"/>
      <c r="AA804" s="61"/>
      <c r="AB804" s="61"/>
      <c r="AC804" s="61"/>
      <c r="AD804" s="61"/>
      <c r="AE804" s="61"/>
      <c r="AF804" s="61">
        <v>1</v>
      </c>
      <c r="AG804" s="63">
        <v>44068</v>
      </c>
      <c r="AH804" s="186">
        <f t="shared" si="41"/>
        <v>1</v>
      </c>
      <c r="AI804" s="64"/>
      <c r="AJ804" s="64" t="s">
        <v>2135</v>
      </c>
      <c r="AK804" s="61" t="s">
        <v>2127</v>
      </c>
      <c r="AL804" s="61"/>
      <c r="AM804" s="61"/>
      <c r="AN804" s="61"/>
      <c r="AO804" s="61"/>
      <c r="AP804" s="61"/>
      <c r="AQ804" s="61"/>
      <c r="AR804" s="61"/>
      <c r="AS804" s="489" t="s">
        <v>3745</v>
      </c>
    </row>
    <row r="805" spans="1:45" ht="15" customHeight="1" x14ac:dyDescent="0.25">
      <c r="A805" s="198"/>
      <c r="B805" s="61" t="s">
        <v>3746</v>
      </c>
      <c r="C805" s="61" t="s">
        <v>3747</v>
      </c>
      <c r="D805" s="158"/>
      <c r="E805" s="196" t="s">
        <v>3748</v>
      </c>
      <c r="F805" s="217" t="s">
        <v>510</v>
      </c>
      <c r="G805" s="61" t="s">
        <v>394</v>
      </c>
      <c r="H805" s="61"/>
      <c r="I805" s="61"/>
      <c r="J805" s="61"/>
      <c r="K805" s="61"/>
      <c r="L805" s="61"/>
      <c r="M805" s="61"/>
      <c r="N805" s="61"/>
      <c r="O805" s="63"/>
      <c r="P805" s="184">
        <f t="shared" si="39"/>
        <v>0</v>
      </c>
      <c r="Q805" s="64"/>
      <c r="R805" s="64"/>
      <c r="S805" s="64"/>
      <c r="T805" s="64"/>
      <c r="U805" s="64"/>
      <c r="V805" s="64"/>
      <c r="W805" s="64"/>
      <c r="X805" s="63"/>
      <c r="Y805" s="189">
        <f t="shared" si="40"/>
        <v>0</v>
      </c>
      <c r="Z805" s="61"/>
      <c r="AA805" s="61"/>
      <c r="AB805" s="61"/>
      <c r="AC805" s="61"/>
      <c r="AD805" s="61"/>
      <c r="AE805" s="61"/>
      <c r="AF805" s="61">
        <v>1</v>
      </c>
      <c r="AG805" s="63">
        <v>43864</v>
      </c>
      <c r="AH805" s="186">
        <f t="shared" si="41"/>
        <v>1</v>
      </c>
      <c r="AI805" s="61"/>
      <c r="AJ805" s="64" t="s">
        <v>2135</v>
      </c>
      <c r="AK805" s="61" t="s">
        <v>2127</v>
      </c>
      <c r="AL805" s="61"/>
      <c r="AM805" s="61"/>
      <c r="AN805" s="61"/>
      <c r="AO805" s="61"/>
      <c r="AP805" s="61"/>
      <c r="AQ805" s="61"/>
      <c r="AR805" s="61"/>
      <c r="AS805" s="489" t="s">
        <v>3749</v>
      </c>
    </row>
    <row r="806" spans="1:45" ht="15" x14ac:dyDescent="0.25">
      <c r="A806" s="198"/>
      <c r="B806" s="61" t="s">
        <v>3750</v>
      </c>
      <c r="C806" s="61" t="s">
        <v>3751</v>
      </c>
      <c r="D806" s="158"/>
      <c r="E806" s="196" t="s">
        <v>3752</v>
      </c>
      <c r="F806" s="217" t="s">
        <v>510</v>
      </c>
      <c r="G806" s="61" t="s">
        <v>394</v>
      </c>
      <c r="H806" s="61"/>
      <c r="I806" s="61"/>
      <c r="J806" s="61"/>
      <c r="K806" s="61"/>
      <c r="L806" s="61"/>
      <c r="M806" s="61"/>
      <c r="N806" s="61"/>
      <c r="O806" s="63"/>
      <c r="P806" s="184">
        <f t="shared" si="39"/>
        <v>0</v>
      </c>
      <c r="Q806" s="64"/>
      <c r="R806" s="64"/>
      <c r="S806" s="64"/>
      <c r="T806" s="64"/>
      <c r="U806" s="64"/>
      <c r="V806" s="64"/>
      <c r="W806" s="64"/>
      <c r="X806" s="63"/>
      <c r="Y806" s="189">
        <f t="shared" si="40"/>
        <v>0</v>
      </c>
      <c r="Z806" s="61"/>
      <c r="AA806" s="61"/>
      <c r="AB806" s="61"/>
      <c r="AC806" s="61"/>
      <c r="AD806" s="61"/>
      <c r="AE806" s="61"/>
      <c r="AF806" s="61">
        <v>1</v>
      </c>
      <c r="AG806" s="63">
        <v>44120</v>
      </c>
      <c r="AH806" s="186">
        <f t="shared" si="41"/>
        <v>1</v>
      </c>
      <c r="AI806" s="64"/>
      <c r="AJ806" s="64" t="s">
        <v>2135</v>
      </c>
      <c r="AK806" s="61" t="s">
        <v>2127</v>
      </c>
      <c r="AL806" s="61"/>
      <c r="AM806" s="61"/>
      <c r="AN806" s="61"/>
      <c r="AO806" s="61"/>
      <c r="AP806" s="61"/>
      <c r="AQ806" s="61"/>
      <c r="AR806" s="61"/>
      <c r="AS806" s="489" t="s">
        <v>3753</v>
      </c>
    </row>
    <row r="807" spans="1:45" ht="15" customHeight="1" x14ac:dyDescent="0.25">
      <c r="A807" s="198"/>
      <c r="B807" s="61" t="s">
        <v>3754</v>
      </c>
      <c r="C807" s="61" t="s">
        <v>3755</v>
      </c>
      <c r="D807" s="158"/>
      <c r="E807" s="196" t="s">
        <v>3756</v>
      </c>
      <c r="F807" s="217" t="s">
        <v>510</v>
      </c>
      <c r="G807" s="61" t="s">
        <v>394</v>
      </c>
      <c r="H807" s="61"/>
      <c r="I807" s="61"/>
      <c r="J807" s="61"/>
      <c r="K807" s="61"/>
      <c r="L807" s="61"/>
      <c r="M807" s="61"/>
      <c r="N807" s="61"/>
      <c r="O807" s="63"/>
      <c r="P807" s="184">
        <f t="shared" si="39"/>
        <v>0</v>
      </c>
      <c r="Q807" s="64"/>
      <c r="R807" s="64"/>
      <c r="S807" s="64"/>
      <c r="T807" s="64"/>
      <c r="U807" s="64"/>
      <c r="V807" s="64"/>
      <c r="W807" s="64"/>
      <c r="X807" s="63"/>
      <c r="Y807" s="189">
        <f t="shared" si="40"/>
        <v>0</v>
      </c>
      <c r="Z807" s="61"/>
      <c r="AA807" s="61"/>
      <c r="AB807" s="61"/>
      <c r="AC807" s="61"/>
      <c r="AD807" s="61"/>
      <c r="AE807" s="61"/>
      <c r="AF807" s="61">
        <v>1</v>
      </c>
      <c r="AG807" s="63">
        <v>44105</v>
      </c>
      <c r="AH807" s="186">
        <f t="shared" si="41"/>
        <v>1</v>
      </c>
      <c r="AI807" s="61"/>
      <c r="AJ807" s="64" t="s">
        <v>2135</v>
      </c>
      <c r="AK807" s="61" t="s">
        <v>2127</v>
      </c>
      <c r="AL807" s="61"/>
      <c r="AM807" s="61"/>
      <c r="AN807" s="61"/>
      <c r="AO807" s="61"/>
      <c r="AP807" s="61"/>
      <c r="AQ807" s="61"/>
      <c r="AR807" s="61"/>
      <c r="AS807" s="489" t="s">
        <v>3757</v>
      </c>
    </row>
    <row r="808" spans="1:45" ht="15" x14ac:dyDescent="0.25">
      <c r="A808" s="198"/>
      <c r="B808" s="61" t="s">
        <v>3758</v>
      </c>
      <c r="C808" s="61" t="s">
        <v>3759</v>
      </c>
      <c r="D808" s="158"/>
      <c r="E808" s="196" t="s">
        <v>3760</v>
      </c>
      <c r="F808" s="217" t="s">
        <v>510</v>
      </c>
      <c r="G808" s="61" t="s">
        <v>394</v>
      </c>
      <c r="H808" s="61"/>
      <c r="I808" s="61"/>
      <c r="J808" s="61"/>
      <c r="K808" s="61"/>
      <c r="L808" s="61"/>
      <c r="M808" s="61"/>
      <c r="N808" s="61"/>
      <c r="O808" s="63"/>
      <c r="P808" s="184">
        <f t="shared" si="39"/>
        <v>0</v>
      </c>
      <c r="Q808" s="64"/>
      <c r="R808" s="64"/>
      <c r="S808" s="64"/>
      <c r="T808" s="64"/>
      <c r="U808" s="64"/>
      <c r="V808" s="64"/>
      <c r="W808" s="64"/>
      <c r="X808" s="63"/>
      <c r="Y808" s="189">
        <f t="shared" si="40"/>
        <v>0</v>
      </c>
      <c r="Z808" s="61"/>
      <c r="AA808" s="61"/>
      <c r="AB808" s="61"/>
      <c r="AC808" s="61"/>
      <c r="AD808" s="61"/>
      <c r="AE808" s="61"/>
      <c r="AF808" s="61">
        <v>1</v>
      </c>
      <c r="AG808" s="63">
        <v>44041</v>
      </c>
      <c r="AH808" s="186">
        <f t="shared" si="41"/>
        <v>1</v>
      </c>
      <c r="AI808" s="64"/>
      <c r="AJ808" s="64" t="s">
        <v>2135</v>
      </c>
      <c r="AK808" s="61" t="s">
        <v>2127</v>
      </c>
      <c r="AL808" s="61"/>
      <c r="AM808" s="61"/>
      <c r="AN808" s="61"/>
      <c r="AO808" s="61"/>
      <c r="AP808" s="61"/>
      <c r="AQ808" s="61"/>
      <c r="AR808" s="61"/>
      <c r="AS808" s="489" t="s">
        <v>3761</v>
      </c>
    </row>
    <row r="809" spans="1:45" ht="15" x14ac:dyDescent="0.25">
      <c r="A809" s="198"/>
      <c r="B809" s="61" t="s">
        <v>3762</v>
      </c>
      <c r="C809" s="61" t="s">
        <v>3763</v>
      </c>
      <c r="D809" s="158"/>
      <c r="E809" s="196" t="s">
        <v>3764</v>
      </c>
      <c r="F809" s="217" t="s">
        <v>510</v>
      </c>
      <c r="G809" s="61" t="s">
        <v>394</v>
      </c>
      <c r="H809" s="61"/>
      <c r="I809" s="61"/>
      <c r="J809" s="61"/>
      <c r="K809" s="61"/>
      <c r="L809" s="61"/>
      <c r="M809" s="61"/>
      <c r="N809" s="61"/>
      <c r="O809" s="63"/>
      <c r="P809" s="184">
        <f t="shared" si="39"/>
        <v>0</v>
      </c>
      <c r="Q809" s="64"/>
      <c r="R809" s="64"/>
      <c r="S809" s="64"/>
      <c r="T809" s="64"/>
      <c r="U809" s="64"/>
      <c r="V809" s="64"/>
      <c r="W809" s="64"/>
      <c r="X809" s="63"/>
      <c r="Y809" s="189">
        <f t="shared" si="40"/>
        <v>0</v>
      </c>
      <c r="Z809" s="61"/>
      <c r="AA809" s="61"/>
      <c r="AB809" s="61"/>
      <c r="AC809" s="61"/>
      <c r="AD809" s="61"/>
      <c r="AE809" s="61"/>
      <c r="AF809" s="61">
        <v>1</v>
      </c>
      <c r="AG809" s="63">
        <v>43997</v>
      </c>
      <c r="AH809" s="186">
        <f t="shared" si="41"/>
        <v>1</v>
      </c>
      <c r="AI809" s="61"/>
      <c r="AJ809" s="64" t="s">
        <v>2135</v>
      </c>
      <c r="AK809" s="61" t="s">
        <v>2127</v>
      </c>
      <c r="AL809" s="61"/>
      <c r="AM809" s="61"/>
      <c r="AN809" s="61"/>
      <c r="AO809" s="61"/>
      <c r="AP809" s="61"/>
      <c r="AQ809" s="61"/>
      <c r="AR809" s="61"/>
      <c r="AS809" s="489" t="s">
        <v>3765</v>
      </c>
    </row>
    <row r="810" spans="1:45" ht="15" customHeight="1" x14ac:dyDescent="0.25">
      <c r="A810" s="198"/>
      <c r="B810" s="61" t="s">
        <v>3766</v>
      </c>
      <c r="C810" s="61" t="s">
        <v>3767</v>
      </c>
      <c r="D810" s="158"/>
      <c r="E810" s="196" t="s">
        <v>3768</v>
      </c>
      <c r="F810" s="217" t="s">
        <v>510</v>
      </c>
      <c r="G810" s="61" t="s">
        <v>394</v>
      </c>
      <c r="H810" s="61"/>
      <c r="I810" s="61"/>
      <c r="J810" s="61"/>
      <c r="K810" s="61"/>
      <c r="L810" s="61"/>
      <c r="M810" s="61"/>
      <c r="N810" s="61"/>
      <c r="O810" s="63"/>
      <c r="P810" s="184">
        <f t="shared" si="39"/>
        <v>0</v>
      </c>
      <c r="Q810" s="64"/>
      <c r="R810" s="64"/>
      <c r="S810" s="64"/>
      <c r="T810" s="64"/>
      <c r="U810" s="64"/>
      <c r="V810" s="64"/>
      <c r="W810" s="64"/>
      <c r="X810" s="63"/>
      <c r="Y810" s="189">
        <f t="shared" si="40"/>
        <v>0</v>
      </c>
      <c r="Z810" s="61"/>
      <c r="AA810" s="61"/>
      <c r="AB810" s="61"/>
      <c r="AC810" s="61"/>
      <c r="AD810" s="61"/>
      <c r="AE810" s="61"/>
      <c r="AF810" s="61">
        <v>1</v>
      </c>
      <c r="AG810" s="63">
        <v>44120</v>
      </c>
      <c r="AH810" s="186">
        <f t="shared" si="41"/>
        <v>1</v>
      </c>
      <c r="AI810" s="64"/>
      <c r="AJ810" s="64" t="s">
        <v>2135</v>
      </c>
      <c r="AK810" s="61" t="s">
        <v>2127</v>
      </c>
      <c r="AL810" s="61"/>
      <c r="AM810" s="61"/>
      <c r="AN810" s="61"/>
      <c r="AO810" s="61"/>
      <c r="AP810" s="61"/>
      <c r="AQ810" s="61"/>
      <c r="AR810" s="61"/>
      <c r="AS810" s="489" t="s">
        <v>3769</v>
      </c>
    </row>
    <row r="811" spans="1:45" ht="15" x14ac:dyDescent="0.25">
      <c r="A811" s="198"/>
      <c r="B811" s="61" t="s">
        <v>3770</v>
      </c>
      <c r="C811" s="61" t="s">
        <v>3771</v>
      </c>
      <c r="D811" s="158"/>
      <c r="E811" s="196" t="s">
        <v>3772</v>
      </c>
      <c r="F811" s="217" t="s">
        <v>510</v>
      </c>
      <c r="G811" s="61" t="s">
        <v>394</v>
      </c>
      <c r="H811" s="61"/>
      <c r="I811" s="61"/>
      <c r="J811" s="61"/>
      <c r="K811" s="61"/>
      <c r="L811" s="61"/>
      <c r="M811" s="61"/>
      <c r="N811" s="61"/>
      <c r="O811" s="63"/>
      <c r="P811" s="184">
        <f t="shared" si="39"/>
        <v>0</v>
      </c>
      <c r="Q811" s="64"/>
      <c r="R811" s="64"/>
      <c r="S811" s="64"/>
      <c r="T811" s="64"/>
      <c r="U811" s="64"/>
      <c r="V811" s="64"/>
      <c r="W811" s="64"/>
      <c r="X811" s="63"/>
      <c r="Y811" s="189">
        <f t="shared" si="40"/>
        <v>0</v>
      </c>
      <c r="Z811" s="61"/>
      <c r="AA811" s="61"/>
      <c r="AB811" s="61"/>
      <c r="AC811" s="61"/>
      <c r="AD811" s="61"/>
      <c r="AE811" s="61"/>
      <c r="AF811" s="61">
        <v>1</v>
      </c>
      <c r="AG811" s="63">
        <v>43901</v>
      </c>
      <c r="AH811" s="186">
        <f t="shared" si="41"/>
        <v>1</v>
      </c>
      <c r="AI811" s="61"/>
      <c r="AJ811" s="64" t="s">
        <v>2135</v>
      </c>
      <c r="AK811" s="61" t="s">
        <v>2127</v>
      </c>
      <c r="AL811" s="61"/>
      <c r="AM811" s="61"/>
      <c r="AN811" s="61"/>
      <c r="AO811" s="61"/>
      <c r="AP811" s="61"/>
      <c r="AQ811" s="61"/>
      <c r="AR811" s="61"/>
      <c r="AS811" s="489" t="s">
        <v>3773</v>
      </c>
    </row>
    <row r="812" spans="1:45" ht="15" customHeight="1" x14ac:dyDescent="0.25">
      <c r="A812" s="198"/>
      <c r="B812" s="61" t="s">
        <v>1228</v>
      </c>
      <c r="C812" s="61" t="s">
        <v>1229</v>
      </c>
      <c r="D812" s="158"/>
      <c r="E812" s="196" t="s">
        <v>2778</v>
      </c>
      <c r="F812" s="217" t="s">
        <v>510</v>
      </c>
      <c r="G812" s="61" t="s">
        <v>394</v>
      </c>
      <c r="H812" s="61"/>
      <c r="I812" s="61"/>
      <c r="J812" s="61"/>
      <c r="K812" s="61"/>
      <c r="L812" s="61"/>
      <c r="M812" s="61"/>
      <c r="N812" s="61"/>
      <c r="O812" s="63"/>
      <c r="P812" s="184">
        <f t="shared" si="39"/>
        <v>0</v>
      </c>
      <c r="Q812" s="64"/>
      <c r="R812" s="64"/>
      <c r="S812" s="64"/>
      <c r="T812" s="64"/>
      <c r="U812" s="64"/>
      <c r="V812" s="64"/>
      <c r="W812" s="64"/>
      <c r="X812" s="63"/>
      <c r="Y812" s="189">
        <f t="shared" si="40"/>
        <v>0</v>
      </c>
      <c r="Z812" s="61"/>
      <c r="AA812" s="61"/>
      <c r="AB812" s="61"/>
      <c r="AC812" s="61"/>
      <c r="AD812" s="61"/>
      <c r="AE812" s="61"/>
      <c r="AF812" s="61">
        <v>1</v>
      </c>
      <c r="AG812" s="63">
        <v>44151</v>
      </c>
      <c r="AH812" s="186">
        <f t="shared" si="41"/>
        <v>1</v>
      </c>
      <c r="AI812" s="64"/>
      <c r="AJ812" s="64" t="s">
        <v>2135</v>
      </c>
      <c r="AK812" s="61" t="s">
        <v>2127</v>
      </c>
      <c r="AL812" s="61"/>
      <c r="AM812" s="61"/>
      <c r="AN812" s="61"/>
      <c r="AO812" s="61"/>
      <c r="AP812" s="61"/>
      <c r="AQ812" s="61"/>
      <c r="AR812" s="61"/>
      <c r="AS812" s="489" t="s">
        <v>2779</v>
      </c>
    </row>
    <row r="813" spans="1:45" ht="15" customHeight="1" x14ac:dyDescent="0.25">
      <c r="A813" s="198"/>
      <c r="B813" s="61" t="s">
        <v>3774</v>
      </c>
      <c r="C813" s="61" t="s">
        <v>3775</v>
      </c>
      <c r="D813" s="158"/>
      <c r="E813" s="196" t="s">
        <v>3776</v>
      </c>
      <c r="F813" s="217" t="s">
        <v>510</v>
      </c>
      <c r="G813" s="61" t="s">
        <v>394</v>
      </c>
      <c r="H813" s="61"/>
      <c r="I813" s="61"/>
      <c r="J813" s="61"/>
      <c r="K813" s="61"/>
      <c r="L813" s="61"/>
      <c r="M813" s="61"/>
      <c r="N813" s="61"/>
      <c r="O813" s="63"/>
      <c r="P813" s="184">
        <f t="shared" si="39"/>
        <v>0</v>
      </c>
      <c r="Q813" s="64"/>
      <c r="R813" s="64"/>
      <c r="S813" s="64"/>
      <c r="T813" s="64"/>
      <c r="U813" s="64"/>
      <c r="V813" s="64"/>
      <c r="W813" s="64"/>
      <c r="X813" s="63"/>
      <c r="Y813" s="189">
        <f t="shared" si="40"/>
        <v>0</v>
      </c>
      <c r="Z813" s="61"/>
      <c r="AA813" s="61"/>
      <c r="AB813" s="61"/>
      <c r="AC813" s="61"/>
      <c r="AD813" s="61"/>
      <c r="AE813" s="61"/>
      <c r="AF813" s="61">
        <v>1</v>
      </c>
      <c r="AG813" s="63">
        <v>43978</v>
      </c>
      <c r="AH813" s="186">
        <f t="shared" si="41"/>
        <v>1</v>
      </c>
      <c r="AI813" s="64"/>
      <c r="AJ813" s="64" t="s">
        <v>2135</v>
      </c>
      <c r="AK813" s="61" t="s">
        <v>2127</v>
      </c>
      <c r="AL813" s="61"/>
      <c r="AM813" s="61"/>
      <c r="AN813" s="61"/>
      <c r="AO813" s="61"/>
      <c r="AP813" s="61"/>
      <c r="AQ813" s="61"/>
      <c r="AR813" s="61"/>
      <c r="AS813" s="489" t="s">
        <v>3777</v>
      </c>
    </row>
    <row r="814" spans="1:45" ht="15" x14ac:dyDescent="0.25">
      <c r="A814" s="198"/>
      <c r="B814" s="61" t="s">
        <v>3778</v>
      </c>
      <c r="C814" s="61" t="s">
        <v>3779</v>
      </c>
      <c r="D814" s="158"/>
      <c r="E814" s="196" t="s">
        <v>3780</v>
      </c>
      <c r="F814" s="217" t="s">
        <v>510</v>
      </c>
      <c r="G814" s="61" t="s">
        <v>394</v>
      </c>
      <c r="H814" s="61"/>
      <c r="I814" s="61"/>
      <c r="J814" s="61"/>
      <c r="K814" s="61"/>
      <c r="L814" s="61"/>
      <c r="M814" s="61"/>
      <c r="N814" s="61"/>
      <c r="O814" s="63"/>
      <c r="P814" s="184">
        <f t="shared" si="39"/>
        <v>0</v>
      </c>
      <c r="Q814" s="64"/>
      <c r="R814" s="64"/>
      <c r="S814" s="64"/>
      <c r="T814" s="64"/>
      <c r="U814" s="64"/>
      <c r="V814" s="64"/>
      <c r="W814" s="64"/>
      <c r="X814" s="63"/>
      <c r="Y814" s="189">
        <f t="shared" si="40"/>
        <v>0</v>
      </c>
      <c r="Z814" s="61"/>
      <c r="AA814" s="61"/>
      <c r="AB814" s="61"/>
      <c r="AC814" s="61"/>
      <c r="AD814" s="61"/>
      <c r="AE814" s="61"/>
      <c r="AF814" s="61">
        <v>1</v>
      </c>
      <c r="AG814" s="63">
        <v>44147</v>
      </c>
      <c r="AH814" s="186">
        <f t="shared" si="41"/>
        <v>1</v>
      </c>
      <c r="AI814" s="61"/>
      <c r="AJ814" s="64" t="s">
        <v>2135</v>
      </c>
      <c r="AK814" s="61" t="s">
        <v>2127</v>
      </c>
      <c r="AL814" s="61"/>
      <c r="AM814" s="61"/>
      <c r="AN814" s="61"/>
      <c r="AO814" s="61"/>
      <c r="AP814" s="61"/>
      <c r="AQ814" s="61"/>
      <c r="AR814" s="61"/>
      <c r="AS814" s="489" t="s">
        <v>3781</v>
      </c>
    </row>
    <row r="815" spans="1:45" ht="15" x14ac:dyDescent="0.25">
      <c r="A815" s="198"/>
      <c r="B815" s="61" t="s">
        <v>3782</v>
      </c>
      <c r="C815" s="61" t="s">
        <v>3783</v>
      </c>
      <c r="D815" s="158"/>
      <c r="E815" s="196" t="s">
        <v>3784</v>
      </c>
      <c r="F815" s="217" t="s">
        <v>510</v>
      </c>
      <c r="G815" s="61" t="s">
        <v>394</v>
      </c>
      <c r="H815" s="61"/>
      <c r="I815" s="61"/>
      <c r="J815" s="61"/>
      <c r="K815" s="61"/>
      <c r="L815" s="61"/>
      <c r="M815" s="61"/>
      <c r="N815" s="61"/>
      <c r="O815" s="63"/>
      <c r="P815" s="184">
        <f t="shared" si="39"/>
        <v>0</v>
      </c>
      <c r="Q815" s="64"/>
      <c r="R815" s="64"/>
      <c r="S815" s="64"/>
      <c r="T815" s="64"/>
      <c r="U815" s="64"/>
      <c r="V815" s="64"/>
      <c r="W815" s="64"/>
      <c r="X815" s="63"/>
      <c r="Y815" s="189">
        <f t="shared" si="40"/>
        <v>0</v>
      </c>
      <c r="Z815" s="61"/>
      <c r="AA815" s="61"/>
      <c r="AB815" s="61"/>
      <c r="AC815" s="61"/>
      <c r="AD815" s="61"/>
      <c r="AE815" s="61"/>
      <c r="AF815" s="61">
        <v>1</v>
      </c>
      <c r="AG815" s="63">
        <v>44120</v>
      </c>
      <c r="AH815" s="186">
        <f t="shared" si="41"/>
        <v>1</v>
      </c>
      <c r="AI815" s="64"/>
      <c r="AJ815" s="64" t="s">
        <v>2135</v>
      </c>
      <c r="AK815" s="61" t="s">
        <v>2127</v>
      </c>
      <c r="AL815" s="61"/>
      <c r="AM815" s="61"/>
      <c r="AN815" s="61"/>
      <c r="AO815" s="61"/>
      <c r="AP815" s="61"/>
      <c r="AQ815" s="61"/>
      <c r="AR815" s="61"/>
      <c r="AS815" s="489" t="s">
        <v>3785</v>
      </c>
    </row>
    <row r="816" spans="1:45" ht="15" customHeight="1" x14ac:dyDescent="0.25">
      <c r="A816" s="198"/>
      <c r="B816" s="61" t="s">
        <v>3786</v>
      </c>
      <c r="C816" s="61" t="s">
        <v>3787</v>
      </c>
      <c r="D816" s="158"/>
      <c r="E816" s="196" t="s">
        <v>3788</v>
      </c>
      <c r="F816" s="217" t="s">
        <v>510</v>
      </c>
      <c r="G816" s="61" t="s">
        <v>394</v>
      </c>
      <c r="H816" s="61"/>
      <c r="I816" s="61"/>
      <c r="J816" s="61"/>
      <c r="K816" s="61"/>
      <c r="L816" s="61"/>
      <c r="M816" s="61"/>
      <c r="N816" s="61"/>
      <c r="O816" s="63"/>
      <c r="P816" s="184">
        <f t="shared" si="39"/>
        <v>0</v>
      </c>
      <c r="Q816" s="64"/>
      <c r="R816" s="64"/>
      <c r="S816" s="64"/>
      <c r="T816" s="64"/>
      <c r="U816" s="64"/>
      <c r="V816" s="64"/>
      <c r="W816" s="64"/>
      <c r="X816" s="63"/>
      <c r="Y816" s="189">
        <f t="shared" si="40"/>
        <v>0</v>
      </c>
      <c r="Z816" s="61"/>
      <c r="AA816" s="61"/>
      <c r="AB816" s="61"/>
      <c r="AC816" s="61"/>
      <c r="AD816" s="61"/>
      <c r="AE816" s="61"/>
      <c r="AF816" s="61">
        <v>1</v>
      </c>
      <c r="AG816" s="63">
        <v>44088</v>
      </c>
      <c r="AH816" s="186">
        <f t="shared" si="41"/>
        <v>1</v>
      </c>
      <c r="AI816" s="64"/>
      <c r="AJ816" s="64" t="s">
        <v>2135</v>
      </c>
      <c r="AK816" s="61" t="s">
        <v>2127</v>
      </c>
      <c r="AL816" s="61"/>
      <c r="AM816" s="61"/>
      <c r="AN816" s="61"/>
      <c r="AO816" s="61"/>
      <c r="AP816" s="61"/>
      <c r="AQ816" s="61"/>
      <c r="AR816" s="61"/>
      <c r="AS816" s="489" t="s">
        <v>3789</v>
      </c>
    </row>
    <row r="817" spans="1:45" ht="15" x14ac:dyDescent="0.25">
      <c r="A817" s="198"/>
      <c r="B817" s="61" t="s">
        <v>3790</v>
      </c>
      <c r="C817" s="61" t="s">
        <v>2792</v>
      </c>
      <c r="D817" s="158"/>
      <c r="E817" s="196" t="s">
        <v>2793</v>
      </c>
      <c r="F817" s="217" t="s">
        <v>510</v>
      </c>
      <c r="G817" s="61" t="s">
        <v>394</v>
      </c>
      <c r="H817" s="61"/>
      <c r="I817" s="61"/>
      <c r="J817" s="61"/>
      <c r="K817" s="61"/>
      <c r="L817" s="61"/>
      <c r="M817" s="61"/>
      <c r="N817" s="61"/>
      <c r="O817" s="63"/>
      <c r="P817" s="184">
        <f t="shared" si="39"/>
        <v>0</v>
      </c>
      <c r="Q817" s="64"/>
      <c r="R817" s="64"/>
      <c r="S817" s="64"/>
      <c r="T817" s="64"/>
      <c r="U817" s="64"/>
      <c r="V817" s="64"/>
      <c r="W817" s="64"/>
      <c r="X817" s="63"/>
      <c r="Y817" s="189">
        <f t="shared" si="40"/>
        <v>0</v>
      </c>
      <c r="Z817" s="61"/>
      <c r="AA817" s="61"/>
      <c r="AB817" s="61"/>
      <c r="AC817" s="61"/>
      <c r="AD817" s="61"/>
      <c r="AE817" s="61"/>
      <c r="AF817" s="61">
        <v>1</v>
      </c>
      <c r="AG817" s="63">
        <v>44050</v>
      </c>
      <c r="AH817" s="186">
        <f t="shared" si="41"/>
        <v>1</v>
      </c>
      <c r="AI817" s="64"/>
      <c r="AJ817" s="64" t="s">
        <v>2135</v>
      </c>
      <c r="AK817" s="61" t="s">
        <v>2127</v>
      </c>
      <c r="AL817" s="61"/>
      <c r="AM817" s="61"/>
      <c r="AN817" s="61"/>
      <c r="AO817" s="61"/>
      <c r="AP817" s="61"/>
      <c r="AQ817" s="61"/>
      <c r="AR817" s="61"/>
      <c r="AS817" s="489" t="s">
        <v>2794</v>
      </c>
    </row>
    <row r="818" spans="1:45" ht="15" customHeight="1" x14ac:dyDescent="0.25">
      <c r="A818" s="198"/>
      <c r="B818" s="61" t="s">
        <v>3791</v>
      </c>
      <c r="C818" s="61" t="s">
        <v>3792</v>
      </c>
      <c r="D818" s="158"/>
      <c r="E818" s="196" t="s">
        <v>3793</v>
      </c>
      <c r="F818" s="217" t="s">
        <v>510</v>
      </c>
      <c r="G818" s="61" t="s">
        <v>394</v>
      </c>
      <c r="H818" s="61"/>
      <c r="I818" s="61"/>
      <c r="J818" s="61"/>
      <c r="K818" s="61"/>
      <c r="L818" s="61"/>
      <c r="M818" s="61"/>
      <c r="N818" s="61"/>
      <c r="O818" s="63"/>
      <c r="P818" s="184">
        <f t="shared" si="39"/>
        <v>0</v>
      </c>
      <c r="Q818" s="64"/>
      <c r="R818" s="64"/>
      <c r="S818" s="64"/>
      <c r="T818" s="64"/>
      <c r="U818" s="64"/>
      <c r="V818" s="64"/>
      <c r="W818" s="64"/>
      <c r="X818" s="63"/>
      <c r="Y818" s="189">
        <f t="shared" si="40"/>
        <v>0</v>
      </c>
      <c r="Z818" s="61"/>
      <c r="AA818" s="61"/>
      <c r="AB818" s="61"/>
      <c r="AC818" s="61"/>
      <c r="AD818" s="61"/>
      <c r="AE818" s="61"/>
      <c r="AF818" s="61">
        <v>1</v>
      </c>
      <c r="AG818" s="63">
        <v>43903</v>
      </c>
      <c r="AH818" s="186">
        <f t="shared" si="41"/>
        <v>1</v>
      </c>
      <c r="AI818" s="64"/>
      <c r="AJ818" s="64" t="s">
        <v>2135</v>
      </c>
      <c r="AK818" s="61" t="s">
        <v>2127</v>
      </c>
      <c r="AL818" s="61"/>
      <c r="AM818" s="61"/>
      <c r="AN818" s="61"/>
      <c r="AO818" s="61"/>
      <c r="AP818" s="61"/>
      <c r="AQ818" s="61"/>
      <c r="AR818" s="61"/>
      <c r="AS818" s="489" t="s">
        <v>3794</v>
      </c>
    </row>
    <row r="819" spans="1:45" ht="15" x14ac:dyDescent="0.25">
      <c r="A819" s="198"/>
      <c r="B819" s="61" t="s">
        <v>3795</v>
      </c>
      <c r="C819" s="61" t="s">
        <v>3796</v>
      </c>
      <c r="D819" s="158"/>
      <c r="E819" s="196" t="s">
        <v>3797</v>
      </c>
      <c r="F819" s="217" t="s">
        <v>510</v>
      </c>
      <c r="G819" s="61" t="s">
        <v>394</v>
      </c>
      <c r="H819" s="61"/>
      <c r="I819" s="61"/>
      <c r="J819" s="61"/>
      <c r="K819" s="61"/>
      <c r="L819" s="61"/>
      <c r="M819" s="61"/>
      <c r="N819" s="61"/>
      <c r="O819" s="63"/>
      <c r="P819" s="184">
        <f t="shared" si="39"/>
        <v>0</v>
      </c>
      <c r="Q819" s="64"/>
      <c r="R819" s="64"/>
      <c r="S819" s="64"/>
      <c r="T819" s="64"/>
      <c r="U819" s="64"/>
      <c r="V819" s="64"/>
      <c r="W819" s="64"/>
      <c r="X819" s="63"/>
      <c r="Y819" s="189">
        <f t="shared" si="40"/>
        <v>0</v>
      </c>
      <c r="Z819" s="61"/>
      <c r="AA819" s="61"/>
      <c r="AB819" s="61"/>
      <c r="AC819" s="61"/>
      <c r="AD819" s="61"/>
      <c r="AE819" s="61"/>
      <c r="AF819" s="61">
        <v>1</v>
      </c>
      <c r="AG819" s="63">
        <v>44020</v>
      </c>
      <c r="AH819" s="186">
        <f t="shared" si="41"/>
        <v>1</v>
      </c>
      <c r="AI819" s="61"/>
      <c r="AJ819" s="64" t="s">
        <v>2135</v>
      </c>
      <c r="AK819" s="61" t="s">
        <v>2127</v>
      </c>
      <c r="AL819" s="61"/>
      <c r="AM819" s="61"/>
      <c r="AN819" s="61"/>
      <c r="AO819" s="61"/>
      <c r="AP819" s="61"/>
      <c r="AQ819" s="61"/>
      <c r="AR819" s="61"/>
      <c r="AS819" s="489" t="s">
        <v>3798</v>
      </c>
    </row>
    <row r="820" spans="1:45" ht="15" customHeight="1" x14ac:dyDescent="0.25">
      <c r="A820" s="198"/>
      <c r="B820" s="61" t="s">
        <v>3799</v>
      </c>
      <c r="C820" s="61" t="s">
        <v>3800</v>
      </c>
      <c r="D820" s="158"/>
      <c r="E820" s="196" t="s">
        <v>3801</v>
      </c>
      <c r="F820" s="217" t="s">
        <v>510</v>
      </c>
      <c r="G820" s="61" t="s">
        <v>394</v>
      </c>
      <c r="H820" s="61"/>
      <c r="I820" s="61"/>
      <c r="J820" s="61"/>
      <c r="K820" s="61"/>
      <c r="L820" s="61"/>
      <c r="M820" s="61"/>
      <c r="N820" s="61"/>
      <c r="O820" s="63"/>
      <c r="P820" s="184">
        <f t="shared" si="39"/>
        <v>0</v>
      </c>
      <c r="Q820" s="64"/>
      <c r="R820" s="64"/>
      <c r="S820" s="64"/>
      <c r="T820" s="64"/>
      <c r="U820" s="64"/>
      <c r="V820" s="64"/>
      <c r="W820" s="64"/>
      <c r="X820" s="63"/>
      <c r="Y820" s="189">
        <f t="shared" si="40"/>
        <v>0</v>
      </c>
      <c r="Z820" s="61"/>
      <c r="AA820" s="61"/>
      <c r="AB820" s="61"/>
      <c r="AC820" s="61"/>
      <c r="AD820" s="61"/>
      <c r="AE820" s="61"/>
      <c r="AF820" s="61">
        <v>1</v>
      </c>
      <c r="AG820" s="63">
        <v>44105</v>
      </c>
      <c r="AH820" s="186">
        <f t="shared" si="41"/>
        <v>1</v>
      </c>
      <c r="AI820" s="64"/>
      <c r="AJ820" s="64" t="s">
        <v>2135</v>
      </c>
      <c r="AK820" s="61" t="s">
        <v>2127</v>
      </c>
      <c r="AL820" s="61"/>
      <c r="AM820" s="61"/>
      <c r="AN820" s="61"/>
      <c r="AO820" s="61"/>
      <c r="AP820" s="61"/>
      <c r="AQ820" s="61"/>
      <c r="AR820" s="61"/>
      <c r="AS820" s="489" t="s">
        <v>3802</v>
      </c>
    </row>
    <row r="821" spans="1:45" ht="15" x14ac:dyDescent="0.25">
      <c r="A821" s="198"/>
      <c r="B821" s="61" t="s">
        <v>3803</v>
      </c>
      <c r="C821" s="61" t="s">
        <v>3804</v>
      </c>
      <c r="D821" s="158"/>
      <c r="E821" s="196" t="s">
        <v>3805</v>
      </c>
      <c r="F821" s="217" t="s">
        <v>510</v>
      </c>
      <c r="G821" s="61" t="s">
        <v>394</v>
      </c>
      <c r="H821" s="61"/>
      <c r="I821" s="61"/>
      <c r="J821" s="61"/>
      <c r="K821" s="61"/>
      <c r="L821" s="61"/>
      <c r="M821" s="61"/>
      <c r="N821" s="61"/>
      <c r="O821" s="63"/>
      <c r="P821" s="184">
        <f t="shared" si="39"/>
        <v>0</v>
      </c>
      <c r="Q821" s="64"/>
      <c r="R821" s="64"/>
      <c r="S821" s="64"/>
      <c r="T821" s="64"/>
      <c r="U821" s="64"/>
      <c r="V821" s="64"/>
      <c r="W821" s="64"/>
      <c r="X821" s="63"/>
      <c r="Y821" s="189">
        <f t="shared" si="40"/>
        <v>0</v>
      </c>
      <c r="Z821" s="61"/>
      <c r="AA821" s="61"/>
      <c r="AB821" s="61"/>
      <c r="AC821" s="61"/>
      <c r="AD821" s="61"/>
      <c r="AE821" s="61"/>
      <c r="AF821" s="61">
        <v>1</v>
      </c>
      <c r="AG821" s="63">
        <v>43867</v>
      </c>
      <c r="AH821" s="186">
        <f t="shared" si="41"/>
        <v>1</v>
      </c>
      <c r="AI821" s="64"/>
      <c r="AJ821" s="64" t="s">
        <v>2135</v>
      </c>
      <c r="AK821" s="61" t="s">
        <v>2127</v>
      </c>
      <c r="AL821" s="61"/>
      <c r="AM821" s="61"/>
      <c r="AN821" s="61"/>
      <c r="AO821" s="61"/>
      <c r="AP821" s="61"/>
      <c r="AQ821" s="61"/>
      <c r="AR821" s="61"/>
      <c r="AS821" s="489" t="s">
        <v>3806</v>
      </c>
    </row>
    <row r="822" spans="1:45" ht="15" customHeight="1" x14ac:dyDescent="0.25">
      <c r="A822" s="198"/>
      <c r="B822" s="61" t="s">
        <v>1160</v>
      </c>
      <c r="C822" s="61" t="s">
        <v>1161</v>
      </c>
      <c r="D822" s="158"/>
      <c r="E822" s="196" t="s">
        <v>2797</v>
      </c>
      <c r="F822" s="217" t="s">
        <v>510</v>
      </c>
      <c r="G822" s="61" t="s">
        <v>394</v>
      </c>
      <c r="H822" s="61"/>
      <c r="I822" s="61"/>
      <c r="J822" s="61"/>
      <c r="K822" s="61"/>
      <c r="L822" s="61"/>
      <c r="M822" s="61"/>
      <c r="N822" s="61"/>
      <c r="O822" s="63"/>
      <c r="P822" s="184">
        <f t="shared" si="39"/>
        <v>0</v>
      </c>
      <c r="Q822" s="64"/>
      <c r="R822" s="64"/>
      <c r="S822" s="64"/>
      <c r="T822" s="64"/>
      <c r="U822" s="64"/>
      <c r="V822" s="64"/>
      <c r="W822" s="64"/>
      <c r="X822" s="63"/>
      <c r="Y822" s="189">
        <f t="shared" si="40"/>
        <v>0</v>
      </c>
      <c r="Z822" s="61"/>
      <c r="AA822" s="61"/>
      <c r="AB822" s="61"/>
      <c r="AC822" s="61"/>
      <c r="AD822" s="61"/>
      <c r="AE822" s="61"/>
      <c r="AF822" s="61">
        <v>1</v>
      </c>
      <c r="AG822" s="63">
        <v>44153</v>
      </c>
      <c r="AH822" s="186">
        <f t="shared" si="41"/>
        <v>1</v>
      </c>
      <c r="AI822" s="64"/>
      <c r="AJ822" s="64" t="s">
        <v>2135</v>
      </c>
      <c r="AK822" s="61" t="s">
        <v>2127</v>
      </c>
      <c r="AL822" s="61"/>
      <c r="AM822" s="61"/>
      <c r="AN822" s="61"/>
      <c r="AO822" s="61"/>
      <c r="AP822" s="61"/>
      <c r="AQ822" s="61"/>
      <c r="AR822" s="61"/>
      <c r="AS822" s="489" t="s">
        <v>3807</v>
      </c>
    </row>
    <row r="823" spans="1:45" ht="15" customHeight="1" x14ac:dyDescent="0.25">
      <c r="A823" s="198"/>
      <c r="B823" s="61" t="s">
        <v>3808</v>
      </c>
      <c r="C823" s="61" t="s">
        <v>3809</v>
      </c>
      <c r="D823" s="158"/>
      <c r="E823" s="196" t="s">
        <v>3810</v>
      </c>
      <c r="F823" s="217" t="s">
        <v>510</v>
      </c>
      <c r="G823" s="61" t="s">
        <v>394</v>
      </c>
      <c r="H823" s="61"/>
      <c r="I823" s="61"/>
      <c r="J823" s="61"/>
      <c r="K823" s="61"/>
      <c r="L823" s="61"/>
      <c r="M823" s="61"/>
      <c r="N823" s="61"/>
      <c r="O823" s="63"/>
      <c r="P823" s="184">
        <f t="shared" si="39"/>
        <v>0</v>
      </c>
      <c r="Q823" s="64"/>
      <c r="R823" s="64"/>
      <c r="S823" s="64"/>
      <c r="T823" s="64"/>
      <c r="U823" s="64"/>
      <c r="V823" s="64"/>
      <c r="W823" s="64"/>
      <c r="X823" s="63"/>
      <c r="Y823" s="189">
        <f t="shared" si="40"/>
        <v>0</v>
      </c>
      <c r="Z823" s="61"/>
      <c r="AA823" s="61"/>
      <c r="AB823" s="61"/>
      <c r="AC823" s="61"/>
      <c r="AD823" s="61"/>
      <c r="AE823" s="61"/>
      <c r="AF823" s="61">
        <v>1</v>
      </c>
      <c r="AG823" s="63">
        <v>43896</v>
      </c>
      <c r="AH823" s="186">
        <f t="shared" si="41"/>
        <v>1</v>
      </c>
      <c r="AI823" s="61"/>
      <c r="AJ823" s="64" t="s">
        <v>2135</v>
      </c>
      <c r="AK823" s="61" t="s">
        <v>2127</v>
      </c>
      <c r="AL823" s="61"/>
      <c r="AM823" s="61"/>
      <c r="AN823" s="61"/>
      <c r="AO823" s="61"/>
      <c r="AP823" s="61"/>
      <c r="AQ823" s="61"/>
      <c r="AR823" s="61"/>
      <c r="AS823" s="489" t="s">
        <v>3811</v>
      </c>
    </row>
    <row r="824" spans="1:45" ht="15" customHeight="1" x14ac:dyDescent="0.25">
      <c r="A824" s="198"/>
      <c r="B824" s="61" t="s">
        <v>3812</v>
      </c>
      <c r="C824" s="61" t="s">
        <v>3813</v>
      </c>
      <c r="D824" s="158"/>
      <c r="E824" s="196" t="s">
        <v>3814</v>
      </c>
      <c r="F824" s="217" t="s">
        <v>510</v>
      </c>
      <c r="G824" s="61" t="s">
        <v>394</v>
      </c>
      <c r="H824" s="61"/>
      <c r="I824" s="61"/>
      <c r="J824" s="61"/>
      <c r="K824" s="61"/>
      <c r="L824" s="61"/>
      <c r="M824" s="61"/>
      <c r="N824" s="61"/>
      <c r="O824" s="63"/>
      <c r="P824" s="184">
        <f t="shared" si="39"/>
        <v>0</v>
      </c>
      <c r="Q824" s="64"/>
      <c r="R824" s="64"/>
      <c r="S824" s="64"/>
      <c r="T824" s="64"/>
      <c r="U824" s="64"/>
      <c r="V824" s="64"/>
      <c r="W824" s="64"/>
      <c r="X824" s="63"/>
      <c r="Y824" s="189">
        <f t="shared" si="40"/>
        <v>0</v>
      </c>
      <c r="Z824" s="61"/>
      <c r="AA824" s="61"/>
      <c r="AB824" s="61"/>
      <c r="AC824" s="61"/>
      <c r="AD824" s="61"/>
      <c r="AE824" s="61"/>
      <c r="AF824" s="61">
        <v>1</v>
      </c>
      <c r="AG824" s="63">
        <v>43916</v>
      </c>
      <c r="AH824" s="186">
        <f t="shared" si="41"/>
        <v>1</v>
      </c>
      <c r="AI824" s="64"/>
      <c r="AJ824" s="64" t="s">
        <v>2135</v>
      </c>
      <c r="AK824" s="61" t="s">
        <v>2127</v>
      </c>
      <c r="AL824" s="61"/>
      <c r="AM824" s="61"/>
      <c r="AN824" s="61"/>
      <c r="AO824" s="61"/>
      <c r="AP824" s="61"/>
      <c r="AQ824" s="61"/>
      <c r="AR824" s="61"/>
      <c r="AS824" s="489" t="s">
        <v>3815</v>
      </c>
    </row>
    <row r="825" spans="1:45" ht="15" customHeight="1" x14ac:dyDescent="0.25">
      <c r="A825" s="198"/>
      <c r="B825" s="61" t="s">
        <v>3816</v>
      </c>
      <c r="C825" s="61" t="s">
        <v>3817</v>
      </c>
      <c r="D825" s="158"/>
      <c r="E825" s="196" t="s">
        <v>3818</v>
      </c>
      <c r="F825" s="217" t="s">
        <v>690</v>
      </c>
      <c r="G825" s="61" t="s">
        <v>691</v>
      </c>
      <c r="H825" s="61"/>
      <c r="I825" s="61"/>
      <c r="J825" s="61"/>
      <c r="K825" s="61"/>
      <c r="L825" s="61"/>
      <c r="M825" s="61"/>
      <c r="N825" s="61"/>
      <c r="O825" s="63"/>
      <c r="P825" s="184">
        <f t="shared" si="39"/>
        <v>0</v>
      </c>
      <c r="Q825" s="64"/>
      <c r="R825" s="64"/>
      <c r="S825" s="64"/>
      <c r="T825" s="64"/>
      <c r="U825" s="64"/>
      <c r="V825" s="64"/>
      <c r="W825" s="64"/>
      <c r="X825" s="63"/>
      <c r="Y825" s="189">
        <f t="shared" si="40"/>
        <v>0</v>
      </c>
      <c r="Z825" s="61"/>
      <c r="AA825" s="61"/>
      <c r="AB825" s="61"/>
      <c r="AC825" s="61"/>
      <c r="AD825" s="61"/>
      <c r="AE825" s="61"/>
      <c r="AF825" s="61">
        <v>1</v>
      </c>
      <c r="AG825" s="63">
        <v>43900</v>
      </c>
      <c r="AH825" s="186">
        <f t="shared" si="41"/>
        <v>1</v>
      </c>
      <c r="AI825" s="64"/>
      <c r="AJ825" s="64" t="s">
        <v>2135</v>
      </c>
      <c r="AK825" s="61" t="s">
        <v>2127</v>
      </c>
      <c r="AL825" s="61"/>
      <c r="AM825" s="61"/>
      <c r="AN825" s="61"/>
      <c r="AO825" s="61"/>
      <c r="AP825" s="61"/>
      <c r="AQ825" s="61"/>
      <c r="AR825" s="61"/>
      <c r="AS825" s="489" t="s">
        <v>3819</v>
      </c>
    </row>
    <row r="826" spans="1:45" ht="15" customHeight="1" x14ac:dyDescent="0.25">
      <c r="A826" s="198"/>
      <c r="B826" s="61" t="s">
        <v>1010</v>
      </c>
      <c r="C826" s="61" t="s">
        <v>1011</v>
      </c>
      <c r="D826" s="158"/>
      <c r="E826" s="196" t="s">
        <v>2804</v>
      </c>
      <c r="F826" s="217" t="s">
        <v>510</v>
      </c>
      <c r="G826" s="61" t="s">
        <v>394</v>
      </c>
      <c r="H826" s="61"/>
      <c r="I826" s="61"/>
      <c r="J826" s="61"/>
      <c r="K826" s="61"/>
      <c r="L826" s="61"/>
      <c r="M826" s="61"/>
      <c r="N826" s="61"/>
      <c r="O826" s="63"/>
      <c r="P826" s="184">
        <f t="shared" si="39"/>
        <v>0</v>
      </c>
      <c r="Q826" s="64"/>
      <c r="R826" s="64"/>
      <c r="S826" s="64"/>
      <c r="T826" s="64"/>
      <c r="U826" s="64"/>
      <c r="V826" s="64"/>
      <c r="W826" s="64"/>
      <c r="X826" s="63"/>
      <c r="Y826" s="189">
        <f t="shared" si="40"/>
        <v>0</v>
      </c>
      <c r="Z826" s="61"/>
      <c r="AA826" s="61"/>
      <c r="AB826" s="61"/>
      <c r="AC826" s="61"/>
      <c r="AD826" s="61"/>
      <c r="AE826" s="61"/>
      <c r="AF826" s="61">
        <v>1</v>
      </c>
      <c r="AG826" s="63">
        <v>44172</v>
      </c>
      <c r="AH826" s="186">
        <f t="shared" si="41"/>
        <v>1</v>
      </c>
      <c r="AI826" s="64"/>
      <c r="AJ826" s="64" t="s">
        <v>2135</v>
      </c>
      <c r="AK826" s="61" t="s">
        <v>2127</v>
      </c>
      <c r="AL826" s="61"/>
      <c r="AM826" s="61"/>
      <c r="AN826" s="61"/>
      <c r="AO826" s="61"/>
      <c r="AP826" s="61"/>
      <c r="AQ826" s="61"/>
      <c r="AR826" s="61"/>
      <c r="AS826" s="489" t="s">
        <v>3820</v>
      </c>
    </row>
    <row r="827" spans="1:45" ht="15" x14ac:dyDescent="0.25">
      <c r="A827" s="198"/>
      <c r="B827" s="61" t="s">
        <v>3821</v>
      </c>
      <c r="C827" s="61" t="s">
        <v>3822</v>
      </c>
      <c r="D827" s="158"/>
      <c r="E827" s="196" t="s">
        <v>3823</v>
      </c>
      <c r="F827" s="217" t="s">
        <v>510</v>
      </c>
      <c r="G827" s="61" t="s">
        <v>394</v>
      </c>
      <c r="H827" s="61"/>
      <c r="I827" s="61"/>
      <c r="J827" s="61"/>
      <c r="K827" s="61"/>
      <c r="L827" s="61"/>
      <c r="M827" s="61"/>
      <c r="N827" s="61"/>
      <c r="O827" s="63"/>
      <c r="P827" s="184">
        <f t="shared" si="39"/>
        <v>0</v>
      </c>
      <c r="Q827" s="64"/>
      <c r="R827" s="64"/>
      <c r="S827" s="64"/>
      <c r="T827" s="64"/>
      <c r="U827" s="64"/>
      <c r="V827" s="64"/>
      <c r="W827" s="64"/>
      <c r="X827" s="63"/>
      <c r="Y827" s="189">
        <f t="shared" si="40"/>
        <v>0</v>
      </c>
      <c r="Z827" s="61"/>
      <c r="AA827" s="61"/>
      <c r="AB827" s="61"/>
      <c r="AC827" s="61"/>
      <c r="AD827" s="61"/>
      <c r="AE827" s="61"/>
      <c r="AF827" s="61">
        <v>1</v>
      </c>
      <c r="AG827" s="63">
        <v>44041</v>
      </c>
      <c r="AH827" s="186">
        <f t="shared" si="41"/>
        <v>1</v>
      </c>
      <c r="AI827" s="61"/>
      <c r="AJ827" s="64" t="s">
        <v>2135</v>
      </c>
      <c r="AK827" s="61" t="s">
        <v>2127</v>
      </c>
      <c r="AL827" s="61"/>
      <c r="AM827" s="61"/>
      <c r="AN827" s="61"/>
      <c r="AO827" s="61"/>
      <c r="AP827" s="61"/>
      <c r="AQ827" s="61"/>
      <c r="AR827" s="61"/>
      <c r="AS827" s="489" t="s">
        <v>3824</v>
      </c>
    </row>
    <row r="828" spans="1:45" ht="15" x14ac:dyDescent="0.25">
      <c r="A828" s="198"/>
      <c r="B828" s="61" t="s">
        <v>3825</v>
      </c>
      <c r="C828" s="61" t="s">
        <v>3826</v>
      </c>
      <c r="D828" s="158"/>
      <c r="E828" s="196" t="s">
        <v>3827</v>
      </c>
      <c r="F828" s="217" t="s">
        <v>510</v>
      </c>
      <c r="G828" s="61" t="s">
        <v>394</v>
      </c>
      <c r="H828" s="61"/>
      <c r="I828" s="61"/>
      <c r="J828" s="61"/>
      <c r="K828" s="61"/>
      <c r="L828" s="61"/>
      <c r="M828" s="61"/>
      <c r="N828" s="61"/>
      <c r="O828" s="63"/>
      <c r="P828" s="184">
        <f t="shared" si="39"/>
        <v>0</v>
      </c>
      <c r="Q828" s="64"/>
      <c r="R828" s="64"/>
      <c r="S828" s="64"/>
      <c r="T828" s="64"/>
      <c r="U828" s="64"/>
      <c r="V828" s="64"/>
      <c r="W828" s="64"/>
      <c r="X828" s="63"/>
      <c r="Y828" s="189">
        <f t="shared" si="40"/>
        <v>0</v>
      </c>
      <c r="Z828" s="61"/>
      <c r="AA828" s="61"/>
      <c r="AB828" s="61"/>
      <c r="AC828" s="61"/>
      <c r="AD828" s="61"/>
      <c r="AE828" s="61"/>
      <c r="AF828" s="61">
        <v>1</v>
      </c>
      <c r="AG828" s="63">
        <v>43864</v>
      </c>
      <c r="AH828" s="186">
        <f t="shared" si="41"/>
        <v>1</v>
      </c>
      <c r="AI828" s="64"/>
      <c r="AJ828" s="64" t="s">
        <v>2135</v>
      </c>
      <c r="AK828" s="61" t="s">
        <v>2127</v>
      </c>
      <c r="AL828" s="61"/>
      <c r="AM828" s="61"/>
      <c r="AN828" s="61"/>
      <c r="AO828" s="61"/>
      <c r="AP828" s="61"/>
      <c r="AQ828" s="61"/>
      <c r="AR828" s="61"/>
      <c r="AS828" s="489" t="s">
        <v>3828</v>
      </c>
    </row>
    <row r="829" spans="1:45" ht="15" x14ac:dyDescent="0.25">
      <c r="A829" s="198"/>
      <c r="B829" s="61" t="s">
        <v>1088</v>
      </c>
      <c r="C829" s="61" t="s">
        <v>3829</v>
      </c>
      <c r="D829" s="158"/>
      <c r="E829" s="196" t="s">
        <v>3830</v>
      </c>
      <c r="F829" s="217" t="s">
        <v>510</v>
      </c>
      <c r="G829" s="61" t="s">
        <v>394</v>
      </c>
      <c r="H829" s="61"/>
      <c r="I829" s="61"/>
      <c r="J829" s="61"/>
      <c r="K829" s="61"/>
      <c r="L829" s="61"/>
      <c r="M829" s="61"/>
      <c r="N829" s="61"/>
      <c r="O829" s="63"/>
      <c r="P829" s="184">
        <f t="shared" si="39"/>
        <v>0</v>
      </c>
      <c r="Q829" s="64"/>
      <c r="R829" s="64"/>
      <c r="S829" s="64"/>
      <c r="T829" s="64"/>
      <c r="U829" s="64"/>
      <c r="V829" s="64"/>
      <c r="W829" s="64"/>
      <c r="X829" s="63"/>
      <c r="Y829" s="189">
        <f t="shared" si="40"/>
        <v>0</v>
      </c>
      <c r="Z829" s="61"/>
      <c r="AA829" s="61"/>
      <c r="AB829" s="61"/>
      <c r="AC829" s="61"/>
      <c r="AD829" s="61"/>
      <c r="AE829" s="61"/>
      <c r="AF829" s="61">
        <v>1</v>
      </c>
      <c r="AG829" s="63">
        <v>43843</v>
      </c>
      <c r="AH829" s="186">
        <f t="shared" si="41"/>
        <v>1</v>
      </c>
      <c r="AI829" s="61"/>
      <c r="AJ829" s="64" t="s">
        <v>2135</v>
      </c>
      <c r="AK829" s="61" t="s">
        <v>2127</v>
      </c>
      <c r="AL829" s="61"/>
      <c r="AM829" s="61"/>
      <c r="AN829" s="61"/>
      <c r="AO829" s="61"/>
      <c r="AP829" s="61"/>
      <c r="AQ829" s="61"/>
      <c r="AR829" s="61"/>
      <c r="AS829" s="489" t="s">
        <v>3831</v>
      </c>
    </row>
    <row r="830" spans="1:45" ht="15" customHeight="1" x14ac:dyDescent="0.25">
      <c r="A830" s="198"/>
      <c r="B830" s="61" t="s">
        <v>3832</v>
      </c>
      <c r="C830" s="61" t="s">
        <v>3833</v>
      </c>
      <c r="D830" s="158"/>
      <c r="E830" s="196" t="s">
        <v>3834</v>
      </c>
      <c r="F830" s="217" t="s">
        <v>510</v>
      </c>
      <c r="G830" s="61" t="s">
        <v>394</v>
      </c>
      <c r="H830" s="61"/>
      <c r="I830" s="61"/>
      <c r="J830" s="61"/>
      <c r="K830" s="61"/>
      <c r="L830" s="61"/>
      <c r="M830" s="61"/>
      <c r="N830" s="61"/>
      <c r="O830" s="63"/>
      <c r="P830" s="184">
        <f t="shared" si="39"/>
        <v>0</v>
      </c>
      <c r="Q830" s="64"/>
      <c r="R830" s="64"/>
      <c r="S830" s="64"/>
      <c r="T830" s="64"/>
      <c r="U830" s="64"/>
      <c r="V830" s="64"/>
      <c r="W830" s="64"/>
      <c r="X830" s="63"/>
      <c r="Y830" s="189">
        <f t="shared" si="40"/>
        <v>0</v>
      </c>
      <c r="Z830" s="61"/>
      <c r="AA830" s="61"/>
      <c r="AB830" s="61"/>
      <c r="AC830" s="61"/>
      <c r="AD830" s="61"/>
      <c r="AE830" s="61"/>
      <c r="AF830" s="61">
        <v>1</v>
      </c>
      <c r="AG830" s="63">
        <v>44024</v>
      </c>
      <c r="AH830" s="186">
        <f t="shared" si="41"/>
        <v>1</v>
      </c>
      <c r="AI830" s="61"/>
      <c r="AJ830" s="64" t="s">
        <v>2135</v>
      </c>
      <c r="AK830" s="61" t="s">
        <v>2127</v>
      </c>
      <c r="AL830" s="61"/>
      <c r="AM830" s="61"/>
      <c r="AN830" s="61"/>
      <c r="AO830" s="61"/>
      <c r="AP830" s="61"/>
      <c r="AQ830" s="61"/>
      <c r="AR830" s="61"/>
      <c r="AS830" s="489" t="s">
        <v>3835</v>
      </c>
    </row>
    <row r="831" spans="1:45" ht="15" customHeight="1" x14ac:dyDescent="0.25">
      <c r="A831" s="198"/>
      <c r="B831" s="61" t="s">
        <v>3836</v>
      </c>
      <c r="C831" s="61" t="s">
        <v>3837</v>
      </c>
      <c r="D831" s="158"/>
      <c r="E831" s="196" t="s">
        <v>3838</v>
      </c>
      <c r="F831" s="217" t="s">
        <v>510</v>
      </c>
      <c r="G831" s="61" t="s">
        <v>394</v>
      </c>
      <c r="H831" s="61"/>
      <c r="I831" s="61"/>
      <c r="J831" s="61"/>
      <c r="K831" s="61"/>
      <c r="L831" s="61"/>
      <c r="M831" s="61"/>
      <c r="N831" s="61"/>
      <c r="O831" s="63"/>
      <c r="P831" s="184">
        <f t="shared" si="39"/>
        <v>0</v>
      </c>
      <c r="Q831" s="64"/>
      <c r="R831" s="64"/>
      <c r="S831" s="64"/>
      <c r="T831" s="64"/>
      <c r="U831" s="64"/>
      <c r="V831" s="64"/>
      <c r="W831" s="64"/>
      <c r="X831" s="63"/>
      <c r="Y831" s="189">
        <f t="shared" si="40"/>
        <v>0</v>
      </c>
      <c r="Z831" s="61"/>
      <c r="AA831" s="61"/>
      <c r="AB831" s="61"/>
      <c r="AC831" s="61"/>
      <c r="AD831" s="61"/>
      <c r="AE831" s="61"/>
      <c r="AF831" s="61">
        <v>1</v>
      </c>
      <c r="AG831" s="63">
        <v>43864</v>
      </c>
      <c r="AH831" s="186">
        <f t="shared" si="41"/>
        <v>1</v>
      </c>
      <c r="AI831" s="64"/>
      <c r="AJ831" s="64" t="s">
        <v>2135</v>
      </c>
      <c r="AK831" s="61" t="s">
        <v>2127</v>
      </c>
      <c r="AL831" s="61"/>
      <c r="AM831" s="61"/>
      <c r="AN831" s="61"/>
      <c r="AO831" s="61"/>
      <c r="AP831" s="61"/>
      <c r="AQ831" s="61"/>
      <c r="AR831" s="61"/>
      <c r="AS831" s="489" t="s">
        <v>3839</v>
      </c>
    </row>
    <row r="832" spans="1:45" ht="15" x14ac:dyDescent="0.25">
      <c r="A832" s="198"/>
      <c r="B832" s="61" t="s">
        <v>3840</v>
      </c>
      <c r="C832" s="61" t="s">
        <v>3841</v>
      </c>
      <c r="D832" s="158"/>
      <c r="E832" s="196" t="s">
        <v>3842</v>
      </c>
      <c r="F832" s="217" t="s">
        <v>510</v>
      </c>
      <c r="G832" s="61" t="s">
        <v>394</v>
      </c>
      <c r="H832" s="61"/>
      <c r="I832" s="61"/>
      <c r="J832" s="61"/>
      <c r="K832" s="61"/>
      <c r="L832" s="61"/>
      <c r="M832" s="61"/>
      <c r="N832" s="61"/>
      <c r="O832" s="63"/>
      <c r="P832" s="184">
        <f t="shared" si="39"/>
        <v>0</v>
      </c>
      <c r="Q832" s="64"/>
      <c r="R832" s="64"/>
      <c r="S832" s="64"/>
      <c r="T832" s="64"/>
      <c r="U832" s="64"/>
      <c r="V832" s="64"/>
      <c r="W832" s="64"/>
      <c r="X832" s="63"/>
      <c r="Y832" s="189">
        <f t="shared" si="40"/>
        <v>0</v>
      </c>
      <c r="Z832" s="61"/>
      <c r="AA832" s="61"/>
      <c r="AB832" s="61"/>
      <c r="AC832" s="61"/>
      <c r="AD832" s="61"/>
      <c r="AE832" s="61"/>
      <c r="AF832" s="61">
        <v>1</v>
      </c>
      <c r="AG832" s="63">
        <v>44139</v>
      </c>
      <c r="AH832" s="186">
        <f t="shared" si="41"/>
        <v>1</v>
      </c>
      <c r="AI832" s="64"/>
      <c r="AJ832" s="64" t="s">
        <v>2135</v>
      </c>
      <c r="AK832" s="61" t="s">
        <v>2127</v>
      </c>
      <c r="AL832" s="61"/>
      <c r="AM832" s="61"/>
      <c r="AN832" s="61"/>
      <c r="AO832" s="61"/>
      <c r="AP832" s="61"/>
      <c r="AQ832" s="61"/>
      <c r="AR832" s="61"/>
      <c r="AS832" s="489" t="s">
        <v>3843</v>
      </c>
    </row>
    <row r="833" spans="1:45" ht="15" customHeight="1" x14ac:dyDescent="0.25">
      <c r="A833" s="198"/>
      <c r="B833" s="61" t="s">
        <v>3844</v>
      </c>
      <c r="C833" s="61" t="s">
        <v>2837</v>
      </c>
      <c r="D833" s="158"/>
      <c r="E833" s="196" t="s">
        <v>2838</v>
      </c>
      <c r="F833" s="217" t="s">
        <v>510</v>
      </c>
      <c r="G833" s="61" t="s">
        <v>394</v>
      </c>
      <c r="H833" s="61"/>
      <c r="I833" s="61"/>
      <c r="J833" s="61"/>
      <c r="K833" s="61"/>
      <c r="L833" s="61"/>
      <c r="M833" s="61"/>
      <c r="N833" s="61"/>
      <c r="O833" s="63"/>
      <c r="P833" s="184">
        <f t="shared" si="39"/>
        <v>0</v>
      </c>
      <c r="Q833" s="64"/>
      <c r="R833" s="64"/>
      <c r="S833" s="64"/>
      <c r="T833" s="64"/>
      <c r="U833" s="64"/>
      <c r="V833" s="64"/>
      <c r="W833" s="64"/>
      <c r="X833" s="63"/>
      <c r="Y833" s="189">
        <f t="shared" si="40"/>
        <v>0</v>
      </c>
      <c r="Z833" s="61"/>
      <c r="AA833" s="61"/>
      <c r="AB833" s="61"/>
      <c r="AC833" s="61"/>
      <c r="AD833" s="61"/>
      <c r="AE833" s="61"/>
      <c r="AF833" s="61">
        <v>1</v>
      </c>
      <c r="AG833" s="63">
        <v>44091</v>
      </c>
      <c r="AH833" s="186">
        <f t="shared" si="41"/>
        <v>1</v>
      </c>
      <c r="AI833" s="64"/>
      <c r="AJ833" s="64" t="s">
        <v>2135</v>
      </c>
      <c r="AK833" s="61" t="s">
        <v>2127</v>
      </c>
      <c r="AL833" s="61"/>
      <c r="AM833" s="61"/>
      <c r="AN833" s="61"/>
      <c r="AO833" s="61"/>
      <c r="AP833" s="61"/>
      <c r="AQ833" s="61"/>
      <c r="AR833" s="61"/>
      <c r="AS833" s="489" t="s">
        <v>2839</v>
      </c>
    </row>
    <row r="834" spans="1:45" ht="15" customHeight="1" x14ac:dyDescent="0.25">
      <c r="A834" s="198"/>
      <c r="B834" s="61" t="s">
        <v>3845</v>
      </c>
      <c r="C834" s="61" t="s">
        <v>3846</v>
      </c>
      <c r="D834" s="158"/>
      <c r="E834" s="196" t="s">
        <v>3847</v>
      </c>
      <c r="F834" s="217" t="s">
        <v>510</v>
      </c>
      <c r="G834" s="61" t="s">
        <v>394</v>
      </c>
      <c r="H834" s="61"/>
      <c r="I834" s="61"/>
      <c r="J834" s="61"/>
      <c r="K834" s="61"/>
      <c r="L834" s="61"/>
      <c r="M834" s="61"/>
      <c r="N834" s="61"/>
      <c r="O834" s="63"/>
      <c r="P834" s="184">
        <f t="shared" si="39"/>
        <v>0</v>
      </c>
      <c r="Q834" s="64"/>
      <c r="R834" s="64"/>
      <c r="S834" s="64"/>
      <c r="T834" s="64"/>
      <c r="U834" s="64"/>
      <c r="V834" s="64"/>
      <c r="W834" s="64"/>
      <c r="X834" s="63"/>
      <c r="Y834" s="189">
        <f t="shared" si="40"/>
        <v>0</v>
      </c>
      <c r="Z834" s="61"/>
      <c r="AA834" s="61"/>
      <c r="AB834" s="61"/>
      <c r="AC834" s="61"/>
      <c r="AD834" s="61"/>
      <c r="AE834" s="61"/>
      <c r="AF834" s="61">
        <v>1</v>
      </c>
      <c r="AG834" s="63">
        <v>44120</v>
      </c>
      <c r="AH834" s="186">
        <f t="shared" si="41"/>
        <v>1</v>
      </c>
      <c r="AI834" s="64"/>
      <c r="AJ834" s="64" t="s">
        <v>2135</v>
      </c>
      <c r="AK834" s="61" t="s">
        <v>2127</v>
      </c>
      <c r="AL834" s="61"/>
      <c r="AM834" s="61"/>
      <c r="AN834" s="61"/>
      <c r="AO834" s="61"/>
      <c r="AP834" s="61"/>
      <c r="AQ834" s="61"/>
      <c r="AR834" s="61"/>
      <c r="AS834" s="489" t="s">
        <v>3848</v>
      </c>
    </row>
    <row r="835" spans="1:45" ht="15" x14ac:dyDescent="0.25">
      <c r="A835" s="198"/>
      <c r="B835" s="61" t="s">
        <v>3849</v>
      </c>
      <c r="C835" s="61" t="s">
        <v>3850</v>
      </c>
      <c r="D835" s="158"/>
      <c r="E835" s="196" t="s">
        <v>3851</v>
      </c>
      <c r="F835" s="217" t="s">
        <v>510</v>
      </c>
      <c r="G835" s="61" t="s">
        <v>394</v>
      </c>
      <c r="H835" s="61"/>
      <c r="I835" s="61"/>
      <c r="J835" s="61"/>
      <c r="K835" s="61"/>
      <c r="L835" s="61"/>
      <c r="M835" s="61"/>
      <c r="N835" s="61"/>
      <c r="O835" s="63"/>
      <c r="P835" s="184">
        <f t="shared" si="39"/>
        <v>0</v>
      </c>
      <c r="Q835" s="64"/>
      <c r="R835" s="64"/>
      <c r="S835" s="64"/>
      <c r="T835" s="64"/>
      <c r="U835" s="64"/>
      <c r="V835" s="64"/>
      <c r="W835" s="64"/>
      <c r="X835" s="63"/>
      <c r="Y835" s="189">
        <f t="shared" si="40"/>
        <v>0</v>
      </c>
      <c r="Z835" s="61"/>
      <c r="AA835" s="61"/>
      <c r="AB835" s="61"/>
      <c r="AC835" s="61"/>
      <c r="AD835" s="61"/>
      <c r="AE835" s="61"/>
      <c r="AF835" s="61">
        <v>1</v>
      </c>
      <c r="AG835" s="63">
        <v>44013</v>
      </c>
      <c r="AH835" s="186">
        <f t="shared" si="41"/>
        <v>1</v>
      </c>
      <c r="AI835" s="64"/>
      <c r="AJ835" s="64" t="s">
        <v>2135</v>
      </c>
      <c r="AK835" s="61" t="s">
        <v>2127</v>
      </c>
      <c r="AL835" s="61"/>
      <c r="AM835" s="61"/>
      <c r="AN835" s="61"/>
      <c r="AO835" s="61"/>
      <c r="AP835" s="61"/>
      <c r="AQ835" s="61"/>
      <c r="AR835" s="61"/>
      <c r="AS835" s="489" t="s">
        <v>3852</v>
      </c>
    </row>
    <row r="836" spans="1:45" ht="15" x14ac:dyDescent="0.25">
      <c r="A836" s="198"/>
      <c r="B836" s="61" t="s">
        <v>3853</v>
      </c>
      <c r="C836" s="61" t="s">
        <v>3854</v>
      </c>
      <c r="D836" s="158"/>
      <c r="E836" s="196" t="s">
        <v>3855</v>
      </c>
      <c r="F836" s="217" t="s">
        <v>510</v>
      </c>
      <c r="G836" s="61" t="s">
        <v>394</v>
      </c>
      <c r="H836" s="61"/>
      <c r="I836" s="61"/>
      <c r="J836" s="61"/>
      <c r="K836" s="61"/>
      <c r="L836" s="61"/>
      <c r="M836" s="61"/>
      <c r="N836" s="61"/>
      <c r="O836" s="63"/>
      <c r="P836" s="184">
        <f t="shared" si="39"/>
        <v>0</v>
      </c>
      <c r="Q836" s="64"/>
      <c r="R836" s="64"/>
      <c r="S836" s="64"/>
      <c r="T836" s="64"/>
      <c r="U836" s="64"/>
      <c r="V836" s="64"/>
      <c r="W836" s="64"/>
      <c r="X836" s="63"/>
      <c r="Y836" s="189">
        <f t="shared" si="40"/>
        <v>0</v>
      </c>
      <c r="Z836" s="61"/>
      <c r="AA836" s="61"/>
      <c r="AB836" s="61"/>
      <c r="AC836" s="61"/>
      <c r="AD836" s="61"/>
      <c r="AE836" s="61"/>
      <c r="AF836" s="61">
        <v>1</v>
      </c>
      <c r="AG836" s="63">
        <v>44041</v>
      </c>
      <c r="AH836" s="186">
        <f t="shared" si="41"/>
        <v>1</v>
      </c>
      <c r="AI836" s="61"/>
      <c r="AJ836" s="64" t="s">
        <v>2135</v>
      </c>
      <c r="AK836" s="61" t="s">
        <v>2127</v>
      </c>
      <c r="AL836" s="61"/>
      <c r="AM836" s="61"/>
      <c r="AN836" s="61"/>
      <c r="AO836" s="61"/>
      <c r="AP836" s="61"/>
      <c r="AQ836" s="61"/>
      <c r="AR836" s="61"/>
      <c r="AS836" s="489" t="s">
        <v>3856</v>
      </c>
    </row>
    <row r="837" spans="1:45" ht="15" customHeight="1" x14ac:dyDescent="0.25">
      <c r="A837" s="198"/>
      <c r="B837" s="61" t="s">
        <v>3857</v>
      </c>
      <c r="C837" s="61" t="s">
        <v>3858</v>
      </c>
      <c r="D837" s="158"/>
      <c r="E837" s="196" t="s">
        <v>3859</v>
      </c>
      <c r="F837" s="217" t="s">
        <v>510</v>
      </c>
      <c r="G837" s="61" t="s">
        <v>394</v>
      </c>
      <c r="H837" s="61"/>
      <c r="I837" s="61"/>
      <c r="J837" s="61"/>
      <c r="K837" s="61"/>
      <c r="L837" s="61"/>
      <c r="M837" s="61"/>
      <c r="N837" s="61"/>
      <c r="O837" s="63"/>
      <c r="P837" s="184">
        <f t="shared" si="39"/>
        <v>0</v>
      </c>
      <c r="Q837" s="64"/>
      <c r="R837" s="64"/>
      <c r="S837" s="64"/>
      <c r="T837" s="64"/>
      <c r="U837" s="64"/>
      <c r="V837" s="64"/>
      <c r="W837" s="64"/>
      <c r="X837" s="63"/>
      <c r="Y837" s="189">
        <f t="shared" si="40"/>
        <v>0</v>
      </c>
      <c r="Z837" s="61"/>
      <c r="AA837" s="61"/>
      <c r="AB837" s="61"/>
      <c r="AC837" s="61"/>
      <c r="AD837" s="61"/>
      <c r="AE837" s="61"/>
      <c r="AF837" s="61">
        <v>1</v>
      </c>
      <c r="AG837" s="63">
        <v>43950</v>
      </c>
      <c r="AH837" s="186">
        <f t="shared" si="41"/>
        <v>1</v>
      </c>
      <c r="AI837" s="64"/>
      <c r="AJ837" s="64" t="s">
        <v>2135</v>
      </c>
      <c r="AK837" s="61" t="s">
        <v>2127</v>
      </c>
      <c r="AL837" s="61"/>
      <c r="AM837" s="61"/>
      <c r="AN837" s="61"/>
      <c r="AO837" s="61"/>
      <c r="AP837" s="61"/>
      <c r="AQ837" s="61"/>
      <c r="AR837" s="61"/>
      <c r="AS837" s="489" t="s">
        <v>3860</v>
      </c>
    </row>
    <row r="838" spans="1:45" ht="15" x14ac:dyDescent="0.25">
      <c r="A838" s="198"/>
      <c r="B838" s="61" t="s">
        <v>3861</v>
      </c>
      <c r="C838" s="61" t="s">
        <v>3862</v>
      </c>
      <c r="D838" s="158"/>
      <c r="E838" s="196" t="s">
        <v>3863</v>
      </c>
      <c r="F838" s="217" t="s">
        <v>510</v>
      </c>
      <c r="G838" s="61" t="s">
        <v>394</v>
      </c>
      <c r="H838" s="61"/>
      <c r="I838" s="61"/>
      <c r="J838" s="61"/>
      <c r="K838" s="61"/>
      <c r="L838" s="61"/>
      <c r="M838" s="61"/>
      <c r="N838" s="61"/>
      <c r="O838" s="63"/>
      <c r="P838" s="184">
        <f t="shared" si="39"/>
        <v>0</v>
      </c>
      <c r="Q838" s="64"/>
      <c r="R838" s="64"/>
      <c r="S838" s="64"/>
      <c r="T838" s="64"/>
      <c r="U838" s="64"/>
      <c r="V838" s="64"/>
      <c r="W838" s="64"/>
      <c r="X838" s="63"/>
      <c r="Y838" s="189">
        <f t="shared" si="40"/>
        <v>0</v>
      </c>
      <c r="Z838" s="61"/>
      <c r="AA838" s="61"/>
      <c r="AB838" s="61"/>
      <c r="AC838" s="61"/>
      <c r="AD838" s="61"/>
      <c r="AE838" s="61"/>
      <c r="AF838" s="61">
        <v>1</v>
      </c>
      <c r="AG838" s="63">
        <v>43916</v>
      </c>
      <c r="AH838" s="186">
        <f t="shared" si="41"/>
        <v>1</v>
      </c>
      <c r="AI838" s="61"/>
      <c r="AJ838" s="64" t="s">
        <v>2135</v>
      </c>
      <c r="AK838" s="61" t="s">
        <v>2127</v>
      </c>
      <c r="AL838" s="61"/>
      <c r="AM838" s="61"/>
      <c r="AN838" s="61"/>
      <c r="AO838" s="61"/>
      <c r="AP838" s="61"/>
      <c r="AQ838" s="61"/>
      <c r="AR838" s="61"/>
      <c r="AS838" s="489" t="s">
        <v>3864</v>
      </c>
    </row>
    <row r="839" spans="1:45" ht="15" x14ac:dyDescent="0.25">
      <c r="A839" s="198"/>
      <c r="B839" s="61" t="s">
        <v>3865</v>
      </c>
      <c r="C839" s="61" t="s">
        <v>3866</v>
      </c>
      <c r="D839" s="158"/>
      <c r="E839" s="196" t="s">
        <v>3867</v>
      </c>
      <c r="F839" s="217" t="s">
        <v>510</v>
      </c>
      <c r="G839" s="61" t="s">
        <v>394</v>
      </c>
      <c r="H839" s="61"/>
      <c r="I839" s="61"/>
      <c r="J839" s="61"/>
      <c r="K839" s="61"/>
      <c r="L839" s="61"/>
      <c r="M839" s="61"/>
      <c r="N839" s="61"/>
      <c r="O839" s="63"/>
      <c r="P839" s="184">
        <f t="shared" si="39"/>
        <v>0</v>
      </c>
      <c r="Q839" s="64"/>
      <c r="R839" s="64"/>
      <c r="S839" s="64"/>
      <c r="T839" s="64"/>
      <c r="U839" s="64"/>
      <c r="V839" s="64"/>
      <c r="W839" s="64"/>
      <c r="X839" s="63"/>
      <c r="Y839" s="189">
        <f t="shared" si="40"/>
        <v>0</v>
      </c>
      <c r="Z839" s="61"/>
      <c r="AA839" s="61"/>
      <c r="AB839" s="61"/>
      <c r="AC839" s="61"/>
      <c r="AD839" s="61"/>
      <c r="AE839" s="61"/>
      <c r="AF839" s="61">
        <v>1</v>
      </c>
      <c r="AG839" s="63">
        <v>43843</v>
      </c>
      <c r="AH839" s="186">
        <f t="shared" si="41"/>
        <v>1</v>
      </c>
      <c r="AI839" s="64"/>
      <c r="AJ839" s="64" t="s">
        <v>2135</v>
      </c>
      <c r="AK839" s="61" t="s">
        <v>2127</v>
      </c>
      <c r="AL839" s="61"/>
      <c r="AM839" s="61"/>
      <c r="AN839" s="61"/>
      <c r="AO839" s="61"/>
      <c r="AP839" s="61"/>
      <c r="AQ839" s="61"/>
      <c r="AR839" s="61"/>
      <c r="AS839" s="489" t="s">
        <v>3868</v>
      </c>
    </row>
    <row r="840" spans="1:45" ht="15" customHeight="1" x14ac:dyDescent="0.25">
      <c r="A840" s="198"/>
      <c r="B840" s="61" t="s">
        <v>3869</v>
      </c>
      <c r="C840" s="61" t="s">
        <v>3870</v>
      </c>
      <c r="D840" s="158"/>
      <c r="E840" s="196" t="s">
        <v>3871</v>
      </c>
      <c r="F840" s="217" t="s">
        <v>510</v>
      </c>
      <c r="G840" s="61" t="s">
        <v>394</v>
      </c>
      <c r="H840" s="61"/>
      <c r="I840" s="61"/>
      <c r="J840" s="61"/>
      <c r="K840" s="61"/>
      <c r="L840" s="61"/>
      <c r="M840" s="61"/>
      <c r="N840" s="61"/>
      <c r="O840" s="63"/>
      <c r="P840" s="184">
        <f t="shared" si="39"/>
        <v>0</v>
      </c>
      <c r="Q840" s="64"/>
      <c r="R840" s="64"/>
      <c r="S840" s="64"/>
      <c r="T840" s="64"/>
      <c r="U840" s="64"/>
      <c r="V840" s="64"/>
      <c r="W840" s="64"/>
      <c r="X840" s="63"/>
      <c r="Y840" s="189">
        <f t="shared" si="40"/>
        <v>0</v>
      </c>
      <c r="Z840" s="61"/>
      <c r="AA840" s="61"/>
      <c r="AB840" s="61"/>
      <c r="AC840" s="61"/>
      <c r="AD840" s="61"/>
      <c r="AE840" s="61"/>
      <c r="AF840" s="61">
        <v>1</v>
      </c>
      <c r="AG840" s="63">
        <v>44131</v>
      </c>
      <c r="AH840" s="186">
        <f t="shared" si="41"/>
        <v>1</v>
      </c>
      <c r="AI840" s="64"/>
      <c r="AJ840" s="64" t="s">
        <v>2135</v>
      </c>
      <c r="AK840" s="61" t="s">
        <v>2127</v>
      </c>
      <c r="AL840" s="61"/>
      <c r="AM840" s="61"/>
      <c r="AN840" s="61"/>
      <c r="AO840" s="61"/>
      <c r="AP840" s="61"/>
      <c r="AQ840" s="61"/>
      <c r="AR840" s="61"/>
      <c r="AS840" s="489" t="s">
        <v>3872</v>
      </c>
    </row>
    <row r="841" spans="1:45" ht="15" x14ac:dyDescent="0.25">
      <c r="A841" s="198"/>
      <c r="B841" s="61" t="s">
        <v>3873</v>
      </c>
      <c r="C841" s="61" t="s">
        <v>3874</v>
      </c>
      <c r="D841" s="158"/>
      <c r="E841" s="196" t="s">
        <v>3875</v>
      </c>
      <c r="F841" s="217" t="s">
        <v>510</v>
      </c>
      <c r="G841" s="61" t="s">
        <v>394</v>
      </c>
      <c r="H841" s="61"/>
      <c r="I841" s="61"/>
      <c r="J841" s="61"/>
      <c r="K841" s="61"/>
      <c r="L841" s="61"/>
      <c r="M841" s="61"/>
      <c r="N841" s="61"/>
      <c r="O841" s="63"/>
      <c r="P841" s="184">
        <f t="shared" si="39"/>
        <v>0</v>
      </c>
      <c r="Q841" s="64"/>
      <c r="R841" s="64"/>
      <c r="S841" s="64"/>
      <c r="T841" s="64"/>
      <c r="U841" s="64"/>
      <c r="V841" s="64"/>
      <c r="W841" s="64"/>
      <c r="X841" s="63"/>
      <c r="Y841" s="189">
        <f t="shared" si="40"/>
        <v>0</v>
      </c>
      <c r="Z841" s="61"/>
      <c r="AA841" s="61"/>
      <c r="AB841" s="61"/>
      <c r="AC841" s="61"/>
      <c r="AD841" s="61"/>
      <c r="AE841" s="61"/>
      <c r="AF841" s="61">
        <v>1</v>
      </c>
      <c r="AG841" s="63">
        <v>44158</v>
      </c>
      <c r="AH841" s="186">
        <f t="shared" si="41"/>
        <v>1</v>
      </c>
      <c r="AI841" s="64"/>
      <c r="AJ841" s="64" t="s">
        <v>2135</v>
      </c>
      <c r="AK841" s="61" t="s">
        <v>2127</v>
      </c>
      <c r="AL841" s="61"/>
      <c r="AM841" s="61"/>
      <c r="AN841" s="61"/>
      <c r="AO841" s="61"/>
      <c r="AP841" s="61"/>
      <c r="AQ841" s="61"/>
      <c r="AR841" s="61"/>
      <c r="AS841" s="489" t="s">
        <v>3876</v>
      </c>
    </row>
    <row r="842" spans="1:45" ht="15" x14ac:dyDescent="0.25">
      <c r="A842" s="198"/>
      <c r="B842" s="61" t="s">
        <v>3877</v>
      </c>
      <c r="C842" s="61" t="s">
        <v>3878</v>
      </c>
      <c r="D842" s="158"/>
      <c r="E842" s="196" t="s">
        <v>3879</v>
      </c>
      <c r="F842" s="217" t="s">
        <v>510</v>
      </c>
      <c r="G842" s="61" t="s">
        <v>394</v>
      </c>
      <c r="H842" s="61"/>
      <c r="I842" s="61"/>
      <c r="J842" s="61"/>
      <c r="K842" s="61"/>
      <c r="L842" s="61"/>
      <c r="M842" s="61"/>
      <c r="N842" s="61"/>
      <c r="O842" s="63"/>
      <c r="P842" s="184">
        <f t="shared" si="39"/>
        <v>0</v>
      </c>
      <c r="Q842" s="64"/>
      <c r="R842" s="64"/>
      <c r="S842" s="64"/>
      <c r="T842" s="64"/>
      <c r="U842" s="64"/>
      <c r="V842" s="64"/>
      <c r="W842" s="64"/>
      <c r="X842" s="63"/>
      <c r="Y842" s="189">
        <f t="shared" si="40"/>
        <v>0</v>
      </c>
      <c r="Z842" s="61"/>
      <c r="AA842" s="61"/>
      <c r="AB842" s="61"/>
      <c r="AC842" s="61"/>
      <c r="AD842" s="61"/>
      <c r="AE842" s="61"/>
      <c r="AF842" s="61">
        <v>1</v>
      </c>
      <c r="AG842" s="63">
        <v>43969</v>
      </c>
      <c r="AH842" s="186">
        <f t="shared" si="41"/>
        <v>1</v>
      </c>
      <c r="AI842" s="64"/>
      <c r="AJ842" s="64" t="s">
        <v>2135</v>
      </c>
      <c r="AK842" s="61" t="s">
        <v>2127</v>
      </c>
      <c r="AL842" s="61"/>
      <c r="AM842" s="61"/>
      <c r="AN842" s="61"/>
      <c r="AO842" s="61"/>
      <c r="AP842" s="61"/>
      <c r="AQ842" s="61"/>
      <c r="AR842" s="61"/>
      <c r="AS842" s="489" t="s">
        <v>3880</v>
      </c>
    </row>
    <row r="843" spans="1:45" ht="15" x14ac:dyDescent="0.25">
      <c r="A843" s="198"/>
      <c r="B843" s="61" t="s">
        <v>1168</v>
      </c>
      <c r="C843" s="61" t="s">
        <v>2859</v>
      </c>
      <c r="D843" s="158"/>
      <c r="E843" s="196" t="s">
        <v>2860</v>
      </c>
      <c r="F843" s="217" t="s">
        <v>510</v>
      </c>
      <c r="G843" s="61" t="s">
        <v>394</v>
      </c>
      <c r="H843" s="61"/>
      <c r="I843" s="61"/>
      <c r="J843" s="61"/>
      <c r="K843" s="61"/>
      <c r="L843" s="61"/>
      <c r="M843" s="61"/>
      <c r="N843" s="61"/>
      <c r="O843" s="63"/>
      <c r="P843" s="184">
        <f t="shared" si="39"/>
        <v>0</v>
      </c>
      <c r="Q843" s="64"/>
      <c r="R843" s="64"/>
      <c r="S843" s="64"/>
      <c r="T843" s="64"/>
      <c r="U843" s="64"/>
      <c r="V843" s="64"/>
      <c r="W843" s="64"/>
      <c r="X843" s="63"/>
      <c r="Y843" s="189">
        <f t="shared" si="40"/>
        <v>0</v>
      </c>
      <c r="Z843" s="61"/>
      <c r="AA843" s="61"/>
      <c r="AB843" s="61"/>
      <c r="AC843" s="61"/>
      <c r="AD843" s="61"/>
      <c r="AE843" s="61"/>
      <c r="AF843" s="61">
        <v>1</v>
      </c>
      <c r="AG843" s="63">
        <v>44188</v>
      </c>
      <c r="AH843" s="186">
        <f t="shared" si="41"/>
        <v>1</v>
      </c>
      <c r="AI843" s="64"/>
      <c r="AJ843" s="64" t="s">
        <v>2135</v>
      </c>
      <c r="AK843" s="61" t="s">
        <v>2127</v>
      </c>
      <c r="AL843" s="61"/>
      <c r="AM843" s="61"/>
      <c r="AN843" s="61"/>
      <c r="AO843" s="61"/>
      <c r="AP843" s="61"/>
      <c r="AQ843" s="61"/>
      <c r="AR843" s="61"/>
      <c r="AS843" s="489" t="s">
        <v>2861</v>
      </c>
    </row>
    <row r="844" spans="1:45" ht="15" x14ac:dyDescent="0.25">
      <c r="A844" s="198"/>
      <c r="B844" s="61" t="s">
        <v>2862</v>
      </c>
      <c r="C844" s="61" t="s">
        <v>2863</v>
      </c>
      <c r="D844" s="158"/>
      <c r="E844" s="196" t="s">
        <v>2864</v>
      </c>
      <c r="F844" s="217" t="s">
        <v>510</v>
      </c>
      <c r="G844" s="61" t="s">
        <v>394</v>
      </c>
      <c r="H844" s="61"/>
      <c r="I844" s="61"/>
      <c r="J844" s="61"/>
      <c r="K844" s="61"/>
      <c r="L844" s="61"/>
      <c r="M844" s="61"/>
      <c r="N844" s="61"/>
      <c r="O844" s="63"/>
      <c r="P844" s="184">
        <f t="shared" si="39"/>
        <v>0</v>
      </c>
      <c r="Q844" s="64"/>
      <c r="R844" s="64"/>
      <c r="S844" s="64"/>
      <c r="T844" s="64"/>
      <c r="U844" s="64"/>
      <c r="V844" s="64"/>
      <c r="W844" s="64"/>
      <c r="X844" s="63"/>
      <c r="Y844" s="189">
        <f t="shared" si="40"/>
        <v>0</v>
      </c>
      <c r="Z844" s="61"/>
      <c r="AA844" s="61"/>
      <c r="AB844" s="61"/>
      <c r="AC844" s="61"/>
      <c r="AD844" s="61"/>
      <c r="AE844" s="61"/>
      <c r="AF844" s="61">
        <v>1</v>
      </c>
      <c r="AG844" s="63">
        <v>44090</v>
      </c>
      <c r="AH844" s="186">
        <f t="shared" si="41"/>
        <v>1</v>
      </c>
      <c r="AI844" s="64"/>
      <c r="AJ844" s="64" t="s">
        <v>2135</v>
      </c>
      <c r="AK844" s="61" t="s">
        <v>2127</v>
      </c>
      <c r="AL844" s="61"/>
      <c r="AM844" s="61"/>
      <c r="AN844" s="61"/>
      <c r="AO844" s="61"/>
      <c r="AP844" s="61"/>
      <c r="AQ844" s="61"/>
      <c r="AR844" s="61"/>
      <c r="AS844" s="489" t="s">
        <v>2865</v>
      </c>
    </row>
    <row r="845" spans="1:45" ht="15" x14ac:dyDescent="0.25">
      <c r="A845" s="198"/>
      <c r="B845" s="61" t="s">
        <v>3881</v>
      </c>
      <c r="C845" s="61" t="s">
        <v>3882</v>
      </c>
      <c r="D845" s="158"/>
      <c r="E845" s="196" t="s">
        <v>3883</v>
      </c>
      <c r="F845" s="217" t="s">
        <v>690</v>
      </c>
      <c r="G845" s="61" t="s">
        <v>691</v>
      </c>
      <c r="H845" s="61"/>
      <c r="I845" s="61"/>
      <c r="J845" s="61"/>
      <c r="K845" s="61"/>
      <c r="L845" s="61"/>
      <c r="M845" s="61"/>
      <c r="N845" s="61"/>
      <c r="O845" s="63"/>
      <c r="P845" s="184">
        <f t="shared" ref="P845:P908" si="42">SUM($H845:$N845)</f>
        <v>0</v>
      </c>
      <c r="Q845" s="64"/>
      <c r="R845" s="64"/>
      <c r="S845" s="64"/>
      <c r="T845" s="64"/>
      <c r="U845" s="64"/>
      <c r="V845" s="64"/>
      <c r="W845" s="64"/>
      <c r="X845" s="63"/>
      <c r="Y845" s="189">
        <f t="shared" ref="Y845:Y908" si="43">SUM(Q845:W845)</f>
        <v>0</v>
      </c>
      <c r="Z845" s="61"/>
      <c r="AA845" s="61"/>
      <c r="AB845" s="61"/>
      <c r="AC845" s="61"/>
      <c r="AD845" s="61"/>
      <c r="AE845" s="61"/>
      <c r="AF845" s="61">
        <v>1</v>
      </c>
      <c r="AG845" s="63">
        <v>44041</v>
      </c>
      <c r="AH845" s="186">
        <f t="shared" ref="AH845:AH908" si="44">SUM($Z845:$AF845)</f>
        <v>1</v>
      </c>
      <c r="AI845" s="61"/>
      <c r="AJ845" s="64" t="s">
        <v>2135</v>
      </c>
      <c r="AK845" s="61" t="s">
        <v>2127</v>
      </c>
      <c r="AL845" s="61"/>
      <c r="AM845" s="61"/>
      <c r="AN845" s="61"/>
      <c r="AO845" s="61"/>
      <c r="AP845" s="61"/>
      <c r="AQ845" s="61"/>
      <c r="AR845" s="61"/>
      <c r="AS845" s="489" t="s">
        <v>3884</v>
      </c>
    </row>
    <row r="846" spans="1:45" ht="15" customHeight="1" x14ac:dyDescent="0.25">
      <c r="A846" s="198"/>
      <c r="B846" s="61" t="s">
        <v>2872</v>
      </c>
      <c r="C846" s="61" t="s">
        <v>2873</v>
      </c>
      <c r="D846" s="158"/>
      <c r="E846" s="196" t="s">
        <v>2874</v>
      </c>
      <c r="F846" s="217" t="s">
        <v>510</v>
      </c>
      <c r="G846" s="61" t="s">
        <v>394</v>
      </c>
      <c r="H846" s="61"/>
      <c r="I846" s="61"/>
      <c r="J846" s="61"/>
      <c r="K846" s="61"/>
      <c r="L846" s="61"/>
      <c r="M846" s="61"/>
      <c r="N846" s="61"/>
      <c r="O846" s="63"/>
      <c r="P846" s="184">
        <f t="shared" si="42"/>
        <v>0</v>
      </c>
      <c r="Q846" s="64"/>
      <c r="R846" s="64"/>
      <c r="S846" s="64"/>
      <c r="T846" s="64"/>
      <c r="U846" s="64"/>
      <c r="V846" s="64"/>
      <c r="W846" s="64"/>
      <c r="X846" s="63"/>
      <c r="Y846" s="189">
        <f t="shared" si="43"/>
        <v>0</v>
      </c>
      <c r="Z846" s="61"/>
      <c r="AA846" s="61"/>
      <c r="AB846" s="61"/>
      <c r="AC846" s="61"/>
      <c r="AD846" s="61"/>
      <c r="AE846" s="61"/>
      <c r="AF846" s="61">
        <v>1</v>
      </c>
      <c r="AG846" s="63">
        <v>44153</v>
      </c>
      <c r="AH846" s="186">
        <f t="shared" si="44"/>
        <v>1</v>
      </c>
      <c r="AI846" s="64"/>
      <c r="AJ846" s="64" t="s">
        <v>2135</v>
      </c>
      <c r="AK846" s="61" t="s">
        <v>2127</v>
      </c>
      <c r="AL846" s="61"/>
      <c r="AM846" s="61"/>
      <c r="AN846" s="61"/>
      <c r="AO846" s="61"/>
      <c r="AP846" s="61"/>
      <c r="AQ846" s="61"/>
      <c r="AR846" s="61"/>
      <c r="AS846" s="489" t="s">
        <v>2875</v>
      </c>
    </row>
    <row r="847" spans="1:45" ht="15" customHeight="1" x14ac:dyDescent="0.25">
      <c r="A847" s="198"/>
      <c r="B847" s="61" t="s">
        <v>3885</v>
      </c>
      <c r="C847" s="61" t="s">
        <v>3886</v>
      </c>
      <c r="D847" s="158"/>
      <c r="E847" s="196" t="s">
        <v>3887</v>
      </c>
      <c r="F847" s="217" t="s">
        <v>510</v>
      </c>
      <c r="G847" s="61" t="s">
        <v>394</v>
      </c>
      <c r="H847" s="61"/>
      <c r="I847" s="61"/>
      <c r="J847" s="61"/>
      <c r="K847" s="61"/>
      <c r="L847" s="61"/>
      <c r="M847" s="61"/>
      <c r="N847" s="61"/>
      <c r="O847" s="63"/>
      <c r="P847" s="184">
        <f t="shared" si="42"/>
        <v>0</v>
      </c>
      <c r="Q847" s="64"/>
      <c r="R847" s="64"/>
      <c r="S847" s="64"/>
      <c r="T847" s="64"/>
      <c r="U847" s="64"/>
      <c r="V847" s="64"/>
      <c r="W847" s="64"/>
      <c r="X847" s="63"/>
      <c r="Y847" s="189">
        <f t="shared" si="43"/>
        <v>0</v>
      </c>
      <c r="Z847" s="61"/>
      <c r="AA847" s="61"/>
      <c r="AB847" s="61"/>
      <c r="AC847" s="61"/>
      <c r="AD847" s="61"/>
      <c r="AE847" s="61"/>
      <c r="AF847" s="61">
        <v>1</v>
      </c>
      <c r="AG847" s="63">
        <v>44127</v>
      </c>
      <c r="AH847" s="186">
        <f t="shared" si="44"/>
        <v>1</v>
      </c>
      <c r="AI847" s="64"/>
      <c r="AJ847" s="64" t="s">
        <v>2135</v>
      </c>
      <c r="AK847" s="61" t="s">
        <v>2127</v>
      </c>
      <c r="AL847" s="61"/>
      <c r="AM847" s="61"/>
      <c r="AN847" s="61"/>
      <c r="AO847" s="61"/>
      <c r="AP847" s="61"/>
      <c r="AQ847" s="61"/>
      <c r="AR847" s="61"/>
      <c r="AS847" s="489" t="s">
        <v>3888</v>
      </c>
    </row>
    <row r="848" spans="1:45" ht="15" customHeight="1" x14ac:dyDescent="0.25">
      <c r="A848" s="198"/>
      <c r="B848" s="61" t="s">
        <v>3889</v>
      </c>
      <c r="C848" s="61" t="s">
        <v>3890</v>
      </c>
      <c r="D848" s="158"/>
      <c r="E848" s="196" t="s">
        <v>3891</v>
      </c>
      <c r="F848" s="217" t="s">
        <v>510</v>
      </c>
      <c r="G848" s="61" t="s">
        <v>394</v>
      </c>
      <c r="H848" s="61"/>
      <c r="I848" s="61"/>
      <c r="J848" s="61"/>
      <c r="K848" s="61"/>
      <c r="L848" s="61"/>
      <c r="M848" s="61"/>
      <c r="N848" s="61"/>
      <c r="O848" s="63"/>
      <c r="P848" s="184">
        <f t="shared" si="42"/>
        <v>0</v>
      </c>
      <c r="Q848" s="64"/>
      <c r="R848" s="64"/>
      <c r="S848" s="64"/>
      <c r="T848" s="64"/>
      <c r="U848" s="64"/>
      <c r="V848" s="64"/>
      <c r="W848" s="64"/>
      <c r="X848" s="63"/>
      <c r="Y848" s="189">
        <f t="shared" si="43"/>
        <v>0</v>
      </c>
      <c r="Z848" s="61"/>
      <c r="AA848" s="61"/>
      <c r="AB848" s="61"/>
      <c r="AC848" s="61"/>
      <c r="AD848" s="61"/>
      <c r="AE848" s="61"/>
      <c r="AF848" s="61">
        <v>1</v>
      </c>
      <c r="AG848" s="63">
        <v>43889</v>
      </c>
      <c r="AH848" s="186">
        <f t="shared" si="44"/>
        <v>1</v>
      </c>
      <c r="AI848" s="61"/>
      <c r="AJ848" s="64" t="s">
        <v>2135</v>
      </c>
      <c r="AK848" s="61" t="s">
        <v>2127</v>
      </c>
      <c r="AL848" s="61"/>
      <c r="AM848" s="61"/>
      <c r="AN848" s="61"/>
      <c r="AO848" s="61"/>
      <c r="AP848" s="61"/>
      <c r="AQ848" s="61"/>
      <c r="AR848" s="61"/>
      <c r="AS848" s="489" t="s">
        <v>3892</v>
      </c>
    </row>
    <row r="849" spans="1:45" ht="15" x14ac:dyDescent="0.25">
      <c r="A849" s="198"/>
      <c r="B849" s="61" t="s">
        <v>3893</v>
      </c>
      <c r="C849" s="61" t="s">
        <v>3894</v>
      </c>
      <c r="D849" s="158"/>
      <c r="E849" s="196" t="s">
        <v>3895</v>
      </c>
      <c r="F849" s="217" t="s">
        <v>510</v>
      </c>
      <c r="G849" s="61" t="s">
        <v>394</v>
      </c>
      <c r="H849" s="61"/>
      <c r="I849" s="61"/>
      <c r="J849" s="61"/>
      <c r="K849" s="61"/>
      <c r="L849" s="61"/>
      <c r="M849" s="61"/>
      <c r="N849" s="61"/>
      <c r="O849" s="63"/>
      <c r="P849" s="184">
        <f t="shared" si="42"/>
        <v>0</v>
      </c>
      <c r="Q849" s="64"/>
      <c r="R849" s="64"/>
      <c r="S849" s="64"/>
      <c r="T849" s="64"/>
      <c r="U849" s="64"/>
      <c r="V849" s="64"/>
      <c r="W849" s="64"/>
      <c r="X849" s="63"/>
      <c r="Y849" s="189">
        <f t="shared" si="43"/>
        <v>0</v>
      </c>
      <c r="Z849" s="61"/>
      <c r="AA849" s="61"/>
      <c r="AB849" s="61"/>
      <c r="AC849" s="61"/>
      <c r="AD849" s="61"/>
      <c r="AE849" s="61"/>
      <c r="AF849" s="61">
        <v>1</v>
      </c>
      <c r="AG849" s="63">
        <v>43916</v>
      </c>
      <c r="AH849" s="186">
        <f t="shared" si="44"/>
        <v>1</v>
      </c>
      <c r="AI849" s="61"/>
      <c r="AJ849" s="64" t="s">
        <v>2135</v>
      </c>
      <c r="AK849" s="61" t="s">
        <v>2127</v>
      </c>
      <c r="AL849" s="61"/>
      <c r="AM849" s="61"/>
      <c r="AN849" s="61"/>
      <c r="AO849" s="61"/>
      <c r="AP849" s="61"/>
      <c r="AQ849" s="61"/>
      <c r="AR849" s="61"/>
      <c r="AS849" s="489" t="s">
        <v>3896</v>
      </c>
    </row>
    <row r="850" spans="1:45" ht="15" x14ac:dyDescent="0.25">
      <c r="A850" s="198"/>
      <c r="B850" s="61" t="s">
        <v>3897</v>
      </c>
      <c r="C850" s="61" t="s">
        <v>3898</v>
      </c>
      <c r="D850" s="158"/>
      <c r="E850" s="196" t="s">
        <v>3899</v>
      </c>
      <c r="F850" s="217" t="s">
        <v>510</v>
      </c>
      <c r="G850" s="61" t="s">
        <v>394</v>
      </c>
      <c r="H850" s="61"/>
      <c r="I850" s="61"/>
      <c r="J850" s="61"/>
      <c r="K850" s="61"/>
      <c r="L850" s="61"/>
      <c r="M850" s="61"/>
      <c r="N850" s="61"/>
      <c r="O850" s="63"/>
      <c r="P850" s="184">
        <f t="shared" si="42"/>
        <v>0</v>
      </c>
      <c r="Q850" s="64"/>
      <c r="R850" s="64"/>
      <c r="S850" s="64"/>
      <c r="T850" s="64"/>
      <c r="U850" s="64"/>
      <c r="V850" s="64"/>
      <c r="W850" s="64"/>
      <c r="X850" s="63"/>
      <c r="Y850" s="189">
        <f t="shared" si="43"/>
        <v>0</v>
      </c>
      <c r="Z850" s="61"/>
      <c r="AA850" s="61"/>
      <c r="AB850" s="61"/>
      <c r="AC850" s="61"/>
      <c r="AD850" s="61"/>
      <c r="AE850" s="61"/>
      <c r="AF850" s="61">
        <v>1</v>
      </c>
      <c r="AG850" s="63">
        <v>43903</v>
      </c>
      <c r="AH850" s="186">
        <f t="shared" si="44"/>
        <v>1</v>
      </c>
      <c r="AI850" s="64"/>
      <c r="AJ850" s="64" t="s">
        <v>2135</v>
      </c>
      <c r="AK850" s="61" t="s">
        <v>2127</v>
      </c>
      <c r="AL850" s="61"/>
      <c r="AM850" s="61"/>
      <c r="AN850" s="61"/>
      <c r="AO850" s="61"/>
      <c r="AP850" s="61"/>
      <c r="AQ850" s="61"/>
      <c r="AR850" s="61"/>
      <c r="AS850" s="489" t="s">
        <v>3900</v>
      </c>
    </row>
    <row r="851" spans="1:45" ht="15" customHeight="1" x14ac:dyDescent="0.25">
      <c r="A851" s="198"/>
      <c r="B851" s="61" t="s">
        <v>3901</v>
      </c>
      <c r="C851" s="61" t="s">
        <v>3902</v>
      </c>
      <c r="D851" s="158"/>
      <c r="E851" s="196" t="s">
        <v>3903</v>
      </c>
      <c r="F851" s="217" t="s">
        <v>510</v>
      </c>
      <c r="G851" s="61" t="s">
        <v>394</v>
      </c>
      <c r="H851" s="61"/>
      <c r="I851" s="61"/>
      <c r="J851" s="61"/>
      <c r="K851" s="61"/>
      <c r="L851" s="61"/>
      <c r="M851" s="61"/>
      <c r="N851" s="61"/>
      <c r="O851" s="63"/>
      <c r="P851" s="184">
        <f t="shared" si="42"/>
        <v>0</v>
      </c>
      <c r="Q851" s="64"/>
      <c r="R851" s="64"/>
      <c r="S851" s="64"/>
      <c r="T851" s="64"/>
      <c r="U851" s="64"/>
      <c r="V851" s="64"/>
      <c r="W851" s="64"/>
      <c r="X851" s="63"/>
      <c r="Y851" s="189">
        <f t="shared" si="43"/>
        <v>0</v>
      </c>
      <c r="Z851" s="61"/>
      <c r="AA851" s="61"/>
      <c r="AB851" s="61"/>
      <c r="AC851" s="61"/>
      <c r="AD851" s="61"/>
      <c r="AE851" s="61"/>
      <c r="AF851" s="61">
        <v>1</v>
      </c>
      <c r="AG851" s="63">
        <v>44175</v>
      </c>
      <c r="AH851" s="186">
        <f t="shared" si="44"/>
        <v>1</v>
      </c>
      <c r="AI851" s="61"/>
      <c r="AJ851" s="64" t="s">
        <v>2135</v>
      </c>
      <c r="AK851" s="61" t="s">
        <v>2127</v>
      </c>
      <c r="AL851" s="61"/>
      <c r="AM851" s="61"/>
      <c r="AN851" s="61"/>
      <c r="AO851" s="61"/>
      <c r="AP851" s="61"/>
      <c r="AQ851" s="61"/>
      <c r="AR851" s="61"/>
      <c r="AS851" s="489" t="s">
        <v>3904</v>
      </c>
    </row>
    <row r="852" spans="1:45" ht="15" customHeight="1" x14ac:dyDescent="0.25">
      <c r="A852" s="198"/>
      <c r="B852" s="61" t="s">
        <v>3905</v>
      </c>
      <c r="C852" s="61" t="s">
        <v>3906</v>
      </c>
      <c r="D852" s="158"/>
      <c r="E852" s="196" t="s">
        <v>3907</v>
      </c>
      <c r="F852" s="217" t="s">
        <v>510</v>
      </c>
      <c r="G852" s="61" t="s">
        <v>394</v>
      </c>
      <c r="H852" s="61"/>
      <c r="I852" s="61"/>
      <c r="J852" s="61"/>
      <c r="K852" s="61"/>
      <c r="L852" s="61"/>
      <c r="M852" s="61"/>
      <c r="N852" s="61"/>
      <c r="O852" s="63"/>
      <c r="P852" s="184">
        <f t="shared" si="42"/>
        <v>0</v>
      </c>
      <c r="Q852" s="64"/>
      <c r="R852" s="64"/>
      <c r="S852" s="64"/>
      <c r="T852" s="64"/>
      <c r="U852" s="64"/>
      <c r="V852" s="64"/>
      <c r="W852" s="64"/>
      <c r="X852" s="63"/>
      <c r="Y852" s="189">
        <f t="shared" si="43"/>
        <v>0</v>
      </c>
      <c r="Z852" s="61"/>
      <c r="AA852" s="61"/>
      <c r="AB852" s="61"/>
      <c r="AC852" s="61"/>
      <c r="AD852" s="61"/>
      <c r="AE852" s="61"/>
      <c r="AF852" s="61">
        <v>1</v>
      </c>
      <c r="AG852" s="63">
        <v>44123</v>
      </c>
      <c r="AH852" s="186">
        <f t="shared" si="44"/>
        <v>1</v>
      </c>
      <c r="AI852" s="61"/>
      <c r="AJ852" s="64" t="s">
        <v>2135</v>
      </c>
      <c r="AK852" s="61" t="s">
        <v>2127</v>
      </c>
      <c r="AL852" s="61"/>
      <c r="AM852" s="61"/>
      <c r="AN852" s="61"/>
      <c r="AO852" s="61"/>
      <c r="AP852" s="61"/>
      <c r="AQ852" s="61"/>
      <c r="AR852" s="61"/>
      <c r="AS852" s="489" t="s">
        <v>3908</v>
      </c>
    </row>
    <row r="853" spans="1:45" ht="15" customHeight="1" x14ac:dyDescent="0.25">
      <c r="A853" s="198"/>
      <c r="B853" s="61" t="s">
        <v>3909</v>
      </c>
      <c r="C853" s="61" t="s">
        <v>3910</v>
      </c>
      <c r="D853" s="158"/>
      <c r="E853" s="196" t="s">
        <v>3911</v>
      </c>
      <c r="F853" s="217" t="s">
        <v>510</v>
      </c>
      <c r="G853" s="61" t="s">
        <v>394</v>
      </c>
      <c r="H853" s="61"/>
      <c r="I853" s="61"/>
      <c r="J853" s="61"/>
      <c r="K853" s="61"/>
      <c r="L853" s="61"/>
      <c r="M853" s="61"/>
      <c r="N853" s="61"/>
      <c r="O853" s="63"/>
      <c r="P853" s="184">
        <f t="shared" si="42"/>
        <v>0</v>
      </c>
      <c r="Q853" s="64"/>
      <c r="R853" s="64"/>
      <c r="S853" s="64"/>
      <c r="T853" s="64"/>
      <c r="U853" s="64"/>
      <c r="V853" s="64"/>
      <c r="W853" s="64"/>
      <c r="X853" s="63"/>
      <c r="Y853" s="189">
        <f t="shared" si="43"/>
        <v>0</v>
      </c>
      <c r="Z853" s="61"/>
      <c r="AA853" s="61"/>
      <c r="AB853" s="61"/>
      <c r="AC853" s="61"/>
      <c r="AD853" s="61"/>
      <c r="AE853" s="61"/>
      <c r="AF853" s="61">
        <v>1</v>
      </c>
      <c r="AG853" s="63">
        <v>44041</v>
      </c>
      <c r="AH853" s="186">
        <f t="shared" si="44"/>
        <v>1</v>
      </c>
      <c r="AI853" s="64"/>
      <c r="AJ853" s="64" t="s">
        <v>2135</v>
      </c>
      <c r="AK853" s="61" t="s">
        <v>2127</v>
      </c>
      <c r="AL853" s="61"/>
      <c r="AM853" s="61"/>
      <c r="AN853" s="61"/>
      <c r="AO853" s="61"/>
      <c r="AP853" s="61"/>
      <c r="AQ853" s="61"/>
      <c r="AR853" s="61"/>
      <c r="AS853" s="489" t="s">
        <v>3912</v>
      </c>
    </row>
    <row r="854" spans="1:45" ht="15" x14ac:dyDescent="0.25">
      <c r="A854" s="198"/>
      <c r="B854" s="61" t="s">
        <v>3913</v>
      </c>
      <c r="C854" s="61" t="s">
        <v>3914</v>
      </c>
      <c r="D854" s="158"/>
      <c r="E854" s="196" t="s">
        <v>3915</v>
      </c>
      <c r="F854" s="217" t="s">
        <v>510</v>
      </c>
      <c r="G854" s="61" t="s">
        <v>394</v>
      </c>
      <c r="H854" s="61"/>
      <c r="I854" s="61"/>
      <c r="J854" s="61"/>
      <c r="K854" s="61"/>
      <c r="L854" s="61"/>
      <c r="M854" s="61"/>
      <c r="N854" s="61"/>
      <c r="O854" s="63"/>
      <c r="P854" s="184">
        <f t="shared" si="42"/>
        <v>0</v>
      </c>
      <c r="Q854" s="64"/>
      <c r="R854" s="64"/>
      <c r="S854" s="64"/>
      <c r="T854" s="64"/>
      <c r="U854" s="64"/>
      <c r="V854" s="64"/>
      <c r="W854" s="64"/>
      <c r="X854" s="63"/>
      <c r="Y854" s="189">
        <f t="shared" si="43"/>
        <v>0</v>
      </c>
      <c r="Z854" s="61"/>
      <c r="AA854" s="61"/>
      <c r="AB854" s="61"/>
      <c r="AC854" s="61"/>
      <c r="AD854" s="61"/>
      <c r="AE854" s="61"/>
      <c r="AF854" s="61">
        <v>1</v>
      </c>
      <c r="AG854" s="63">
        <v>43864</v>
      </c>
      <c r="AH854" s="186">
        <f t="shared" si="44"/>
        <v>1</v>
      </c>
      <c r="AI854" s="64"/>
      <c r="AJ854" s="64" t="s">
        <v>2135</v>
      </c>
      <c r="AK854" s="61" t="s">
        <v>2127</v>
      </c>
      <c r="AL854" s="61"/>
      <c r="AM854" s="61"/>
      <c r="AN854" s="61"/>
      <c r="AO854" s="61"/>
      <c r="AP854" s="61"/>
      <c r="AQ854" s="61"/>
      <c r="AR854" s="61"/>
      <c r="AS854" s="489" t="s">
        <v>3916</v>
      </c>
    </row>
    <row r="855" spans="1:45" ht="15" x14ac:dyDescent="0.25">
      <c r="A855" s="198"/>
      <c r="B855" s="61" t="s">
        <v>3917</v>
      </c>
      <c r="C855" s="61" t="s">
        <v>3918</v>
      </c>
      <c r="D855" s="158"/>
      <c r="E855" s="196" t="s">
        <v>3919</v>
      </c>
      <c r="F855" s="217" t="s">
        <v>510</v>
      </c>
      <c r="G855" s="61" t="s">
        <v>394</v>
      </c>
      <c r="H855" s="61"/>
      <c r="I855" s="61"/>
      <c r="J855" s="61"/>
      <c r="K855" s="61"/>
      <c r="L855" s="61"/>
      <c r="M855" s="61"/>
      <c r="N855" s="61"/>
      <c r="O855" s="63"/>
      <c r="P855" s="184">
        <f t="shared" si="42"/>
        <v>0</v>
      </c>
      <c r="Q855" s="64"/>
      <c r="R855" s="64"/>
      <c r="S855" s="64"/>
      <c r="T855" s="64"/>
      <c r="U855" s="64"/>
      <c r="V855" s="64"/>
      <c r="W855" s="64"/>
      <c r="X855" s="63"/>
      <c r="Y855" s="189">
        <f t="shared" si="43"/>
        <v>0</v>
      </c>
      <c r="Z855" s="61"/>
      <c r="AA855" s="61"/>
      <c r="AB855" s="61"/>
      <c r="AC855" s="61"/>
      <c r="AD855" s="61"/>
      <c r="AE855" s="61"/>
      <c r="AF855" s="61">
        <v>1</v>
      </c>
      <c r="AG855" s="63">
        <v>44195</v>
      </c>
      <c r="AH855" s="186">
        <f t="shared" si="44"/>
        <v>1</v>
      </c>
      <c r="AI855" s="61"/>
      <c r="AJ855" s="64" t="s">
        <v>2135</v>
      </c>
      <c r="AK855" s="61" t="s">
        <v>2127</v>
      </c>
      <c r="AL855" s="61"/>
      <c r="AM855" s="61"/>
      <c r="AN855" s="61"/>
      <c r="AO855" s="61"/>
      <c r="AP855" s="61"/>
      <c r="AQ855" s="61"/>
      <c r="AR855" s="61"/>
      <c r="AS855" s="489" t="s">
        <v>3920</v>
      </c>
    </row>
    <row r="856" spans="1:45" ht="15" x14ac:dyDescent="0.25">
      <c r="A856" s="198"/>
      <c r="B856" s="61" t="s">
        <v>3921</v>
      </c>
      <c r="C856" s="61" t="s">
        <v>3922</v>
      </c>
      <c r="D856" s="158"/>
      <c r="E856" s="196" t="s">
        <v>3923</v>
      </c>
      <c r="F856" s="217" t="s">
        <v>510</v>
      </c>
      <c r="G856" s="61" t="s">
        <v>394</v>
      </c>
      <c r="H856" s="61"/>
      <c r="I856" s="61"/>
      <c r="J856" s="61"/>
      <c r="K856" s="61"/>
      <c r="L856" s="61"/>
      <c r="M856" s="61"/>
      <c r="N856" s="61"/>
      <c r="O856" s="63"/>
      <c r="P856" s="184">
        <f t="shared" si="42"/>
        <v>0</v>
      </c>
      <c r="Q856" s="64"/>
      <c r="R856" s="64"/>
      <c r="S856" s="64"/>
      <c r="T856" s="64"/>
      <c r="U856" s="64"/>
      <c r="V856" s="64"/>
      <c r="W856" s="64"/>
      <c r="X856" s="63"/>
      <c r="Y856" s="189">
        <f t="shared" si="43"/>
        <v>0</v>
      </c>
      <c r="Z856" s="61"/>
      <c r="AA856" s="61"/>
      <c r="AB856" s="61"/>
      <c r="AC856" s="61"/>
      <c r="AD856" s="61"/>
      <c r="AE856" s="61"/>
      <c r="AF856" s="61">
        <v>1</v>
      </c>
      <c r="AG856" s="63">
        <v>44055</v>
      </c>
      <c r="AH856" s="186">
        <f t="shared" si="44"/>
        <v>1</v>
      </c>
      <c r="AI856" s="64"/>
      <c r="AJ856" s="64" t="s">
        <v>2135</v>
      </c>
      <c r="AK856" s="61" t="s">
        <v>2127</v>
      </c>
      <c r="AL856" s="61"/>
      <c r="AM856" s="61"/>
      <c r="AN856" s="61"/>
      <c r="AO856" s="61"/>
      <c r="AP856" s="61"/>
      <c r="AQ856" s="61"/>
      <c r="AR856" s="61"/>
      <c r="AS856" s="489" t="s">
        <v>3924</v>
      </c>
    </row>
    <row r="857" spans="1:45" ht="15" customHeight="1" x14ac:dyDescent="0.25">
      <c r="A857" s="198"/>
      <c r="B857" s="61" t="s">
        <v>3925</v>
      </c>
      <c r="C857" s="61" t="s">
        <v>3926</v>
      </c>
      <c r="D857" s="158"/>
      <c r="E857" s="196" t="s">
        <v>3927</v>
      </c>
      <c r="F857" s="217" t="s">
        <v>690</v>
      </c>
      <c r="G857" s="61" t="s">
        <v>691</v>
      </c>
      <c r="H857" s="61"/>
      <c r="I857" s="61"/>
      <c r="J857" s="61"/>
      <c r="K857" s="61"/>
      <c r="L857" s="61"/>
      <c r="M857" s="61"/>
      <c r="N857" s="61"/>
      <c r="O857" s="63"/>
      <c r="P857" s="184">
        <f t="shared" si="42"/>
        <v>0</v>
      </c>
      <c r="Q857" s="64"/>
      <c r="R857" s="64"/>
      <c r="S857" s="64"/>
      <c r="T857" s="64"/>
      <c r="U857" s="64"/>
      <c r="V857" s="64"/>
      <c r="W857" s="64"/>
      <c r="X857" s="63"/>
      <c r="Y857" s="189">
        <f t="shared" si="43"/>
        <v>0</v>
      </c>
      <c r="Z857" s="61"/>
      <c r="AA857" s="61"/>
      <c r="AB857" s="61"/>
      <c r="AC857" s="61"/>
      <c r="AD857" s="61"/>
      <c r="AE857" s="61"/>
      <c r="AF857" s="61">
        <v>1</v>
      </c>
      <c r="AG857" s="63">
        <v>43840</v>
      </c>
      <c r="AH857" s="186">
        <f t="shared" si="44"/>
        <v>1</v>
      </c>
      <c r="AI857" s="61"/>
      <c r="AJ857" s="64" t="s">
        <v>2135</v>
      </c>
      <c r="AK857" s="61" t="s">
        <v>2127</v>
      </c>
      <c r="AL857" s="61"/>
      <c r="AM857" s="61"/>
      <c r="AN857" s="61"/>
      <c r="AO857" s="61"/>
      <c r="AP857" s="61"/>
      <c r="AQ857" s="61"/>
      <c r="AR857" s="61"/>
      <c r="AS857" s="489" t="s">
        <v>3928</v>
      </c>
    </row>
    <row r="858" spans="1:45" ht="15" customHeight="1" x14ac:dyDescent="0.25">
      <c r="A858" s="198"/>
      <c r="B858" s="61" t="s">
        <v>3929</v>
      </c>
      <c r="C858" s="61" t="s">
        <v>3930</v>
      </c>
      <c r="D858" s="158"/>
      <c r="E858" s="196" t="s">
        <v>3931</v>
      </c>
      <c r="F858" s="217" t="s">
        <v>510</v>
      </c>
      <c r="G858" s="61" t="s">
        <v>394</v>
      </c>
      <c r="H858" s="61"/>
      <c r="I858" s="61"/>
      <c r="J858" s="61"/>
      <c r="K858" s="61"/>
      <c r="L858" s="61"/>
      <c r="M858" s="61"/>
      <c r="N858" s="61"/>
      <c r="O858" s="63"/>
      <c r="P858" s="184">
        <f t="shared" si="42"/>
        <v>0</v>
      </c>
      <c r="Q858" s="64"/>
      <c r="R858" s="64"/>
      <c r="S858" s="64"/>
      <c r="T858" s="64"/>
      <c r="U858" s="64"/>
      <c r="V858" s="64"/>
      <c r="W858" s="64"/>
      <c r="X858" s="63"/>
      <c r="Y858" s="189">
        <f t="shared" si="43"/>
        <v>0</v>
      </c>
      <c r="Z858" s="61"/>
      <c r="AA858" s="61"/>
      <c r="AB858" s="61"/>
      <c r="AC858" s="61"/>
      <c r="AD858" s="61"/>
      <c r="AE858" s="61"/>
      <c r="AF858" s="61">
        <v>1</v>
      </c>
      <c r="AG858" s="63">
        <v>43916</v>
      </c>
      <c r="AH858" s="186">
        <f t="shared" si="44"/>
        <v>1</v>
      </c>
      <c r="AI858" s="61"/>
      <c r="AJ858" s="64" t="s">
        <v>2135</v>
      </c>
      <c r="AK858" s="61" t="s">
        <v>2127</v>
      </c>
      <c r="AL858" s="61"/>
      <c r="AM858" s="61"/>
      <c r="AN858" s="61"/>
      <c r="AO858" s="61"/>
      <c r="AP858" s="61"/>
      <c r="AQ858" s="61"/>
      <c r="AR858" s="61"/>
      <c r="AS858" s="489" t="s">
        <v>3932</v>
      </c>
    </row>
    <row r="859" spans="1:45" ht="15" customHeight="1" x14ac:dyDescent="0.25">
      <c r="A859" s="198"/>
      <c r="B859" s="61" t="s">
        <v>3933</v>
      </c>
      <c r="C859" s="61" t="s">
        <v>3934</v>
      </c>
      <c r="D859" s="158"/>
      <c r="E859" s="196" t="s">
        <v>3935</v>
      </c>
      <c r="F859" s="217" t="s">
        <v>510</v>
      </c>
      <c r="G859" s="61" t="s">
        <v>394</v>
      </c>
      <c r="H859" s="61"/>
      <c r="I859" s="61"/>
      <c r="J859" s="61"/>
      <c r="K859" s="61"/>
      <c r="L859" s="61"/>
      <c r="M859" s="61"/>
      <c r="N859" s="61"/>
      <c r="O859" s="63"/>
      <c r="P859" s="184">
        <f t="shared" si="42"/>
        <v>0</v>
      </c>
      <c r="Q859" s="64"/>
      <c r="R859" s="64"/>
      <c r="S859" s="64"/>
      <c r="T859" s="64"/>
      <c r="U859" s="64"/>
      <c r="V859" s="64"/>
      <c r="W859" s="64"/>
      <c r="X859" s="63"/>
      <c r="Y859" s="189">
        <f t="shared" si="43"/>
        <v>0</v>
      </c>
      <c r="Z859" s="61"/>
      <c r="AA859" s="61"/>
      <c r="AB859" s="61"/>
      <c r="AC859" s="61"/>
      <c r="AD859" s="61"/>
      <c r="AE859" s="61"/>
      <c r="AF859" s="61">
        <v>1</v>
      </c>
      <c r="AG859" s="63">
        <v>44187</v>
      </c>
      <c r="AH859" s="186">
        <f t="shared" si="44"/>
        <v>1</v>
      </c>
      <c r="AI859" s="64"/>
      <c r="AJ859" s="64" t="s">
        <v>2135</v>
      </c>
      <c r="AK859" s="61" t="s">
        <v>2127</v>
      </c>
      <c r="AL859" s="61"/>
      <c r="AM859" s="61"/>
      <c r="AN859" s="61"/>
      <c r="AO859" s="61"/>
      <c r="AP859" s="61"/>
      <c r="AQ859" s="61"/>
      <c r="AR859" s="61"/>
      <c r="AS859" s="489" t="s">
        <v>3936</v>
      </c>
    </row>
    <row r="860" spans="1:45" ht="15" customHeight="1" x14ac:dyDescent="0.25">
      <c r="A860" s="198"/>
      <c r="B860" s="61" t="s">
        <v>3937</v>
      </c>
      <c r="C860" s="61" t="s">
        <v>3938</v>
      </c>
      <c r="D860" s="158"/>
      <c r="E860" s="196" t="s">
        <v>3939</v>
      </c>
      <c r="F860" s="217" t="s">
        <v>510</v>
      </c>
      <c r="G860" s="61" t="s">
        <v>394</v>
      </c>
      <c r="H860" s="61"/>
      <c r="I860" s="61"/>
      <c r="J860" s="61"/>
      <c r="K860" s="61"/>
      <c r="L860" s="61"/>
      <c r="M860" s="61"/>
      <c r="N860" s="61"/>
      <c r="O860" s="63"/>
      <c r="P860" s="184">
        <f t="shared" si="42"/>
        <v>0</v>
      </c>
      <c r="Q860" s="64"/>
      <c r="R860" s="64"/>
      <c r="S860" s="64"/>
      <c r="T860" s="64"/>
      <c r="U860" s="64"/>
      <c r="V860" s="64"/>
      <c r="W860" s="64"/>
      <c r="X860" s="63"/>
      <c r="Y860" s="189">
        <f t="shared" si="43"/>
        <v>0</v>
      </c>
      <c r="Z860" s="61"/>
      <c r="AA860" s="61"/>
      <c r="AB860" s="61"/>
      <c r="AC860" s="61"/>
      <c r="AD860" s="61"/>
      <c r="AE860" s="61"/>
      <c r="AF860" s="61">
        <v>1</v>
      </c>
      <c r="AG860" s="63">
        <v>43930</v>
      </c>
      <c r="AH860" s="186">
        <f t="shared" si="44"/>
        <v>1</v>
      </c>
      <c r="AI860" s="61"/>
      <c r="AJ860" s="64" t="s">
        <v>2135</v>
      </c>
      <c r="AK860" s="61" t="s">
        <v>2127</v>
      </c>
      <c r="AL860" s="61"/>
      <c r="AM860" s="61"/>
      <c r="AN860" s="61"/>
      <c r="AO860" s="61"/>
      <c r="AP860" s="61"/>
      <c r="AQ860" s="61"/>
      <c r="AR860" s="61"/>
      <c r="AS860" s="489" t="s">
        <v>3940</v>
      </c>
    </row>
    <row r="861" spans="1:45" ht="15" customHeight="1" x14ac:dyDescent="0.25">
      <c r="A861" s="198"/>
      <c r="B861" s="61" t="s">
        <v>3941</v>
      </c>
      <c r="C861" s="61" t="s">
        <v>3942</v>
      </c>
      <c r="D861" s="158"/>
      <c r="E861" s="196" t="s">
        <v>3943</v>
      </c>
      <c r="F861" s="217" t="s">
        <v>510</v>
      </c>
      <c r="G861" s="61" t="s">
        <v>394</v>
      </c>
      <c r="H861" s="61"/>
      <c r="I861" s="61"/>
      <c r="J861" s="61"/>
      <c r="K861" s="61"/>
      <c r="L861" s="61"/>
      <c r="M861" s="61"/>
      <c r="N861" s="61"/>
      <c r="O861" s="63"/>
      <c r="P861" s="184">
        <f t="shared" si="42"/>
        <v>0</v>
      </c>
      <c r="Q861" s="64"/>
      <c r="R861" s="64"/>
      <c r="S861" s="64"/>
      <c r="T861" s="64"/>
      <c r="U861" s="64"/>
      <c r="V861" s="64"/>
      <c r="W861" s="64"/>
      <c r="X861" s="63"/>
      <c r="Y861" s="189">
        <f t="shared" si="43"/>
        <v>0</v>
      </c>
      <c r="Z861" s="61"/>
      <c r="AA861" s="61"/>
      <c r="AB861" s="61"/>
      <c r="AC861" s="61"/>
      <c r="AD861" s="61"/>
      <c r="AE861" s="61"/>
      <c r="AF861" s="61">
        <v>1</v>
      </c>
      <c r="AG861" s="63">
        <v>44105</v>
      </c>
      <c r="AH861" s="186">
        <f t="shared" si="44"/>
        <v>1</v>
      </c>
      <c r="AI861" s="64"/>
      <c r="AJ861" s="64" t="s">
        <v>2135</v>
      </c>
      <c r="AK861" s="61" t="s">
        <v>2127</v>
      </c>
      <c r="AL861" s="61"/>
      <c r="AM861" s="61"/>
      <c r="AN861" s="61"/>
      <c r="AO861" s="61"/>
      <c r="AP861" s="61"/>
      <c r="AQ861" s="61"/>
      <c r="AR861" s="61"/>
      <c r="AS861" s="489" t="s">
        <v>3944</v>
      </c>
    </row>
    <row r="862" spans="1:45" ht="15" customHeight="1" x14ac:dyDescent="0.25">
      <c r="A862" s="198"/>
      <c r="B862" s="61" t="s">
        <v>3945</v>
      </c>
      <c r="C862" s="61" t="s">
        <v>3946</v>
      </c>
      <c r="D862" s="158"/>
      <c r="E862" s="196" t="s">
        <v>3947</v>
      </c>
      <c r="F862" s="217" t="s">
        <v>510</v>
      </c>
      <c r="G862" s="61" t="s">
        <v>394</v>
      </c>
      <c r="H862" s="61"/>
      <c r="I862" s="61"/>
      <c r="J862" s="61"/>
      <c r="K862" s="61"/>
      <c r="L862" s="61"/>
      <c r="M862" s="61"/>
      <c r="N862" s="61"/>
      <c r="O862" s="63"/>
      <c r="P862" s="184">
        <f t="shared" si="42"/>
        <v>0</v>
      </c>
      <c r="Q862" s="64"/>
      <c r="R862" s="64"/>
      <c r="S862" s="64"/>
      <c r="T862" s="64"/>
      <c r="U862" s="64"/>
      <c r="V862" s="64"/>
      <c r="W862" s="64"/>
      <c r="X862" s="63"/>
      <c r="Y862" s="189">
        <f t="shared" si="43"/>
        <v>0</v>
      </c>
      <c r="Z862" s="61"/>
      <c r="AA862" s="61"/>
      <c r="AB862" s="61"/>
      <c r="AC862" s="61"/>
      <c r="AD862" s="61"/>
      <c r="AE862" s="61"/>
      <c r="AF862" s="61">
        <v>1</v>
      </c>
      <c r="AG862" s="63">
        <v>43880</v>
      </c>
      <c r="AH862" s="186">
        <f t="shared" si="44"/>
        <v>1</v>
      </c>
      <c r="AI862" s="61"/>
      <c r="AJ862" s="64" t="s">
        <v>2135</v>
      </c>
      <c r="AK862" s="61" t="s">
        <v>2127</v>
      </c>
      <c r="AL862" s="61"/>
      <c r="AM862" s="61"/>
      <c r="AN862" s="61"/>
      <c r="AO862" s="61"/>
      <c r="AP862" s="61"/>
      <c r="AQ862" s="61"/>
      <c r="AR862" s="61"/>
      <c r="AS862" s="489" t="s">
        <v>3948</v>
      </c>
    </row>
    <row r="863" spans="1:45" ht="15" customHeight="1" x14ac:dyDescent="0.25">
      <c r="A863" s="198"/>
      <c r="B863" s="61" t="s">
        <v>3949</v>
      </c>
      <c r="C863" s="61" t="s">
        <v>3950</v>
      </c>
      <c r="D863" s="158"/>
      <c r="E863" s="196" t="s">
        <v>3951</v>
      </c>
      <c r="F863" s="217" t="s">
        <v>510</v>
      </c>
      <c r="G863" s="61" t="s">
        <v>394</v>
      </c>
      <c r="H863" s="61"/>
      <c r="I863" s="61"/>
      <c r="J863" s="61"/>
      <c r="K863" s="61"/>
      <c r="L863" s="61"/>
      <c r="M863" s="61"/>
      <c r="N863" s="61"/>
      <c r="O863" s="63"/>
      <c r="P863" s="184">
        <f t="shared" si="42"/>
        <v>0</v>
      </c>
      <c r="Q863" s="64"/>
      <c r="R863" s="64"/>
      <c r="S863" s="64"/>
      <c r="T863" s="64"/>
      <c r="U863" s="64"/>
      <c r="V863" s="64"/>
      <c r="W863" s="64"/>
      <c r="X863" s="63"/>
      <c r="Y863" s="189">
        <f t="shared" si="43"/>
        <v>0</v>
      </c>
      <c r="Z863" s="61"/>
      <c r="AA863" s="61"/>
      <c r="AB863" s="61"/>
      <c r="AC863" s="61"/>
      <c r="AD863" s="61"/>
      <c r="AE863" s="61"/>
      <c r="AF863" s="61">
        <v>1</v>
      </c>
      <c r="AG863" s="63">
        <v>44120</v>
      </c>
      <c r="AH863" s="186">
        <f t="shared" si="44"/>
        <v>1</v>
      </c>
      <c r="AI863" s="64"/>
      <c r="AJ863" s="64" t="s">
        <v>2135</v>
      </c>
      <c r="AK863" s="61" t="s">
        <v>2127</v>
      </c>
      <c r="AL863" s="61"/>
      <c r="AM863" s="61"/>
      <c r="AN863" s="61"/>
      <c r="AO863" s="61"/>
      <c r="AP863" s="61"/>
      <c r="AQ863" s="61"/>
      <c r="AR863" s="61"/>
      <c r="AS863" s="489" t="s">
        <v>3952</v>
      </c>
    </row>
    <row r="864" spans="1:45" ht="15" customHeight="1" x14ac:dyDescent="0.25">
      <c r="A864" s="198"/>
      <c r="B864" s="61" t="s">
        <v>3953</v>
      </c>
      <c r="C864" s="61" t="s">
        <v>3954</v>
      </c>
      <c r="D864" s="158"/>
      <c r="E864" s="196" t="s">
        <v>3955</v>
      </c>
      <c r="F864" s="217" t="s">
        <v>510</v>
      </c>
      <c r="G864" s="61" t="s">
        <v>394</v>
      </c>
      <c r="H864" s="61"/>
      <c r="I864" s="61"/>
      <c r="J864" s="61"/>
      <c r="K864" s="61"/>
      <c r="L864" s="61"/>
      <c r="M864" s="61"/>
      <c r="N864" s="61"/>
      <c r="O864" s="63"/>
      <c r="P864" s="184">
        <f t="shared" si="42"/>
        <v>0</v>
      </c>
      <c r="Q864" s="64"/>
      <c r="R864" s="64"/>
      <c r="S864" s="64"/>
      <c r="T864" s="64"/>
      <c r="U864" s="64"/>
      <c r="V864" s="64"/>
      <c r="W864" s="64"/>
      <c r="X864" s="63"/>
      <c r="Y864" s="189">
        <f t="shared" si="43"/>
        <v>0</v>
      </c>
      <c r="Z864" s="61"/>
      <c r="AA864" s="61"/>
      <c r="AB864" s="61"/>
      <c r="AC864" s="61"/>
      <c r="AD864" s="61"/>
      <c r="AE864" s="61"/>
      <c r="AF864" s="61">
        <v>1</v>
      </c>
      <c r="AG864" s="63">
        <v>43969</v>
      </c>
      <c r="AH864" s="186">
        <f t="shared" si="44"/>
        <v>1</v>
      </c>
      <c r="AI864" s="64"/>
      <c r="AJ864" s="64" t="s">
        <v>2135</v>
      </c>
      <c r="AK864" s="61" t="s">
        <v>2127</v>
      </c>
      <c r="AL864" s="61"/>
      <c r="AM864" s="61"/>
      <c r="AN864" s="61"/>
      <c r="AO864" s="61"/>
      <c r="AP864" s="61"/>
      <c r="AQ864" s="61"/>
      <c r="AR864" s="61"/>
      <c r="AS864" s="489" t="s">
        <v>3956</v>
      </c>
    </row>
    <row r="865" spans="1:45" ht="15" customHeight="1" x14ac:dyDescent="0.25">
      <c r="A865" s="198"/>
      <c r="B865" s="61" t="s">
        <v>3957</v>
      </c>
      <c r="C865" s="61" t="s">
        <v>3958</v>
      </c>
      <c r="D865" s="158"/>
      <c r="E865" s="196" t="s">
        <v>3959</v>
      </c>
      <c r="F865" s="217" t="s">
        <v>510</v>
      </c>
      <c r="G865" s="61" t="s">
        <v>394</v>
      </c>
      <c r="H865" s="61"/>
      <c r="I865" s="61"/>
      <c r="J865" s="61"/>
      <c r="K865" s="61"/>
      <c r="L865" s="61"/>
      <c r="M865" s="61"/>
      <c r="N865" s="61"/>
      <c r="O865" s="63"/>
      <c r="P865" s="184">
        <f t="shared" si="42"/>
        <v>0</v>
      </c>
      <c r="Q865" s="64"/>
      <c r="R865" s="64"/>
      <c r="S865" s="64"/>
      <c r="T865" s="64"/>
      <c r="U865" s="64"/>
      <c r="V865" s="64"/>
      <c r="W865" s="64"/>
      <c r="X865" s="63"/>
      <c r="Y865" s="189">
        <f t="shared" si="43"/>
        <v>0</v>
      </c>
      <c r="Z865" s="61"/>
      <c r="AA865" s="61"/>
      <c r="AB865" s="61"/>
      <c r="AC865" s="61"/>
      <c r="AD865" s="61"/>
      <c r="AE865" s="61"/>
      <c r="AF865" s="61">
        <v>1</v>
      </c>
      <c r="AG865" s="63">
        <v>43843</v>
      </c>
      <c r="AH865" s="186">
        <f t="shared" si="44"/>
        <v>1</v>
      </c>
      <c r="AI865" s="61"/>
      <c r="AJ865" s="64" t="s">
        <v>2135</v>
      </c>
      <c r="AK865" s="61" t="s">
        <v>2127</v>
      </c>
      <c r="AL865" s="61"/>
      <c r="AM865" s="61"/>
      <c r="AN865" s="61"/>
      <c r="AO865" s="61"/>
      <c r="AP865" s="61"/>
      <c r="AQ865" s="61"/>
      <c r="AR865" s="61"/>
      <c r="AS865" s="489" t="s">
        <v>3960</v>
      </c>
    </row>
    <row r="866" spans="1:45" ht="15" customHeight="1" x14ac:dyDescent="0.25">
      <c r="A866" s="198"/>
      <c r="B866" s="61" t="s">
        <v>3961</v>
      </c>
      <c r="C866" s="61" t="s">
        <v>3962</v>
      </c>
      <c r="D866" s="158"/>
      <c r="E866" s="196" t="s">
        <v>3963</v>
      </c>
      <c r="F866" s="217" t="s">
        <v>690</v>
      </c>
      <c r="G866" s="61" t="s">
        <v>691</v>
      </c>
      <c r="H866" s="61"/>
      <c r="I866" s="61"/>
      <c r="J866" s="61"/>
      <c r="K866" s="61"/>
      <c r="L866" s="61"/>
      <c r="M866" s="61"/>
      <c r="N866" s="61"/>
      <c r="O866" s="63"/>
      <c r="P866" s="184">
        <f t="shared" si="42"/>
        <v>0</v>
      </c>
      <c r="Q866" s="64"/>
      <c r="R866" s="64"/>
      <c r="S866" s="64"/>
      <c r="T866" s="64"/>
      <c r="U866" s="64"/>
      <c r="V866" s="64"/>
      <c r="W866" s="64"/>
      <c r="X866" s="63"/>
      <c r="Y866" s="189">
        <f t="shared" si="43"/>
        <v>0</v>
      </c>
      <c r="Z866" s="61"/>
      <c r="AA866" s="61"/>
      <c r="AB866" s="61"/>
      <c r="AC866" s="61"/>
      <c r="AD866" s="61"/>
      <c r="AE866" s="61"/>
      <c r="AF866" s="61">
        <v>1</v>
      </c>
      <c r="AG866" s="63">
        <v>43857</v>
      </c>
      <c r="AH866" s="186">
        <f t="shared" si="44"/>
        <v>1</v>
      </c>
      <c r="AI866" s="64"/>
      <c r="AJ866" s="64" t="s">
        <v>2135</v>
      </c>
      <c r="AK866" s="61" t="s">
        <v>2127</v>
      </c>
      <c r="AL866" s="61"/>
      <c r="AM866" s="61"/>
      <c r="AN866" s="61"/>
      <c r="AO866" s="61"/>
      <c r="AP866" s="61"/>
      <c r="AQ866" s="61"/>
      <c r="AR866" s="61"/>
      <c r="AS866" s="489" t="s">
        <v>3964</v>
      </c>
    </row>
    <row r="867" spans="1:45" ht="15" x14ac:dyDescent="0.25">
      <c r="A867" s="198"/>
      <c r="B867" s="61" t="s">
        <v>3965</v>
      </c>
      <c r="C867" s="61" t="s">
        <v>3966</v>
      </c>
      <c r="D867" s="158"/>
      <c r="E867" s="196" t="s">
        <v>3967</v>
      </c>
      <c r="F867" s="217" t="s">
        <v>510</v>
      </c>
      <c r="G867" s="61" t="s">
        <v>394</v>
      </c>
      <c r="H867" s="61"/>
      <c r="I867" s="61"/>
      <c r="J867" s="61"/>
      <c r="K867" s="61"/>
      <c r="L867" s="61"/>
      <c r="M867" s="61"/>
      <c r="N867" s="61"/>
      <c r="O867" s="63"/>
      <c r="P867" s="184">
        <f t="shared" si="42"/>
        <v>0</v>
      </c>
      <c r="Q867" s="64"/>
      <c r="R867" s="64"/>
      <c r="S867" s="64"/>
      <c r="T867" s="64"/>
      <c r="U867" s="64"/>
      <c r="V867" s="64"/>
      <c r="W867" s="64"/>
      <c r="X867" s="63"/>
      <c r="Y867" s="189">
        <f t="shared" si="43"/>
        <v>0</v>
      </c>
      <c r="Z867" s="61"/>
      <c r="AA867" s="61"/>
      <c r="AB867" s="61"/>
      <c r="AC867" s="61"/>
      <c r="AD867" s="61"/>
      <c r="AE867" s="61"/>
      <c r="AF867" s="61">
        <v>1</v>
      </c>
      <c r="AG867" s="63">
        <v>44153</v>
      </c>
      <c r="AH867" s="186">
        <f t="shared" si="44"/>
        <v>1</v>
      </c>
      <c r="AI867" s="64"/>
      <c r="AJ867" s="64" t="s">
        <v>2135</v>
      </c>
      <c r="AK867" s="61" t="s">
        <v>2127</v>
      </c>
      <c r="AL867" s="61"/>
      <c r="AM867" s="61"/>
      <c r="AN867" s="61"/>
      <c r="AO867" s="61"/>
      <c r="AP867" s="61"/>
      <c r="AQ867" s="61"/>
      <c r="AR867" s="61"/>
      <c r="AS867" s="489" t="s">
        <v>3968</v>
      </c>
    </row>
    <row r="868" spans="1:45" ht="15" x14ac:dyDescent="0.25">
      <c r="A868" s="198"/>
      <c r="B868" s="61" t="s">
        <v>3969</v>
      </c>
      <c r="C868" s="61" t="s">
        <v>3970</v>
      </c>
      <c r="D868" s="158"/>
      <c r="E868" s="196" t="s">
        <v>3971</v>
      </c>
      <c r="F868" s="217" t="s">
        <v>690</v>
      </c>
      <c r="G868" s="61" t="s">
        <v>691</v>
      </c>
      <c r="H868" s="61"/>
      <c r="I868" s="61"/>
      <c r="J868" s="61"/>
      <c r="K868" s="61"/>
      <c r="L868" s="61"/>
      <c r="M868" s="61"/>
      <c r="N868" s="61"/>
      <c r="O868" s="63"/>
      <c r="P868" s="184">
        <f t="shared" si="42"/>
        <v>0</v>
      </c>
      <c r="Q868" s="64"/>
      <c r="R868" s="64"/>
      <c r="S868" s="64"/>
      <c r="T868" s="64"/>
      <c r="U868" s="64"/>
      <c r="V868" s="64"/>
      <c r="W868" s="64"/>
      <c r="X868" s="63"/>
      <c r="Y868" s="189">
        <f t="shared" si="43"/>
        <v>0</v>
      </c>
      <c r="Z868" s="61"/>
      <c r="AA868" s="61"/>
      <c r="AB868" s="61"/>
      <c r="AC868" s="61"/>
      <c r="AD868" s="61"/>
      <c r="AE868" s="61"/>
      <c r="AF868" s="61">
        <v>1</v>
      </c>
      <c r="AG868" s="63">
        <v>44195</v>
      </c>
      <c r="AH868" s="186">
        <f t="shared" si="44"/>
        <v>1</v>
      </c>
      <c r="AI868" s="64"/>
      <c r="AJ868" s="64" t="s">
        <v>2135</v>
      </c>
      <c r="AK868" s="61" t="s">
        <v>2127</v>
      </c>
      <c r="AL868" s="61"/>
      <c r="AM868" s="61"/>
      <c r="AN868" s="61"/>
      <c r="AO868" s="61"/>
      <c r="AP868" s="61"/>
      <c r="AQ868" s="61"/>
      <c r="AR868" s="61"/>
      <c r="AS868" s="489" t="s">
        <v>3972</v>
      </c>
    </row>
    <row r="869" spans="1:45" ht="15" customHeight="1" x14ac:dyDescent="0.25">
      <c r="A869" s="198"/>
      <c r="B869" s="61" t="s">
        <v>3973</v>
      </c>
      <c r="C869" s="61" t="s">
        <v>3974</v>
      </c>
      <c r="D869" s="158"/>
      <c r="E869" s="196" t="s">
        <v>3975</v>
      </c>
      <c r="F869" s="217" t="s">
        <v>510</v>
      </c>
      <c r="G869" s="61" t="s">
        <v>394</v>
      </c>
      <c r="H869" s="61"/>
      <c r="I869" s="61"/>
      <c r="J869" s="61"/>
      <c r="K869" s="61"/>
      <c r="L869" s="61"/>
      <c r="M869" s="61"/>
      <c r="N869" s="61"/>
      <c r="O869" s="63"/>
      <c r="P869" s="184">
        <f t="shared" si="42"/>
        <v>0</v>
      </c>
      <c r="Q869" s="64"/>
      <c r="R869" s="64"/>
      <c r="S869" s="64"/>
      <c r="T869" s="64"/>
      <c r="U869" s="64"/>
      <c r="V869" s="64"/>
      <c r="W869" s="64"/>
      <c r="X869" s="63"/>
      <c r="Y869" s="189">
        <f t="shared" si="43"/>
        <v>0</v>
      </c>
      <c r="Z869" s="61"/>
      <c r="AA869" s="61"/>
      <c r="AB869" s="61"/>
      <c r="AC869" s="61"/>
      <c r="AD869" s="61"/>
      <c r="AE869" s="61"/>
      <c r="AF869" s="61">
        <v>1</v>
      </c>
      <c r="AG869" s="63">
        <v>44195</v>
      </c>
      <c r="AH869" s="186">
        <f t="shared" si="44"/>
        <v>1</v>
      </c>
      <c r="AI869" s="64"/>
      <c r="AJ869" s="64" t="s">
        <v>2135</v>
      </c>
      <c r="AK869" s="61" t="s">
        <v>2127</v>
      </c>
      <c r="AL869" s="61"/>
      <c r="AM869" s="61"/>
      <c r="AN869" s="61"/>
      <c r="AO869" s="61"/>
      <c r="AP869" s="61"/>
      <c r="AQ869" s="61"/>
      <c r="AR869" s="61"/>
      <c r="AS869" s="489" t="s">
        <v>3976</v>
      </c>
    </row>
    <row r="870" spans="1:45" ht="15" customHeight="1" x14ac:dyDescent="0.25">
      <c r="A870" s="198"/>
      <c r="B870" s="61" t="s">
        <v>3977</v>
      </c>
      <c r="C870" s="61" t="s">
        <v>3978</v>
      </c>
      <c r="D870" s="158"/>
      <c r="E870" s="196" t="s">
        <v>3979</v>
      </c>
      <c r="F870" s="217" t="s">
        <v>690</v>
      </c>
      <c r="G870" s="61" t="s">
        <v>691</v>
      </c>
      <c r="H870" s="61"/>
      <c r="I870" s="61"/>
      <c r="J870" s="61"/>
      <c r="K870" s="61"/>
      <c r="L870" s="61"/>
      <c r="M870" s="61"/>
      <c r="N870" s="61"/>
      <c r="O870" s="63"/>
      <c r="P870" s="184">
        <f t="shared" si="42"/>
        <v>0</v>
      </c>
      <c r="Q870" s="64"/>
      <c r="R870" s="64"/>
      <c r="S870" s="64"/>
      <c r="T870" s="64"/>
      <c r="U870" s="64"/>
      <c r="V870" s="64"/>
      <c r="W870" s="64"/>
      <c r="X870" s="63"/>
      <c r="Y870" s="189">
        <f t="shared" si="43"/>
        <v>0</v>
      </c>
      <c r="Z870" s="61"/>
      <c r="AA870" s="61"/>
      <c r="AB870" s="61"/>
      <c r="AC870" s="61"/>
      <c r="AD870" s="61"/>
      <c r="AE870" s="61"/>
      <c r="AF870" s="61">
        <v>1</v>
      </c>
      <c r="AG870" s="63">
        <v>44020</v>
      </c>
      <c r="AH870" s="186">
        <f t="shared" si="44"/>
        <v>1</v>
      </c>
      <c r="AI870" s="61"/>
      <c r="AJ870" s="64" t="s">
        <v>2135</v>
      </c>
      <c r="AK870" s="61" t="s">
        <v>2127</v>
      </c>
      <c r="AL870" s="61"/>
      <c r="AM870" s="61"/>
      <c r="AN870" s="61"/>
      <c r="AO870" s="61"/>
      <c r="AP870" s="61"/>
      <c r="AQ870" s="61"/>
      <c r="AR870" s="61"/>
      <c r="AS870" s="489" t="s">
        <v>3980</v>
      </c>
    </row>
    <row r="871" spans="1:45" ht="15" customHeight="1" x14ac:dyDescent="0.25">
      <c r="A871" s="198"/>
      <c r="B871" s="61" t="s">
        <v>3981</v>
      </c>
      <c r="C871" s="61" t="s">
        <v>3982</v>
      </c>
      <c r="D871" s="158"/>
      <c r="E871" s="196" t="s">
        <v>3983</v>
      </c>
      <c r="F871" s="217" t="s">
        <v>690</v>
      </c>
      <c r="G871" s="61" t="s">
        <v>691</v>
      </c>
      <c r="H871" s="61"/>
      <c r="I871" s="61"/>
      <c r="J871" s="61"/>
      <c r="K871" s="61"/>
      <c r="L871" s="61"/>
      <c r="M871" s="61"/>
      <c r="N871" s="61"/>
      <c r="O871" s="63"/>
      <c r="P871" s="184">
        <f t="shared" si="42"/>
        <v>0</v>
      </c>
      <c r="Q871" s="64"/>
      <c r="R871" s="64"/>
      <c r="S871" s="64"/>
      <c r="T871" s="64"/>
      <c r="U871" s="64"/>
      <c r="V871" s="64"/>
      <c r="W871" s="64"/>
      <c r="X871" s="63"/>
      <c r="Y871" s="189">
        <f t="shared" si="43"/>
        <v>0</v>
      </c>
      <c r="Z871" s="61"/>
      <c r="AA871" s="61"/>
      <c r="AB871" s="61"/>
      <c r="AC871" s="61"/>
      <c r="AD871" s="61"/>
      <c r="AE871" s="61"/>
      <c r="AF871" s="61">
        <v>1</v>
      </c>
      <c r="AG871" s="63">
        <v>44071</v>
      </c>
      <c r="AH871" s="186">
        <f t="shared" si="44"/>
        <v>1</v>
      </c>
      <c r="AI871" s="61"/>
      <c r="AJ871" s="64" t="s">
        <v>2135</v>
      </c>
      <c r="AK871" s="61" t="s">
        <v>2127</v>
      </c>
      <c r="AL871" s="61"/>
      <c r="AM871" s="61"/>
      <c r="AN871" s="61"/>
      <c r="AO871" s="61"/>
      <c r="AP871" s="61"/>
      <c r="AQ871" s="61"/>
      <c r="AR871" s="61"/>
      <c r="AS871" s="489" t="s">
        <v>3984</v>
      </c>
    </row>
    <row r="872" spans="1:45" ht="15" x14ac:dyDescent="0.25">
      <c r="A872" s="198"/>
      <c r="B872" s="61" t="s">
        <v>3985</v>
      </c>
      <c r="C872" s="61" t="s">
        <v>2949</v>
      </c>
      <c r="D872" s="158"/>
      <c r="E872" s="196" t="s">
        <v>2950</v>
      </c>
      <c r="F872" s="217" t="s">
        <v>690</v>
      </c>
      <c r="G872" s="61" t="s">
        <v>691</v>
      </c>
      <c r="H872" s="61"/>
      <c r="I872" s="61"/>
      <c r="J872" s="61"/>
      <c r="K872" s="61"/>
      <c r="L872" s="61"/>
      <c r="M872" s="61"/>
      <c r="N872" s="61"/>
      <c r="O872" s="63"/>
      <c r="P872" s="184">
        <f t="shared" si="42"/>
        <v>0</v>
      </c>
      <c r="Q872" s="64"/>
      <c r="R872" s="64"/>
      <c r="S872" s="64"/>
      <c r="T872" s="64"/>
      <c r="U872" s="64"/>
      <c r="V872" s="64"/>
      <c r="W872" s="64"/>
      <c r="X872" s="63"/>
      <c r="Y872" s="189">
        <f t="shared" si="43"/>
        <v>0</v>
      </c>
      <c r="Z872" s="61"/>
      <c r="AA872" s="61"/>
      <c r="AB872" s="61"/>
      <c r="AC872" s="61"/>
      <c r="AD872" s="61"/>
      <c r="AE872" s="61"/>
      <c r="AF872" s="61">
        <v>1</v>
      </c>
      <c r="AG872" s="63">
        <v>44183</v>
      </c>
      <c r="AH872" s="186">
        <f t="shared" si="44"/>
        <v>1</v>
      </c>
      <c r="AI872" s="64"/>
      <c r="AJ872" s="64" t="s">
        <v>2135</v>
      </c>
      <c r="AK872" s="61" t="s">
        <v>2127</v>
      </c>
      <c r="AL872" s="61"/>
      <c r="AM872" s="61"/>
      <c r="AN872" s="61"/>
      <c r="AO872" s="61"/>
      <c r="AP872" s="61"/>
      <c r="AQ872" s="61"/>
      <c r="AR872" s="61"/>
      <c r="AS872" s="489" t="s">
        <v>2951</v>
      </c>
    </row>
    <row r="873" spans="1:45" ht="15" customHeight="1" x14ac:dyDescent="0.25">
      <c r="A873" s="198"/>
      <c r="B873" s="61" t="s">
        <v>3985</v>
      </c>
      <c r="C873" s="61" t="s">
        <v>2952</v>
      </c>
      <c r="D873" s="158"/>
      <c r="E873" s="196" t="s">
        <v>2953</v>
      </c>
      <c r="F873" s="217" t="s">
        <v>510</v>
      </c>
      <c r="G873" s="61" t="s">
        <v>394</v>
      </c>
      <c r="H873" s="61"/>
      <c r="I873" s="61"/>
      <c r="J873" s="61"/>
      <c r="K873" s="61"/>
      <c r="L873" s="61"/>
      <c r="M873" s="61"/>
      <c r="N873" s="61"/>
      <c r="O873" s="63"/>
      <c r="P873" s="184">
        <f t="shared" si="42"/>
        <v>0</v>
      </c>
      <c r="Q873" s="64"/>
      <c r="R873" s="64"/>
      <c r="S873" s="64"/>
      <c r="T873" s="64"/>
      <c r="U873" s="64"/>
      <c r="V873" s="64"/>
      <c r="W873" s="64"/>
      <c r="X873" s="63"/>
      <c r="Y873" s="189">
        <f t="shared" si="43"/>
        <v>0</v>
      </c>
      <c r="Z873" s="61"/>
      <c r="AA873" s="61"/>
      <c r="AB873" s="61"/>
      <c r="AC873" s="61"/>
      <c r="AD873" s="61"/>
      <c r="AE873" s="61"/>
      <c r="AF873" s="61">
        <v>1</v>
      </c>
      <c r="AG873" s="63">
        <v>44183</v>
      </c>
      <c r="AH873" s="186">
        <f t="shared" si="44"/>
        <v>1</v>
      </c>
      <c r="AI873" s="64"/>
      <c r="AJ873" s="64" t="s">
        <v>2135</v>
      </c>
      <c r="AK873" s="61" t="s">
        <v>2127</v>
      </c>
      <c r="AL873" s="61"/>
      <c r="AM873" s="61"/>
      <c r="AN873" s="61"/>
      <c r="AO873" s="61"/>
      <c r="AP873" s="61"/>
      <c r="AQ873" s="61"/>
      <c r="AR873" s="61"/>
      <c r="AS873" s="489" t="s">
        <v>2954</v>
      </c>
    </row>
    <row r="874" spans="1:45" ht="15" x14ac:dyDescent="0.25">
      <c r="A874" s="198"/>
      <c r="B874" s="61" t="s">
        <v>3986</v>
      </c>
      <c r="C874" s="61" t="s">
        <v>3987</v>
      </c>
      <c r="D874" s="158"/>
      <c r="E874" s="196" t="s">
        <v>3988</v>
      </c>
      <c r="F874" s="217" t="s">
        <v>510</v>
      </c>
      <c r="G874" s="61" t="s">
        <v>394</v>
      </c>
      <c r="H874" s="61"/>
      <c r="I874" s="61"/>
      <c r="J874" s="61"/>
      <c r="K874" s="61"/>
      <c r="L874" s="61"/>
      <c r="M874" s="61"/>
      <c r="N874" s="61"/>
      <c r="O874" s="63"/>
      <c r="P874" s="184">
        <f t="shared" si="42"/>
        <v>0</v>
      </c>
      <c r="Q874" s="64"/>
      <c r="R874" s="64"/>
      <c r="S874" s="64"/>
      <c r="T874" s="64"/>
      <c r="U874" s="64"/>
      <c r="V874" s="64"/>
      <c r="W874" s="64"/>
      <c r="X874" s="63"/>
      <c r="Y874" s="189">
        <f t="shared" si="43"/>
        <v>0</v>
      </c>
      <c r="Z874" s="61"/>
      <c r="AA874" s="61"/>
      <c r="AB874" s="61"/>
      <c r="AC874" s="61"/>
      <c r="AD874" s="61"/>
      <c r="AE874" s="61"/>
      <c r="AF874" s="61">
        <v>1</v>
      </c>
      <c r="AG874" s="63">
        <v>43927</v>
      </c>
      <c r="AH874" s="186">
        <f t="shared" si="44"/>
        <v>1</v>
      </c>
      <c r="AI874" s="64"/>
      <c r="AJ874" s="64" t="s">
        <v>2135</v>
      </c>
      <c r="AK874" s="61" t="s">
        <v>2127</v>
      </c>
      <c r="AL874" s="61"/>
      <c r="AM874" s="61"/>
      <c r="AN874" s="61"/>
      <c r="AO874" s="61"/>
      <c r="AP874" s="61"/>
      <c r="AQ874" s="61"/>
      <c r="AR874" s="61"/>
      <c r="AS874" s="489" t="s">
        <v>3989</v>
      </c>
    </row>
    <row r="875" spans="1:45" ht="15" x14ac:dyDescent="0.25">
      <c r="A875" s="198"/>
      <c r="B875" s="61" t="s">
        <v>3990</v>
      </c>
      <c r="C875" s="61" t="s">
        <v>3991</v>
      </c>
      <c r="D875" s="158"/>
      <c r="E875" s="196" t="s">
        <v>3992</v>
      </c>
      <c r="F875" s="217" t="s">
        <v>690</v>
      </c>
      <c r="G875" s="61" t="s">
        <v>691</v>
      </c>
      <c r="H875" s="61"/>
      <c r="I875" s="61"/>
      <c r="J875" s="61"/>
      <c r="K875" s="61"/>
      <c r="L875" s="61"/>
      <c r="M875" s="61"/>
      <c r="N875" s="61"/>
      <c r="O875" s="63"/>
      <c r="P875" s="184">
        <f t="shared" si="42"/>
        <v>0</v>
      </c>
      <c r="Q875" s="64"/>
      <c r="R875" s="64"/>
      <c r="S875" s="64"/>
      <c r="T875" s="64"/>
      <c r="U875" s="64"/>
      <c r="V875" s="64"/>
      <c r="W875" s="64"/>
      <c r="X875" s="63"/>
      <c r="Y875" s="189">
        <f t="shared" si="43"/>
        <v>0</v>
      </c>
      <c r="Z875" s="61"/>
      <c r="AA875" s="61"/>
      <c r="AB875" s="61"/>
      <c r="AC875" s="61"/>
      <c r="AD875" s="61"/>
      <c r="AE875" s="61"/>
      <c r="AF875" s="61">
        <v>1</v>
      </c>
      <c r="AG875" s="63">
        <v>43880</v>
      </c>
      <c r="AH875" s="186">
        <f t="shared" si="44"/>
        <v>1</v>
      </c>
      <c r="AI875" s="61"/>
      <c r="AJ875" s="64" t="s">
        <v>2135</v>
      </c>
      <c r="AK875" s="61" t="s">
        <v>2127</v>
      </c>
      <c r="AL875" s="61"/>
      <c r="AM875" s="61"/>
      <c r="AN875" s="61"/>
      <c r="AO875" s="61"/>
      <c r="AP875" s="61"/>
      <c r="AQ875" s="61"/>
      <c r="AR875" s="61"/>
      <c r="AS875" s="489" t="s">
        <v>3993</v>
      </c>
    </row>
    <row r="876" spans="1:45" ht="15" customHeight="1" x14ac:dyDescent="0.25">
      <c r="A876" s="198"/>
      <c r="B876" s="61" t="s">
        <v>3994</v>
      </c>
      <c r="C876" s="61" t="s">
        <v>3995</v>
      </c>
      <c r="D876" s="158"/>
      <c r="E876" s="196" t="s">
        <v>3996</v>
      </c>
      <c r="F876" s="217" t="s">
        <v>510</v>
      </c>
      <c r="G876" s="61" t="s">
        <v>394</v>
      </c>
      <c r="H876" s="61"/>
      <c r="I876" s="61"/>
      <c r="J876" s="61"/>
      <c r="K876" s="61"/>
      <c r="L876" s="61"/>
      <c r="M876" s="61"/>
      <c r="N876" s="61"/>
      <c r="O876" s="63"/>
      <c r="P876" s="184">
        <f t="shared" si="42"/>
        <v>0</v>
      </c>
      <c r="Q876" s="64"/>
      <c r="R876" s="64"/>
      <c r="S876" s="64"/>
      <c r="T876" s="64"/>
      <c r="U876" s="64"/>
      <c r="V876" s="64"/>
      <c r="W876" s="64"/>
      <c r="X876" s="63"/>
      <c r="Y876" s="189">
        <f t="shared" si="43"/>
        <v>0</v>
      </c>
      <c r="Z876" s="61"/>
      <c r="AA876" s="61"/>
      <c r="AB876" s="61"/>
      <c r="AC876" s="61"/>
      <c r="AD876" s="61"/>
      <c r="AE876" s="61"/>
      <c r="AF876" s="61">
        <v>1</v>
      </c>
      <c r="AG876" s="63">
        <v>44105</v>
      </c>
      <c r="AH876" s="186">
        <f t="shared" si="44"/>
        <v>1</v>
      </c>
      <c r="AI876" s="64"/>
      <c r="AJ876" s="64" t="s">
        <v>2135</v>
      </c>
      <c r="AK876" s="61" t="s">
        <v>2127</v>
      </c>
      <c r="AL876" s="61"/>
      <c r="AM876" s="61"/>
      <c r="AN876" s="61"/>
      <c r="AO876" s="61"/>
      <c r="AP876" s="61"/>
      <c r="AQ876" s="61"/>
      <c r="AR876" s="61"/>
      <c r="AS876" s="489" t="s">
        <v>3997</v>
      </c>
    </row>
    <row r="877" spans="1:45" ht="15" customHeight="1" x14ac:dyDescent="0.25">
      <c r="A877" s="198"/>
      <c r="B877" s="61" t="s">
        <v>3998</v>
      </c>
      <c r="C877" s="61" t="s">
        <v>3999</v>
      </c>
      <c r="D877" s="158"/>
      <c r="E877" s="196" t="s">
        <v>4000</v>
      </c>
      <c r="F877" s="217" t="s">
        <v>510</v>
      </c>
      <c r="G877" s="61" t="s">
        <v>394</v>
      </c>
      <c r="H877" s="61"/>
      <c r="I877" s="61"/>
      <c r="J877" s="61"/>
      <c r="K877" s="61"/>
      <c r="L877" s="61"/>
      <c r="M877" s="61"/>
      <c r="N877" s="61"/>
      <c r="O877" s="63"/>
      <c r="P877" s="184">
        <f t="shared" si="42"/>
        <v>0</v>
      </c>
      <c r="Q877" s="64"/>
      <c r="R877" s="64"/>
      <c r="S877" s="64"/>
      <c r="T877" s="64"/>
      <c r="U877" s="64"/>
      <c r="V877" s="64"/>
      <c r="W877" s="64"/>
      <c r="X877" s="63"/>
      <c r="Y877" s="189">
        <f t="shared" si="43"/>
        <v>0</v>
      </c>
      <c r="Z877" s="61"/>
      <c r="AA877" s="61"/>
      <c r="AB877" s="61"/>
      <c r="AC877" s="61"/>
      <c r="AD877" s="61"/>
      <c r="AE877" s="61"/>
      <c r="AF877" s="61">
        <v>1</v>
      </c>
      <c r="AG877" s="63">
        <v>43906</v>
      </c>
      <c r="AH877" s="186">
        <f t="shared" si="44"/>
        <v>1</v>
      </c>
      <c r="AI877" s="64"/>
      <c r="AJ877" s="64" t="s">
        <v>2135</v>
      </c>
      <c r="AK877" s="61" t="s">
        <v>2127</v>
      </c>
      <c r="AL877" s="61"/>
      <c r="AM877" s="61"/>
      <c r="AN877" s="61"/>
      <c r="AO877" s="61"/>
      <c r="AP877" s="61"/>
      <c r="AQ877" s="61"/>
      <c r="AR877" s="61"/>
      <c r="AS877" s="489" t="s">
        <v>4001</v>
      </c>
    </row>
    <row r="878" spans="1:45" ht="15" x14ac:dyDescent="0.25">
      <c r="A878" s="198"/>
      <c r="B878" s="61" t="s">
        <v>4002</v>
      </c>
      <c r="C878" s="61" t="s">
        <v>4003</v>
      </c>
      <c r="D878" s="158"/>
      <c r="E878" s="196" t="s">
        <v>4004</v>
      </c>
      <c r="F878" s="217" t="s">
        <v>510</v>
      </c>
      <c r="G878" s="61" t="s">
        <v>394</v>
      </c>
      <c r="H878" s="61"/>
      <c r="I878" s="61"/>
      <c r="J878" s="61"/>
      <c r="K878" s="61"/>
      <c r="L878" s="61"/>
      <c r="M878" s="61"/>
      <c r="N878" s="61"/>
      <c r="O878" s="63"/>
      <c r="P878" s="184">
        <f t="shared" si="42"/>
        <v>0</v>
      </c>
      <c r="Q878" s="64"/>
      <c r="R878" s="64"/>
      <c r="S878" s="64"/>
      <c r="T878" s="64"/>
      <c r="U878" s="64"/>
      <c r="V878" s="64"/>
      <c r="W878" s="64"/>
      <c r="X878" s="63"/>
      <c r="Y878" s="189">
        <f t="shared" si="43"/>
        <v>0</v>
      </c>
      <c r="Z878" s="61"/>
      <c r="AA878" s="61"/>
      <c r="AB878" s="61"/>
      <c r="AC878" s="61"/>
      <c r="AD878" s="61"/>
      <c r="AE878" s="61"/>
      <c r="AF878" s="61">
        <v>1</v>
      </c>
      <c r="AG878" s="63">
        <v>44105</v>
      </c>
      <c r="AH878" s="186">
        <f t="shared" si="44"/>
        <v>1</v>
      </c>
      <c r="AI878" s="61"/>
      <c r="AJ878" s="64" t="s">
        <v>2135</v>
      </c>
      <c r="AK878" s="61" t="s">
        <v>2127</v>
      </c>
      <c r="AL878" s="61"/>
      <c r="AM878" s="61"/>
      <c r="AN878" s="61"/>
      <c r="AO878" s="61"/>
      <c r="AP878" s="61"/>
      <c r="AQ878" s="61"/>
      <c r="AR878" s="61"/>
      <c r="AS878" s="489" t="s">
        <v>4005</v>
      </c>
    </row>
    <row r="879" spans="1:45" ht="15" x14ac:dyDescent="0.25">
      <c r="A879" s="198"/>
      <c r="B879" s="61" t="s">
        <v>4006</v>
      </c>
      <c r="C879" s="61" t="s">
        <v>4007</v>
      </c>
      <c r="D879" s="158"/>
      <c r="E879" s="196" t="s">
        <v>4008</v>
      </c>
      <c r="F879" s="217" t="s">
        <v>510</v>
      </c>
      <c r="G879" s="61" t="s">
        <v>394</v>
      </c>
      <c r="H879" s="61"/>
      <c r="I879" s="61"/>
      <c r="J879" s="61"/>
      <c r="K879" s="61"/>
      <c r="L879" s="61"/>
      <c r="M879" s="61"/>
      <c r="N879" s="61"/>
      <c r="O879" s="63"/>
      <c r="P879" s="184">
        <f t="shared" si="42"/>
        <v>0</v>
      </c>
      <c r="Q879" s="64"/>
      <c r="R879" s="64"/>
      <c r="S879" s="64"/>
      <c r="T879" s="64"/>
      <c r="U879" s="64"/>
      <c r="V879" s="64"/>
      <c r="W879" s="64"/>
      <c r="X879" s="63"/>
      <c r="Y879" s="189">
        <f t="shared" si="43"/>
        <v>0</v>
      </c>
      <c r="Z879" s="61"/>
      <c r="AA879" s="61"/>
      <c r="AB879" s="61"/>
      <c r="AC879" s="61"/>
      <c r="AD879" s="61"/>
      <c r="AE879" s="61"/>
      <c r="AF879" s="61">
        <v>1</v>
      </c>
      <c r="AG879" s="63">
        <v>43887</v>
      </c>
      <c r="AH879" s="186">
        <f t="shared" si="44"/>
        <v>1</v>
      </c>
      <c r="AI879" s="61"/>
      <c r="AJ879" s="64" t="s">
        <v>2135</v>
      </c>
      <c r="AK879" s="61" t="s">
        <v>2127</v>
      </c>
      <c r="AL879" s="61"/>
      <c r="AM879" s="61"/>
      <c r="AN879" s="61"/>
      <c r="AO879" s="61"/>
      <c r="AP879" s="61"/>
      <c r="AQ879" s="61"/>
      <c r="AR879" s="61"/>
      <c r="AS879" s="489" t="s">
        <v>4009</v>
      </c>
    </row>
    <row r="880" spans="1:45" ht="15" x14ac:dyDescent="0.25">
      <c r="A880" s="198"/>
      <c r="B880" s="61" t="s">
        <v>4010</v>
      </c>
      <c r="C880" s="61" t="s">
        <v>4011</v>
      </c>
      <c r="D880" s="158"/>
      <c r="E880" s="196" t="s">
        <v>4012</v>
      </c>
      <c r="F880" s="217" t="s">
        <v>510</v>
      </c>
      <c r="G880" s="61" t="s">
        <v>394</v>
      </c>
      <c r="H880" s="61"/>
      <c r="I880" s="61"/>
      <c r="J880" s="61"/>
      <c r="K880" s="61"/>
      <c r="L880" s="61"/>
      <c r="M880" s="61"/>
      <c r="N880" s="61"/>
      <c r="O880" s="63"/>
      <c r="P880" s="184">
        <f t="shared" si="42"/>
        <v>0</v>
      </c>
      <c r="Q880" s="64"/>
      <c r="R880" s="64"/>
      <c r="S880" s="64"/>
      <c r="T880" s="64"/>
      <c r="U880" s="64"/>
      <c r="V880" s="64"/>
      <c r="W880" s="64"/>
      <c r="X880" s="63"/>
      <c r="Y880" s="189">
        <f t="shared" si="43"/>
        <v>0</v>
      </c>
      <c r="Z880" s="61"/>
      <c r="AA880" s="61"/>
      <c r="AB880" s="61"/>
      <c r="AC880" s="61"/>
      <c r="AD880" s="61"/>
      <c r="AE880" s="61"/>
      <c r="AF880" s="61">
        <v>1</v>
      </c>
      <c r="AG880" s="63">
        <v>44042</v>
      </c>
      <c r="AH880" s="186">
        <f t="shared" si="44"/>
        <v>1</v>
      </c>
      <c r="AI880" s="64"/>
      <c r="AJ880" s="64" t="s">
        <v>2135</v>
      </c>
      <c r="AK880" s="61" t="s">
        <v>2127</v>
      </c>
      <c r="AL880" s="61"/>
      <c r="AM880" s="61"/>
      <c r="AN880" s="61"/>
      <c r="AO880" s="61"/>
      <c r="AP880" s="61"/>
      <c r="AQ880" s="61"/>
      <c r="AR880" s="61"/>
      <c r="AS880" s="489" t="s">
        <v>4013</v>
      </c>
    </row>
    <row r="881" spans="1:45" ht="15" x14ac:dyDescent="0.25">
      <c r="A881" s="198"/>
      <c r="B881" s="61" t="s">
        <v>4014</v>
      </c>
      <c r="C881" s="61" t="s">
        <v>4015</v>
      </c>
      <c r="D881" s="158"/>
      <c r="E881" s="196" t="s">
        <v>4016</v>
      </c>
      <c r="F881" s="217" t="s">
        <v>510</v>
      </c>
      <c r="G881" s="61" t="s">
        <v>394</v>
      </c>
      <c r="H881" s="61"/>
      <c r="I881" s="61"/>
      <c r="J881" s="61"/>
      <c r="K881" s="61"/>
      <c r="L881" s="61"/>
      <c r="M881" s="61"/>
      <c r="N881" s="61"/>
      <c r="O881" s="63"/>
      <c r="P881" s="184">
        <f t="shared" si="42"/>
        <v>0</v>
      </c>
      <c r="Q881" s="64"/>
      <c r="R881" s="64"/>
      <c r="S881" s="64"/>
      <c r="T881" s="64"/>
      <c r="U881" s="64"/>
      <c r="V881" s="64"/>
      <c r="W881" s="64"/>
      <c r="X881" s="63"/>
      <c r="Y881" s="189">
        <f t="shared" si="43"/>
        <v>0</v>
      </c>
      <c r="Z881" s="61"/>
      <c r="AA881" s="61"/>
      <c r="AB881" s="61"/>
      <c r="AC881" s="61"/>
      <c r="AD881" s="61"/>
      <c r="AE881" s="61"/>
      <c r="AF881" s="61">
        <v>1</v>
      </c>
      <c r="AG881" s="63">
        <v>43927</v>
      </c>
      <c r="AH881" s="186">
        <f t="shared" si="44"/>
        <v>1</v>
      </c>
      <c r="AI881" s="61"/>
      <c r="AJ881" s="64" t="s">
        <v>2135</v>
      </c>
      <c r="AK881" s="61" t="s">
        <v>2127</v>
      </c>
      <c r="AL881" s="61"/>
      <c r="AM881" s="61"/>
      <c r="AN881" s="61"/>
      <c r="AO881" s="61"/>
      <c r="AP881" s="61"/>
      <c r="AQ881" s="61"/>
      <c r="AR881" s="61"/>
      <c r="AS881" s="489" t="s">
        <v>4017</v>
      </c>
    </row>
    <row r="882" spans="1:45" ht="15" customHeight="1" x14ac:dyDescent="0.25">
      <c r="A882" s="198"/>
      <c r="B882" s="61" t="s">
        <v>4018</v>
      </c>
      <c r="C882" s="61" t="s">
        <v>4019</v>
      </c>
      <c r="D882" s="158"/>
      <c r="E882" s="196" t="s">
        <v>4020</v>
      </c>
      <c r="F882" s="217" t="s">
        <v>510</v>
      </c>
      <c r="G882" s="61" t="s">
        <v>394</v>
      </c>
      <c r="H882" s="61"/>
      <c r="I882" s="61"/>
      <c r="J882" s="61"/>
      <c r="K882" s="61"/>
      <c r="L882" s="61"/>
      <c r="M882" s="61"/>
      <c r="N882" s="61"/>
      <c r="O882" s="63"/>
      <c r="P882" s="184">
        <f t="shared" si="42"/>
        <v>0</v>
      </c>
      <c r="Q882" s="64"/>
      <c r="R882" s="64"/>
      <c r="S882" s="64"/>
      <c r="T882" s="64"/>
      <c r="U882" s="64"/>
      <c r="V882" s="64"/>
      <c r="W882" s="64"/>
      <c r="X882" s="63"/>
      <c r="Y882" s="189">
        <f t="shared" si="43"/>
        <v>0</v>
      </c>
      <c r="Z882" s="61"/>
      <c r="AA882" s="61"/>
      <c r="AB882" s="61"/>
      <c r="AC882" s="61"/>
      <c r="AD882" s="61"/>
      <c r="AE882" s="61"/>
      <c r="AF882" s="61">
        <v>1</v>
      </c>
      <c r="AG882" s="63">
        <v>44194</v>
      </c>
      <c r="AH882" s="186">
        <f t="shared" si="44"/>
        <v>1</v>
      </c>
      <c r="AI882" s="64"/>
      <c r="AJ882" s="64" t="s">
        <v>2135</v>
      </c>
      <c r="AK882" s="61" t="s">
        <v>2127</v>
      </c>
      <c r="AL882" s="61"/>
      <c r="AM882" s="61"/>
      <c r="AN882" s="61"/>
      <c r="AO882" s="61"/>
      <c r="AP882" s="61"/>
      <c r="AQ882" s="61"/>
      <c r="AR882" s="61"/>
      <c r="AS882" s="489" t="s">
        <v>4021</v>
      </c>
    </row>
    <row r="883" spans="1:45" ht="15" x14ac:dyDescent="0.25">
      <c r="A883" s="198"/>
      <c r="B883" s="61" t="s">
        <v>4022</v>
      </c>
      <c r="C883" s="61" t="s">
        <v>4023</v>
      </c>
      <c r="D883" s="158"/>
      <c r="E883" s="196" t="s">
        <v>4024</v>
      </c>
      <c r="F883" s="217" t="s">
        <v>510</v>
      </c>
      <c r="G883" s="61" t="s">
        <v>394</v>
      </c>
      <c r="H883" s="61"/>
      <c r="I883" s="61"/>
      <c r="J883" s="61"/>
      <c r="K883" s="61"/>
      <c r="L883" s="61"/>
      <c r="M883" s="61"/>
      <c r="N883" s="61"/>
      <c r="O883" s="63"/>
      <c r="P883" s="184">
        <f t="shared" si="42"/>
        <v>0</v>
      </c>
      <c r="Q883" s="64"/>
      <c r="R883" s="64"/>
      <c r="S883" s="64"/>
      <c r="T883" s="64"/>
      <c r="U883" s="64"/>
      <c r="V883" s="64"/>
      <c r="W883" s="64"/>
      <c r="X883" s="63"/>
      <c r="Y883" s="189">
        <f t="shared" si="43"/>
        <v>0</v>
      </c>
      <c r="Z883" s="61"/>
      <c r="AA883" s="61"/>
      <c r="AB883" s="61"/>
      <c r="AC883" s="61"/>
      <c r="AD883" s="61"/>
      <c r="AE883" s="61"/>
      <c r="AF883" s="61">
        <v>1</v>
      </c>
      <c r="AG883" s="63">
        <v>43864</v>
      </c>
      <c r="AH883" s="186">
        <f t="shared" si="44"/>
        <v>1</v>
      </c>
      <c r="AI883" s="61"/>
      <c r="AJ883" s="64" t="s">
        <v>2135</v>
      </c>
      <c r="AK883" s="61" t="s">
        <v>2127</v>
      </c>
      <c r="AL883" s="61"/>
      <c r="AM883" s="61"/>
      <c r="AN883" s="61"/>
      <c r="AO883" s="61"/>
      <c r="AP883" s="61"/>
      <c r="AQ883" s="61"/>
      <c r="AR883" s="61"/>
      <c r="AS883" s="489" t="s">
        <v>4025</v>
      </c>
    </row>
    <row r="884" spans="1:45" ht="15" customHeight="1" x14ac:dyDescent="0.25">
      <c r="A884" s="198"/>
      <c r="B884" s="61" t="s">
        <v>4026</v>
      </c>
      <c r="C884" s="61" t="s">
        <v>4027</v>
      </c>
      <c r="D884" s="158"/>
      <c r="E884" s="196" t="s">
        <v>4028</v>
      </c>
      <c r="F884" s="217" t="s">
        <v>510</v>
      </c>
      <c r="G884" s="61" t="s">
        <v>394</v>
      </c>
      <c r="H884" s="61"/>
      <c r="I884" s="61"/>
      <c r="J884" s="61"/>
      <c r="K884" s="61"/>
      <c r="L884" s="61"/>
      <c r="M884" s="61"/>
      <c r="N884" s="61"/>
      <c r="O884" s="63"/>
      <c r="P884" s="184">
        <f t="shared" si="42"/>
        <v>0</v>
      </c>
      <c r="Q884" s="64"/>
      <c r="R884" s="64"/>
      <c r="S884" s="64"/>
      <c r="T884" s="64"/>
      <c r="U884" s="64"/>
      <c r="V884" s="64"/>
      <c r="W884" s="64"/>
      <c r="X884" s="63"/>
      <c r="Y884" s="189">
        <f t="shared" si="43"/>
        <v>0</v>
      </c>
      <c r="Z884" s="61"/>
      <c r="AA884" s="61"/>
      <c r="AB884" s="61"/>
      <c r="AC884" s="61"/>
      <c r="AD884" s="61"/>
      <c r="AE884" s="61"/>
      <c r="AF884" s="61">
        <v>1</v>
      </c>
      <c r="AG884" s="63">
        <v>43853</v>
      </c>
      <c r="AH884" s="186">
        <f t="shared" si="44"/>
        <v>1</v>
      </c>
      <c r="AI884" s="64"/>
      <c r="AJ884" s="64" t="s">
        <v>2135</v>
      </c>
      <c r="AK884" s="61" t="s">
        <v>2127</v>
      </c>
      <c r="AL884" s="61"/>
      <c r="AM884" s="61"/>
      <c r="AN884" s="61"/>
      <c r="AO884" s="61"/>
      <c r="AP884" s="61"/>
      <c r="AQ884" s="61"/>
      <c r="AR884" s="61"/>
      <c r="AS884" s="489" t="s">
        <v>4029</v>
      </c>
    </row>
    <row r="885" spans="1:45" ht="15" customHeight="1" x14ac:dyDescent="0.25">
      <c r="A885" s="198"/>
      <c r="B885" s="61" t="s">
        <v>4030</v>
      </c>
      <c r="C885" s="61" t="s">
        <v>4031</v>
      </c>
      <c r="D885" s="158"/>
      <c r="E885" s="196" t="s">
        <v>4032</v>
      </c>
      <c r="F885" s="217" t="s">
        <v>510</v>
      </c>
      <c r="G885" s="61" t="s">
        <v>394</v>
      </c>
      <c r="H885" s="61"/>
      <c r="I885" s="61"/>
      <c r="J885" s="61"/>
      <c r="K885" s="61"/>
      <c r="L885" s="61"/>
      <c r="M885" s="61"/>
      <c r="N885" s="61"/>
      <c r="O885" s="63"/>
      <c r="P885" s="184">
        <f t="shared" si="42"/>
        <v>0</v>
      </c>
      <c r="Q885" s="64"/>
      <c r="R885" s="64"/>
      <c r="S885" s="64"/>
      <c r="T885" s="64"/>
      <c r="U885" s="64"/>
      <c r="V885" s="64"/>
      <c r="W885" s="64"/>
      <c r="X885" s="63"/>
      <c r="Y885" s="189">
        <f t="shared" si="43"/>
        <v>0</v>
      </c>
      <c r="Z885" s="61"/>
      <c r="AA885" s="61"/>
      <c r="AB885" s="61"/>
      <c r="AC885" s="61"/>
      <c r="AD885" s="61"/>
      <c r="AE885" s="61"/>
      <c r="AF885" s="61">
        <v>1</v>
      </c>
      <c r="AG885" s="63">
        <v>43957</v>
      </c>
      <c r="AH885" s="186">
        <f t="shared" si="44"/>
        <v>1</v>
      </c>
      <c r="AI885" s="64"/>
      <c r="AJ885" s="64" t="s">
        <v>2135</v>
      </c>
      <c r="AK885" s="61" t="s">
        <v>2127</v>
      </c>
      <c r="AL885" s="61"/>
      <c r="AM885" s="61"/>
      <c r="AN885" s="61"/>
      <c r="AO885" s="61"/>
      <c r="AP885" s="61"/>
      <c r="AQ885" s="61"/>
      <c r="AR885" s="61"/>
      <c r="AS885" s="489" t="s">
        <v>4033</v>
      </c>
    </row>
    <row r="886" spans="1:45" ht="15" x14ac:dyDescent="0.25">
      <c r="A886" s="198"/>
      <c r="B886" s="61" t="s">
        <v>2215</v>
      </c>
      <c r="C886" s="61" t="s">
        <v>4034</v>
      </c>
      <c r="D886" s="158"/>
      <c r="E886" s="196" t="s">
        <v>4035</v>
      </c>
      <c r="F886" s="217" t="s">
        <v>690</v>
      </c>
      <c r="G886" s="61" t="s">
        <v>691</v>
      </c>
      <c r="H886" s="61"/>
      <c r="I886" s="61"/>
      <c r="J886" s="61"/>
      <c r="K886" s="61"/>
      <c r="L886" s="61"/>
      <c r="M886" s="61"/>
      <c r="N886" s="61"/>
      <c r="O886" s="63"/>
      <c r="P886" s="184">
        <f t="shared" si="42"/>
        <v>0</v>
      </c>
      <c r="Q886" s="64"/>
      <c r="R886" s="64"/>
      <c r="S886" s="64"/>
      <c r="T886" s="64"/>
      <c r="U886" s="64"/>
      <c r="V886" s="64"/>
      <c r="W886" s="64"/>
      <c r="X886" s="63"/>
      <c r="Y886" s="189">
        <f t="shared" si="43"/>
        <v>0</v>
      </c>
      <c r="Z886" s="61"/>
      <c r="AA886" s="61"/>
      <c r="AB886" s="61"/>
      <c r="AC886" s="61"/>
      <c r="AD886" s="61"/>
      <c r="AE886" s="61"/>
      <c r="AF886" s="61">
        <v>1</v>
      </c>
      <c r="AG886" s="63">
        <v>44089</v>
      </c>
      <c r="AH886" s="186">
        <f t="shared" si="44"/>
        <v>1</v>
      </c>
      <c r="AI886" s="61"/>
      <c r="AJ886" s="64" t="s">
        <v>2135</v>
      </c>
      <c r="AK886" s="61" t="s">
        <v>2127</v>
      </c>
      <c r="AL886" s="61"/>
      <c r="AM886" s="61"/>
      <c r="AN886" s="61"/>
      <c r="AO886" s="61"/>
      <c r="AP886" s="61"/>
      <c r="AQ886" s="61"/>
      <c r="AR886" s="61"/>
      <c r="AS886" s="489" t="s">
        <v>4036</v>
      </c>
    </row>
    <row r="887" spans="1:45" ht="15" customHeight="1" x14ac:dyDescent="0.25">
      <c r="A887" s="198"/>
      <c r="B887" s="61" t="s">
        <v>4037</v>
      </c>
      <c r="C887" s="61" t="s">
        <v>4038</v>
      </c>
      <c r="D887" s="158"/>
      <c r="E887" s="196" t="s">
        <v>4039</v>
      </c>
      <c r="F887" s="217" t="s">
        <v>510</v>
      </c>
      <c r="G887" s="61" t="s">
        <v>394</v>
      </c>
      <c r="H887" s="61"/>
      <c r="I887" s="61"/>
      <c r="J887" s="61"/>
      <c r="K887" s="61"/>
      <c r="L887" s="61"/>
      <c r="M887" s="61"/>
      <c r="N887" s="61"/>
      <c r="O887" s="63"/>
      <c r="P887" s="184">
        <f t="shared" si="42"/>
        <v>0</v>
      </c>
      <c r="Q887" s="64"/>
      <c r="R887" s="64"/>
      <c r="S887" s="64"/>
      <c r="T887" s="64"/>
      <c r="U887" s="64"/>
      <c r="V887" s="64"/>
      <c r="W887" s="64"/>
      <c r="X887" s="63"/>
      <c r="Y887" s="189">
        <f t="shared" si="43"/>
        <v>0</v>
      </c>
      <c r="Z887" s="61"/>
      <c r="AA887" s="61"/>
      <c r="AB887" s="61"/>
      <c r="AC887" s="61"/>
      <c r="AD887" s="61"/>
      <c r="AE887" s="61"/>
      <c r="AF887" s="61">
        <v>1</v>
      </c>
      <c r="AG887" s="63">
        <v>44172</v>
      </c>
      <c r="AH887" s="186">
        <f t="shared" si="44"/>
        <v>1</v>
      </c>
      <c r="AI887" s="64"/>
      <c r="AJ887" s="64" t="s">
        <v>2135</v>
      </c>
      <c r="AK887" s="61" t="s">
        <v>2127</v>
      </c>
      <c r="AL887" s="61"/>
      <c r="AM887" s="61"/>
      <c r="AN887" s="61"/>
      <c r="AO887" s="61"/>
      <c r="AP887" s="61"/>
      <c r="AQ887" s="61"/>
      <c r="AR887" s="61"/>
      <c r="AS887" s="489" t="s">
        <v>4040</v>
      </c>
    </row>
    <row r="888" spans="1:45" ht="15" customHeight="1" x14ac:dyDescent="0.25">
      <c r="A888" s="198"/>
      <c r="B888" s="61" t="s">
        <v>4041</v>
      </c>
      <c r="C888" s="61" t="s">
        <v>4042</v>
      </c>
      <c r="D888" s="158"/>
      <c r="E888" s="196" t="s">
        <v>4043</v>
      </c>
      <c r="F888" s="217" t="s">
        <v>510</v>
      </c>
      <c r="G888" s="61" t="s">
        <v>394</v>
      </c>
      <c r="H888" s="61"/>
      <c r="I888" s="61"/>
      <c r="J888" s="61"/>
      <c r="K888" s="61"/>
      <c r="L888" s="61"/>
      <c r="M888" s="61"/>
      <c r="N888" s="61"/>
      <c r="O888" s="63"/>
      <c r="P888" s="184">
        <f t="shared" si="42"/>
        <v>0</v>
      </c>
      <c r="Q888" s="64"/>
      <c r="R888" s="64"/>
      <c r="S888" s="64"/>
      <c r="T888" s="64"/>
      <c r="U888" s="64"/>
      <c r="V888" s="64"/>
      <c r="W888" s="64"/>
      <c r="X888" s="63"/>
      <c r="Y888" s="189">
        <f t="shared" si="43"/>
        <v>0</v>
      </c>
      <c r="Z888" s="61"/>
      <c r="AA888" s="61"/>
      <c r="AB888" s="61"/>
      <c r="AC888" s="61"/>
      <c r="AD888" s="61"/>
      <c r="AE888" s="61"/>
      <c r="AF888" s="61">
        <v>1</v>
      </c>
      <c r="AG888" s="63">
        <v>43992</v>
      </c>
      <c r="AH888" s="186">
        <f t="shared" si="44"/>
        <v>1</v>
      </c>
      <c r="AI888" s="64"/>
      <c r="AJ888" s="64" t="s">
        <v>2135</v>
      </c>
      <c r="AK888" s="61" t="s">
        <v>2127</v>
      </c>
      <c r="AL888" s="61"/>
      <c r="AM888" s="61"/>
      <c r="AN888" s="61"/>
      <c r="AO888" s="61"/>
      <c r="AP888" s="61"/>
      <c r="AQ888" s="61"/>
      <c r="AR888" s="61"/>
      <c r="AS888" s="489" t="s">
        <v>4044</v>
      </c>
    </row>
    <row r="889" spans="1:45" ht="15" x14ac:dyDescent="0.25">
      <c r="A889" s="198"/>
      <c r="B889" s="61" t="s">
        <v>2215</v>
      </c>
      <c r="C889" s="61" t="s">
        <v>4045</v>
      </c>
      <c r="D889" s="158"/>
      <c r="E889" s="196" t="s">
        <v>4046</v>
      </c>
      <c r="F889" s="217" t="s">
        <v>690</v>
      </c>
      <c r="G889" s="61" t="s">
        <v>691</v>
      </c>
      <c r="H889" s="61"/>
      <c r="I889" s="61"/>
      <c r="J889" s="61"/>
      <c r="K889" s="61"/>
      <c r="L889" s="61"/>
      <c r="M889" s="61"/>
      <c r="N889" s="61"/>
      <c r="O889" s="63"/>
      <c r="P889" s="184">
        <f t="shared" si="42"/>
        <v>0</v>
      </c>
      <c r="Q889" s="64"/>
      <c r="R889" s="64"/>
      <c r="S889" s="64"/>
      <c r="T889" s="64"/>
      <c r="U889" s="64"/>
      <c r="V889" s="64"/>
      <c r="W889" s="64"/>
      <c r="X889" s="63"/>
      <c r="Y889" s="189">
        <f t="shared" si="43"/>
        <v>0</v>
      </c>
      <c r="Z889" s="61"/>
      <c r="AA889" s="61"/>
      <c r="AB889" s="61"/>
      <c r="AC889" s="61"/>
      <c r="AD889" s="61"/>
      <c r="AE889" s="61"/>
      <c r="AF889" s="61">
        <v>1</v>
      </c>
      <c r="AG889" s="63">
        <v>44088</v>
      </c>
      <c r="AH889" s="186">
        <f t="shared" si="44"/>
        <v>1</v>
      </c>
      <c r="AI889" s="61"/>
      <c r="AJ889" s="64" t="s">
        <v>2135</v>
      </c>
      <c r="AK889" s="61" t="s">
        <v>2127</v>
      </c>
      <c r="AL889" s="61"/>
      <c r="AM889" s="61"/>
      <c r="AN889" s="61"/>
      <c r="AO889" s="61"/>
      <c r="AP889" s="61"/>
      <c r="AQ889" s="61"/>
      <c r="AR889" s="61"/>
      <c r="AS889" s="489" t="s">
        <v>4047</v>
      </c>
    </row>
    <row r="890" spans="1:45" ht="15" customHeight="1" x14ac:dyDescent="0.25">
      <c r="A890" s="198"/>
      <c r="B890" s="61" t="s">
        <v>2215</v>
      </c>
      <c r="C890" s="61" t="s">
        <v>4048</v>
      </c>
      <c r="D890" s="158"/>
      <c r="E890" s="196" t="s">
        <v>4049</v>
      </c>
      <c r="F890" s="217" t="s">
        <v>690</v>
      </c>
      <c r="G890" s="61" t="s">
        <v>691</v>
      </c>
      <c r="H890" s="61"/>
      <c r="I890" s="61"/>
      <c r="J890" s="61"/>
      <c r="K890" s="61"/>
      <c r="L890" s="61"/>
      <c r="M890" s="61"/>
      <c r="N890" s="61"/>
      <c r="O890" s="63"/>
      <c r="P890" s="184">
        <f t="shared" si="42"/>
        <v>0</v>
      </c>
      <c r="Q890" s="64"/>
      <c r="R890" s="64"/>
      <c r="S890" s="64"/>
      <c r="T890" s="64"/>
      <c r="U890" s="64"/>
      <c r="V890" s="64"/>
      <c r="W890" s="64"/>
      <c r="X890" s="63"/>
      <c r="Y890" s="189">
        <f t="shared" si="43"/>
        <v>0</v>
      </c>
      <c r="Z890" s="61"/>
      <c r="AA890" s="61"/>
      <c r="AB890" s="61"/>
      <c r="AC890" s="61"/>
      <c r="AD890" s="61"/>
      <c r="AE890" s="61"/>
      <c r="AF890" s="61">
        <v>1</v>
      </c>
      <c r="AG890" s="63">
        <v>44088</v>
      </c>
      <c r="AH890" s="186">
        <f t="shared" si="44"/>
        <v>1</v>
      </c>
      <c r="AI890" s="61"/>
      <c r="AJ890" s="64" t="s">
        <v>2135</v>
      </c>
      <c r="AK890" s="61" t="s">
        <v>2127</v>
      </c>
      <c r="AL890" s="61"/>
      <c r="AM890" s="61"/>
      <c r="AN890" s="61"/>
      <c r="AO890" s="61"/>
      <c r="AP890" s="61"/>
      <c r="AQ890" s="61"/>
      <c r="AR890" s="61"/>
      <c r="AS890" s="489" t="s">
        <v>4050</v>
      </c>
    </row>
    <row r="891" spans="1:45" ht="15" customHeight="1" x14ac:dyDescent="0.25">
      <c r="A891" s="198"/>
      <c r="B891" s="61" t="s">
        <v>2215</v>
      </c>
      <c r="C891" s="61" t="s">
        <v>2216</v>
      </c>
      <c r="D891" s="158"/>
      <c r="E891" s="196" t="s">
        <v>4051</v>
      </c>
      <c r="F891" s="217" t="s">
        <v>690</v>
      </c>
      <c r="G891" s="61" t="s">
        <v>691</v>
      </c>
      <c r="H891" s="61"/>
      <c r="I891" s="61"/>
      <c r="J891" s="61"/>
      <c r="K891" s="61"/>
      <c r="L891" s="61"/>
      <c r="M891" s="61"/>
      <c r="N891" s="61"/>
      <c r="O891" s="63"/>
      <c r="P891" s="184">
        <f t="shared" si="42"/>
        <v>0</v>
      </c>
      <c r="Q891" s="64"/>
      <c r="R891" s="64"/>
      <c r="S891" s="64"/>
      <c r="T891" s="64"/>
      <c r="U891" s="64"/>
      <c r="V891" s="64"/>
      <c r="W891" s="64"/>
      <c r="X891" s="63"/>
      <c r="Y891" s="189">
        <f t="shared" si="43"/>
        <v>0</v>
      </c>
      <c r="Z891" s="61"/>
      <c r="AA891" s="61"/>
      <c r="AB891" s="61"/>
      <c r="AC891" s="61"/>
      <c r="AD891" s="61"/>
      <c r="AE891" s="61"/>
      <c r="AF891" s="61">
        <v>1</v>
      </c>
      <c r="AG891" s="63">
        <v>44089</v>
      </c>
      <c r="AH891" s="186">
        <f t="shared" si="44"/>
        <v>1</v>
      </c>
      <c r="AI891" s="61"/>
      <c r="AJ891" s="64" t="s">
        <v>2135</v>
      </c>
      <c r="AK891" s="61" t="s">
        <v>2127</v>
      </c>
      <c r="AL891" s="61"/>
      <c r="AM891" s="61"/>
      <c r="AN891" s="61"/>
      <c r="AO891" s="61"/>
      <c r="AP891" s="61"/>
      <c r="AQ891" s="61"/>
      <c r="AR891" s="61"/>
      <c r="AS891" s="489" t="s">
        <v>4052</v>
      </c>
    </row>
    <row r="892" spans="1:45" ht="15" x14ac:dyDescent="0.25">
      <c r="A892" s="198"/>
      <c r="B892" s="61" t="s">
        <v>4053</v>
      </c>
      <c r="C892" s="61" t="s">
        <v>4054</v>
      </c>
      <c r="D892" s="158"/>
      <c r="E892" s="196" t="s">
        <v>4055</v>
      </c>
      <c r="F892" s="217" t="s">
        <v>690</v>
      </c>
      <c r="G892" s="61" t="s">
        <v>691</v>
      </c>
      <c r="H892" s="61"/>
      <c r="I892" s="61"/>
      <c r="J892" s="61"/>
      <c r="K892" s="61"/>
      <c r="L892" s="61"/>
      <c r="M892" s="61"/>
      <c r="N892" s="61"/>
      <c r="O892" s="63"/>
      <c r="P892" s="184">
        <f t="shared" si="42"/>
        <v>0</v>
      </c>
      <c r="Q892" s="64"/>
      <c r="R892" s="64"/>
      <c r="S892" s="64"/>
      <c r="T892" s="64"/>
      <c r="U892" s="64"/>
      <c r="V892" s="64"/>
      <c r="W892" s="64"/>
      <c r="X892" s="63"/>
      <c r="Y892" s="189">
        <f t="shared" si="43"/>
        <v>0</v>
      </c>
      <c r="Z892" s="61"/>
      <c r="AA892" s="61"/>
      <c r="AB892" s="61"/>
      <c r="AC892" s="61"/>
      <c r="AD892" s="61"/>
      <c r="AE892" s="61"/>
      <c r="AF892" s="61">
        <v>1</v>
      </c>
      <c r="AG892" s="63">
        <v>43928</v>
      </c>
      <c r="AH892" s="186">
        <f t="shared" si="44"/>
        <v>1</v>
      </c>
      <c r="AI892" s="61"/>
      <c r="AJ892" s="64" t="s">
        <v>2135</v>
      </c>
      <c r="AK892" s="61" t="s">
        <v>2127</v>
      </c>
      <c r="AL892" s="61"/>
      <c r="AM892" s="61"/>
      <c r="AN892" s="61"/>
      <c r="AO892" s="61"/>
      <c r="AP892" s="61"/>
      <c r="AQ892" s="61"/>
      <c r="AR892" s="61"/>
      <c r="AS892" s="489" t="s">
        <v>4056</v>
      </c>
    </row>
    <row r="893" spans="1:45" ht="15" customHeight="1" x14ac:dyDescent="0.25">
      <c r="A893" s="198"/>
      <c r="B893" s="61" t="s">
        <v>4057</v>
      </c>
      <c r="C893" s="61" t="s">
        <v>4058</v>
      </c>
      <c r="D893" s="158"/>
      <c r="E893" s="196" t="s">
        <v>4059</v>
      </c>
      <c r="F893" s="217" t="s">
        <v>510</v>
      </c>
      <c r="G893" s="61" t="s">
        <v>394</v>
      </c>
      <c r="H893" s="61"/>
      <c r="I893" s="61"/>
      <c r="J893" s="61"/>
      <c r="K893" s="61"/>
      <c r="L893" s="61"/>
      <c r="M893" s="61"/>
      <c r="N893" s="61"/>
      <c r="O893" s="63"/>
      <c r="P893" s="184">
        <f t="shared" si="42"/>
        <v>0</v>
      </c>
      <c r="Q893" s="64"/>
      <c r="R893" s="64"/>
      <c r="S893" s="64"/>
      <c r="T893" s="64"/>
      <c r="U893" s="64"/>
      <c r="V893" s="64"/>
      <c r="W893" s="64"/>
      <c r="X893" s="63"/>
      <c r="Y893" s="189">
        <f t="shared" si="43"/>
        <v>0</v>
      </c>
      <c r="Z893" s="61"/>
      <c r="AA893" s="61"/>
      <c r="AB893" s="61"/>
      <c r="AC893" s="61"/>
      <c r="AD893" s="61"/>
      <c r="AE893" s="61"/>
      <c r="AF893" s="61">
        <v>1</v>
      </c>
      <c r="AG893" s="63">
        <v>44018</v>
      </c>
      <c r="AH893" s="186">
        <f t="shared" si="44"/>
        <v>1</v>
      </c>
      <c r="AI893" s="64"/>
      <c r="AJ893" s="64" t="s">
        <v>2135</v>
      </c>
      <c r="AK893" s="61" t="s">
        <v>2127</v>
      </c>
      <c r="AL893" s="61"/>
      <c r="AM893" s="61"/>
      <c r="AN893" s="61"/>
      <c r="AO893" s="61"/>
      <c r="AP893" s="61"/>
      <c r="AQ893" s="61"/>
      <c r="AR893" s="61"/>
      <c r="AS893" s="489" t="s">
        <v>4060</v>
      </c>
    </row>
    <row r="894" spans="1:45" ht="15" x14ac:dyDescent="0.25">
      <c r="A894" s="198"/>
      <c r="B894" s="61" t="s">
        <v>4061</v>
      </c>
      <c r="C894" s="61" t="s">
        <v>4062</v>
      </c>
      <c r="D894" s="158"/>
      <c r="E894" s="196" t="s">
        <v>4063</v>
      </c>
      <c r="F894" s="217" t="s">
        <v>510</v>
      </c>
      <c r="G894" s="61" t="s">
        <v>394</v>
      </c>
      <c r="H894" s="61"/>
      <c r="I894" s="61"/>
      <c r="J894" s="61"/>
      <c r="K894" s="61"/>
      <c r="L894" s="61"/>
      <c r="M894" s="61"/>
      <c r="N894" s="61"/>
      <c r="O894" s="63"/>
      <c r="P894" s="184">
        <f t="shared" si="42"/>
        <v>0</v>
      </c>
      <c r="Q894" s="64"/>
      <c r="R894" s="64"/>
      <c r="S894" s="64"/>
      <c r="T894" s="64"/>
      <c r="U894" s="64"/>
      <c r="V894" s="64"/>
      <c r="W894" s="64"/>
      <c r="X894" s="63"/>
      <c r="Y894" s="189">
        <f t="shared" si="43"/>
        <v>0</v>
      </c>
      <c r="Z894" s="61"/>
      <c r="AA894" s="61"/>
      <c r="AB894" s="61"/>
      <c r="AC894" s="61"/>
      <c r="AD894" s="61"/>
      <c r="AE894" s="61"/>
      <c r="AF894" s="61">
        <v>1</v>
      </c>
      <c r="AG894" s="63">
        <v>44159</v>
      </c>
      <c r="AH894" s="186">
        <f t="shared" si="44"/>
        <v>1</v>
      </c>
      <c r="AI894" s="61"/>
      <c r="AJ894" s="64" t="s">
        <v>2135</v>
      </c>
      <c r="AK894" s="61" t="s">
        <v>2127</v>
      </c>
      <c r="AL894" s="61"/>
      <c r="AM894" s="61"/>
      <c r="AN894" s="61"/>
      <c r="AO894" s="61"/>
      <c r="AP894" s="61"/>
      <c r="AQ894" s="61"/>
      <c r="AR894" s="61"/>
      <c r="AS894" s="489" t="s">
        <v>4064</v>
      </c>
    </row>
    <row r="895" spans="1:45" ht="15" x14ac:dyDescent="0.25">
      <c r="A895" s="198"/>
      <c r="B895" s="61" t="s">
        <v>4065</v>
      </c>
      <c r="C895" s="61" t="s">
        <v>4066</v>
      </c>
      <c r="D895" s="158"/>
      <c r="E895" s="196" t="s">
        <v>4067</v>
      </c>
      <c r="F895" s="217" t="s">
        <v>690</v>
      </c>
      <c r="G895" s="61" t="s">
        <v>691</v>
      </c>
      <c r="H895" s="61"/>
      <c r="I895" s="61"/>
      <c r="J895" s="61"/>
      <c r="K895" s="61"/>
      <c r="L895" s="61"/>
      <c r="M895" s="61"/>
      <c r="N895" s="61"/>
      <c r="O895" s="63"/>
      <c r="P895" s="184">
        <f t="shared" si="42"/>
        <v>0</v>
      </c>
      <c r="Q895" s="64"/>
      <c r="R895" s="64"/>
      <c r="S895" s="64"/>
      <c r="T895" s="64"/>
      <c r="U895" s="64"/>
      <c r="V895" s="64"/>
      <c r="W895" s="64"/>
      <c r="X895" s="63"/>
      <c r="Y895" s="189">
        <f t="shared" si="43"/>
        <v>0</v>
      </c>
      <c r="Z895" s="61"/>
      <c r="AA895" s="61"/>
      <c r="AB895" s="61"/>
      <c r="AC895" s="61"/>
      <c r="AD895" s="61"/>
      <c r="AE895" s="61"/>
      <c r="AF895" s="61">
        <v>1</v>
      </c>
      <c r="AG895" s="63">
        <v>44074</v>
      </c>
      <c r="AH895" s="186">
        <f t="shared" si="44"/>
        <v>1</v>
      </c>
      <c r="AI895" s="64"/>
      <c r="AJ895" s="64" t="s">
        <v>2135</v>
      </c>
      <c r="AK895" s="61" t="s">
        <v>2127</v>
      </c>
      <c r="AL895" s="61"/>
      <c r="AM895" s="61"/>
      <c r="AN895" s="61"/>
      <c r="AO895" s="61"/>
      <c r="AP895" s="61"/>
      <c r="AQ895" s="61"/>
      <c r="AR895" s="61"/>
      <c r="AS895" s="489" t="s">
        <v>4068</v>
      </c>
    </row>
    <row r="896" spans="1:45" ht="15" x14ac:dyDescent="0.25">
      <c r="A896" s="198"/>
      <c r="B896" s="61" t="s">
        <v>4065</v>
      </c>
      <c r="C896" s="61" t="s">
        <v>4069</v>
      </c>
      <c r="D896" s="158"/>
      <c r="E896" s="196" t="s">
        <v>4070</v>
      </c>
      <c r="F896" s="217" t="s">
        <v>690</v>
      </c>
      <c r="G896" s="61" t="s">
        <v>691</v>
      </c>
      <c r="H896" s="61"/>
      <c r="I896" s="61"/>
      <c r="J896" s="61"/>
      <c r="K896" s="61"/>
      <c r="L896" s="61"/>
      <c r="M896" s="61"/>
      <c r="N896" s="61"/>
      <c r="O896" s="63"/>
      <c r="P896" s="184">
        <f t="shared" si="42"/>
        <v>0</v>
      </c>
      <c r="Q896" s="64"/>
      <c r="R896" s="64"/>
      <c r="S896" s="64"/>
      <c r="T896" s="64"/>
      <c r="U896" s="64"/>
      <c r="V896" s="64"/>
      <c r="W896" s="64"/>
      <c r="X896" s="63"/>
      <c r="Y896" s="189">
        <f t="shared" si="43"/>
        <v>0</v>
      </c>
      <c r="Z896" s="61"/>
      <c r="AA896" s="61"/>
      <c r="AB896" s="61"/>
      <c r="AC896" s="61"/>
      <c r="AD896" s="61"/>
      <c r="AE896" s="61"/>
      <c r="AF896" s="61">
        <v>1</v>
      </c>
      <c r="AG896" s="63">
        <v>44074</v>
      </c>
      <c r="AH896" s="186">
        <f t="shared" si="44"/>
        <v>1</v>
      </c>
      <c r="AI896" s="64"/>
      <c r="AJ896" s="64" t="s">
        <v>2135</v>
      </c>
      <c r="AK896" s="61" t="s">
        <v>2127</v>
      </c>
      <c r="AL896" s="61"/>
      <c r="AM896" s="61"/>
      <c r="AN896" s="61"/>
      <c r="AO896" s="61"/>
      <c r="AP896" s="61"/>
      <c r="AQ896" s="61"/>
      <c r="AR896" s="61"/>
      <c r="AS896" s="489" t="s">
        <v>4071</v>
      </c>
    </row>
    <row r="897" spans="1:45" ht="15" x14ac:dyDescent="0.25">
      <c r="A897" s="198"/>
      <c r="B897" s="61" t="s">
        <v>4072</v>
      </c>
      <c r="C897" s="61" t="s">
        <v>4073</v>
      </c>
      <c r="D897" s="158"/>
      <c r="E897" s="196" t="s">
        <v>4074</v>
      </c>
      <c r="F897" s="217" t="s">
        <v>690</v>
      </c>
      <c r="G897" s="61" t="s">
        <v>691</v>
      </c>
      <c r="H897" s="61"/>
      <c r="I897" s="61"/>
      <c r="J897" s="61"/>
      <c r="K897" s="61"/>
      <c r="L897" s="61"/>
      <c r="M897" s="61"/>
      <c r="N897" s="61"/>
      <c r="O897" s="63"/>
      <c r="P897" s="184">
        <f t="shared" si="42"/>
        <v>0</v>
      </c>
      <c r="Q897" s="64"/>
      <c r="R897" s="64"/>
      <c r="S897" s="64"/>
      <c r="T897" s="64"/>
      <c r="U897" s="64"/>
      <c r="V897" s="64"/>
      <c r="W897" s="64"/>
      <c r="X897" s="63"/>
      <c r="Y897" s="189">
        <f t="shared" si="43"/>
        <v>0</v>
      </c>
      <c r="Z897" s="61"/>
      <c r="AA897" s="61"/>
      <c r="AB897" s="61"/>
      <c r="AC897" s="61"/>
      <c r="AD897" s="61"/>
      <c r="AE897" s="61"/>
      <c r="AF897" s="61">
        <v>1</v>
      </c>
      <c r="AG897" s="63">
        <v>43916</v>
      </c>
      <c r="AH897" s="186">
        <f t="shared" si="44"/>
        <v>1</v>
      </c>
      <c r="AI897" s="61"/>
      <c r="AJ897" s="64" t="s">
        <v>2135</v>
      </c>
      <c r="AK897" s="61" t="s">
        <v>2127</v>
      </c>
      <c r="AL897" s="61"/>
      <c r="AM897" s="61"/>
      <c r="AN897" s="61"/>
      <c r="AO897" s="61"/>
      <c r="AP897" s="61"/>
      <c r="AQ897" s="61"/>
      <c r="AR897" s="61"/>
      <c r="AS897" s="489" t="s">
        <v>4075</v>
      </c>
    </row>
    <row r="898" spans="1:45" ht="15" x14ac:dyDescent="0.25">
      <c r="A898" s="198"/>
      <c r="B898" s="61" t="s">
        <v>4076</v>
      </c>
      <c r="C898" s="61" t="s">
        <v>4077</v>
      </c>
      <c r="D898" s="158"/>
      <c r="E898" s="196" t="s">
        <v>4078</v>
      </c>
      <c r="F898" s="217" t="s">
        <v>510</v>
      </c>
      <c r="G898" s="61" t="s">
        <v>394</v>
      </c>
      <c r="H898" s="61"/>
      <c r="I898" s="61"/>
      <c r="J898" s="61"/>
      <c r="K898" s="61"/>
      <c r="L898" s="61"/>
      <c r="M898" s="61"/>
      <c r="N898" s="61"/>
      <c r="O898" s="63"/>
      <c r="P898" s="184">
        <f t="shared" si="42"/>
        <v>0</v>
      </c>
      <c r="Q898" s="64"/>
      <c r="R898" s="64"/>
      <c r="S898" s="64"/>
      <c r="T898" s="64"/>
      <c r="U898" s="64"/>
      <c r="V898" s="64"/>
      <c r="W898" s="64"/>
      <c r="X898" s="63"/>
      <c r="Y898" s="189">
        <f t="shared" si="43"/>
        <v>0</v>
      </c>
      <c r="Z898" s="61"/>
      <c r="AA898" s="61"/>
      <c r="AB898" s="61"/>
      <c r="AC898" s="61"/>
      <c r="AD898" s="61"/>
      <c r="AE898" s="61"/>
      <c r="AF898" s="61">
        <v>1</v>
      </c>
      <c r="AG898" s="63">
        <v>44041</v>
      </c>
      <c r="AH898" s="186">
        <f t="shared" si="44"/>
        <v>1</v>
      </c>
      <c r="AI898" s="64"/>
      <c r="AJ898" s="64" t="s">
        <v>2135</v>
      </c>
      <c r="AK898" s="61" t="s">
        <v>2127</v>
      </c>
      <c r="AL898" s="61"/>
      <c r="AM898" s="61"/>
      <c r="AN898" s="61"/>
      <c r="AO898" s="61"/>
      <c r="AP898" s="61"/>
      <c r="AQ898" s="61"/>
      <c r="AR898" s="61"/>
      <c r="AS898" s="489" t="s">
        <v>4079</v>
      </c>
    </row>
    <row r="899" spans="1:45" ht="15" x14ac:dyDescent="0.25">
      <c r="A899" s="198"/>
      <c r="B899" s="61" t="s">
        <v>4080</v>
      </c>
      <c r="C899" s="61" t="s">
        <v>4081</v>
      </c>
      <c r="D899" s="158"/>
      <c r="E899" s="196" t="s">
        <v>4082</v>
      </c>
      <c r="F899" s="217" t="s">
        <v>690</v>
      </c>
      <c r="G899" s="61" t="s">
        <v>691</v>
      </c>
      <c r="H899" s="61"/>
      <c r="I899" s="61"/>
      <c r="J899" s="61"/>
      <c r="K899" s="61"/>
      <c r="L899" s="61"/>
      <c r="M899" s="61"/>
      <c r="N899" s="61"/>
      <c r="O899" s="63"/>
      <c r="P899" s="184">
        <f t="shared" si="42"/>
        <v>0</v>
      </c>
      <c r="Q899" s="64"/>
      <c r="R899" s="64"/>
      <c r="S899" s="64"/>
      <c r="T899" s="64"/>
      <c r="U899" s="64"/>
      <c r="V899" s="64"/>
      <c r="W899" s="64"/>
      <c r="X899" s="63"/>
      <c r="Y899" s="189">
        <f t="shared" si="43"/>
        <v>0</v>
      </c>
      <c r="Z899" s="61"/>
      <c r="AA899" s="61"/>
      <c r="AB899" s="61"/>
      <c r="AC899" s="61"/>
      <c r="AD899" s="61"/>
      <c r="AE899" s="61"/>
      <c r="AF899" s="61">
        <v>1</v>
      </c>
      <c r="AG899" s="63">
        <v>44105</v>
      </c>
      <c r="AH899" s="186">
        <f t="shared" si="44"/>
        <v>1</v>
      </c>
      <c r="AI899" s="61"/>
      <c r="AJ899" s="64" t="s">
        <v>2135</v>
      </c>
      <c r="AK899" s="61" t="s">
        <v>2127</v>
      </c>
      <c r="AL899" s="61"/>
      <c r="AM899" s="61"/>
      <c r="AN899" s="61"/>
      <c r="AO899" s="61"/>
      <c r="AP899" s="61"/>
      <c r="AQ899" s="61"/>
      <c r="AR899" s="61"/>
      <c r="AS899" s="489" t="s">
        <v>4083</v>
      </c>
    </row>
    <row r="900" spans="1:45" ht="15" customHeight="1" x14ac:dyDescent="0.25">
      <c r="A900" s="198"/>
      <c r="B900" s="61" t="s">
        <v>4080</v>
      </c>
      <c r="C900" s="61" t="s">
        <v>4084</v>
      </c>
      <c r="D900" s="158"/>
      <c r="E900" s="196" t="s">
        <v>4085</v>
      </c>
      <c r="F900" s="217" t="s">
        <v>690</v>
      </c>
      <c r="G900" s="61" t="s">
        <v>691</v>
      </c>
      <c r="H900" s="61"/>
      <c r="I900" s="61"/>
      <c r="J900" s="61"/>
      <c r="K900" s="61"/>
      <c r="L900" s="61"/>
      <c r="M900" s="61"/>
      <c r="N900" s="61"/>
      <c r="O900" s="63"/>
      <c r="P900" s="184">
        <f t="shared" si="42"/>
        <v>0</v>
      </c>
      <c r="Q900" s="64"/>
      <c r="R900" s="64"/>
      <c r="S900" s="64"/>
      <c r="T900" s="64"/>
      <c r="U900" s="64"/>
      <c r="V900" s="64"/>
      <c r="W900" s="64"/>
      <c r="X900" s="63"/>
      <c r="Y900" s="189">
        <f t="shared" si="43"/>
        <v>0</v>
      </c>
      <c r="Z900" s="61"/>
      <c r="AA900" s="61"/>
      <c r="AB900" s="61"/>
      <c r="AC900" s="61"/>
      <c r="AD900" s="61"/>
      <c r="AE900" s="61"/>
      <c r="AF900" s="61">
        <v>1</v>
      </c>
      <c r="AG900" s="63">
        <v>44105</v>
      </c>
      <c r="AH900" s="186">
        <f t="shared" si="44"/>
        <v>1</v>
      </c>
      <c r="AI900" s="61"/>
      <c r="AJ900" s="64" t="s">
        <v>2135</v>
      </c>
      <c r="AK900" s="61" t="s">
        <v>2127</v>
      </c>
      <c r="AL900" s="61"/>
      <c r="AM900" s="61"/>
      <c r="AN900" s="61"/>
      <c r="AO900" s="61"/>
      <c r="AP900" s="61"/>
      <c r="AQ900" s="61"/>
      <c r="AR900" s="61"/>
      <c r="AS900" s="489" t="s">
        <v>4086</v>
      </c>
    </row>
    <row r="901" spans="1:45" ht="15" x14ac:dyDescent="0.25">
      <c r="A901" s="198"/>
      <c r="B901" s="61" t="s">
        <v>4087</v>
      </c>
      <c r="C901" s="61" t="s">
        <v>4088</v>
      </c>
      <c r="D901" s="158"/>
      <c r="E901" s="196" t="s">
        <v>4089</v>
      </c>
      <c r="F901" s="217" t="s">
        <v>690</v>
      </c>
      <c r="G901" s="61" t="s">
        <v>691</v>
      </c>
      <c r="H901" s="61"/>
      <c r="I901" s="61"/>
      <c r="J901" s="61"/>
      <c r="K901" s="61"/>
      <c r="L901" s="61"/>
      <c r="M901" s="61"/>
      <c r="N901" s="61"/>
      <c r="O901" s="63"/>
      <c r="P901" s="184">
        <f t="shared" si="42"/>
        <v>0</v>
      </c>
      <c r="Q901" s="64"/>
      <c r="R901" s="64"/>
      <c r="S901" s="64"/>
      <c r="T901" s="64"/>
      <c r="U901" s="64"/>
      <c r="V901" s="64"/>
      <c r="W901" s="64"/>
      <c r="X901" s="63"/>
      <c r="Y901" s="189">
        <f t="shared" si="43"/>
        <v>0</v>
      </c>
      <c r="Z901" s="61"/>
      <c r="AA901" s="61"/>
      <c r="AB901" s="61"/>
      <c r="AC901" s="61"/>
      <c r="AD901" s="61"/>
      <c r="AE901" s="61"/>
      <c r="AF901" s="61">
        <v>1</v>
      </c>
      <c r="AG901" s="63">
        <v>43861</v>
      </c>
      <c r="AH901" s="186">
        <f t="shared" si="44"/>
        <v>1</v>
      </c>
      <c r="AI901" s="61"/>
      <c r="AJ901" s="64" t="s">
        <v>2135</v>
      </c>
      <c r="AK901" s="61" t="s">
        <v>2127</v>
      </c>
      <c r="AL901" s="61"/>
      <c r="AM901" s="61"/>
      <c r="AN901" s="61"/>
      <c r="AO901" s="61"/>
      <c r="AP901" s="61"/>
      <c r="AQ901" s="61"/>
      <c r="AR901" s="61"/>
      <c r="AS901" s="489" t="s">
        <v>4090</v>
      </c>
    </row>
    <row r="902" spans="1:45" ht="15" x14ac:dyDescent="0.25">
      <c r="A902" s="198"/>
      <c r="B902" s="61" t="s">
        <v>4091</v>
      </c>
      <c r="C902" s="61" t="s">
        <v>4092</v>
      </c>
      <c r="D902" s="158"/>
      <c r="E902" s="196" t="s">
        <v>4093</v>
      </c>
      <c r="F902" s="217" t="s">
        <v>690</v>
      </c>
      <c r="G902" s="61" t="s">
        <v>691</v>
      </c>
      <c r="H902" s="61"/>
      <c r="I902" s="61"/>
      <c r="J902" s="61"/>
      <c r="K902" s="61"/>
      <c r="L902" s="61"/>
      <c r="M902" s="61"/>
      <c r="N902" s="61"/>
      <c r="O902" s="63"/>
      <c r="P902" s="184">
        <f t="shared" si="42"/>
        <v>0</v>
      </c>
      <c r="Q902" s="64"/>
      <c r="R902" s="64"/>
      <c r="S902" s="64"/>
      <c r="T902" s="64"/>
      <c r="U902" s="64"/>
      <c r="V902" s="64"/>
      <c r="W902" s="64"/>
      <c r="X902" s="63"/>
      <c r="Y902" s="189">
        <f t="shared" si="43"/>
        <v>0</v>
      </c>
      <c r="Z902" s="61"/>
      <c r="AA902" s="61"/>
      <c r="AB902" s="61"/>
      <c r="AC902" s="61"/>
      <c r="AD902" s="61"/>
      <c r="AE902" s="61"/>
      <c r="AF902" s="61">
        <v>1</v>
      </c>
      <c r="AG902" s="63">
        <v>43916</v>
      </c>
      <c r="AH902" s="186">
        <f t="shared" si="44"/>
        <v>1</v>
      </c>
      <c r="AI902" s="61"/>
      <c r="AJ902" s="64" t="s">
        <v>2135</v>
      </c>
      <c r="AK902" s="61" t="s">
        <v>2127</v>
      </c>
      <c r="AL902" s="61"/>
      <c r="AM902" s="61"/>
      <c r="AN902" s="61"/>
      <c r="AO902" s="61"/>
      <c r="AP902" s="61"/>
      <c r="AQ902" s="61"/>
      <c r="AR902" s="61"/>
      <c r="AS902" s="489" t="s">
        <v>4094</v>
      </c>
    </row>
    <row r="903" spans="1:45" s="191" customFormat="1" ht="15" x14ac:dyDescent="0.25">
      <c r="A903" s="198"/>
      <c r="B903" s="61" t="s">
        <v>4095</v>
      </c>
      <c r="C903" s="61" t="s">
        <v>4096</v>
      </c>
      <c r="D903" s="158"/>
      <c r="E903" s="196" t="s">
        <v>4097</v>
      </c>
      <c r="F903" s="217" t="s">
        <v>510</v>
      </c>
      <c r="G903" s="61" t="s">
        <v>394</v>
      </c>
      <c r="H903" s="61"/>
      <c r="I903" s="61"/>
      <c r="J903" s="61"/>
      <c r="K903" s="61"/>
      <c r="L903" s="61"/>
      <c r="M903" s="61"/>
      <c r="N903" s="61"/>
      <c r="O903" s="63"/>
      <c r="P903" s="184">
        <f t="shared" si="42"/>
        <v>0</v>
      </c>
      <c r="Q903" s="64"/>
      <c r="R903" s="64"/>
      <c r="S903" s="64"/>
      <c r="T903" s="64"/>
      <c r="U903" s="64"/>
      <c r="V903" s="64"/>
      <c r="W903" s="64"/>
      <c r="X903" s="63"/>
      <c r="Y903" s="189">
        <f t="shared" si="43"/>
        <v>0</v>
      </c>
      <c r="Z903" s="61"/>
      <c r="AA903" s="61"/>
      <c r="AB903" s="61"/>
      <c r="AC903" s="61"/>
      <c r="AD903" s="61"/>
      <c r="AE903" s="61"/>
      <c r="AF903" s="61">
        <v>1</v>
      </c>
      <c r="AG903" s="63">
        <v>44105</v>
      </c>
      <c r="AH903" s="186">
        <f t="shared" si="44"/>
        <v>1</v>
      </c>
      <c r="AI903" s="61"/>
      <c r="AJ903" s="64" t="s">
        <v>2135</v>
      </c>
      <c r="AK903" s="61" t="s">
        <v>2127</v>
      </c>
      <c r="AL903" s="61"/>
      <c r="AM903" s="61"/>
      <c r="AN903" s="61"/>
      <c r="AO903" s="61"/>
      <c r="AP903" s="61"/>
      <c r="AQ903" s="61"/>
      <c r="AR903" s="61"/>
      <c r="AS903" s="489" t="s">
        <v>4098</v>
      </c>
    </row>
    <row r="904" spans="1:45" ht="15" x14ac:dyDescent="0.25">
      <c r="A904" s="198"/>
      <c r="B904" s="61" t="s">
        <v>4099</v>
      </c>
      <c r="C904" s="61" t="s">
        <v>4100</v>
      </c>
      <c r="D904" s="158"/>
      <c r="E904" s="196" t="s">
        <v>4101</v>
      </c>
      <c r="F904" s="217" t="s">
        <v>690</v>
      </c>
      <c r="G904" s="61" t="s">
        <v>691</v>
      </c>
      <c r="H904" s="61"/>
      <c r="I904" s="61"/>
      <c r="J904" s="61"/>
      <c r="K904" s="61"/>
      <c r="L904" s="61"/>
      <c r="M904" s="61"/>
      <c r="N904" s="61"/>
      <c r="O904" s="63"/>
      <c r="P904" s="184">
        <f t="shared" si="42"/>
        <v>0</v>
      </c>
      <c r="Q904" s="64"/>
      <c r="R904" s="64"/>
      <c r="S904" s="64"/>
      <c r="T904" s="64"/>
      <c r="U904" s="64"/>
      <c r="V904" s="64"/>
      <c r="W904" s="64"/>
      <c r="X904" s="63"/>
      <c r="Y904" s="189">
        <f t="shared" si="43"/>
        <v>0</v>
      </c>
      <c r="Z904" s="61"/>
      <c r="AA904" s="61"/>
      <c r="AB904" s="61"/>
      <c r="AC904" s="61"/>
      <c r="AD904" s="61"/>
      <c r="AE904" s="61"/>
      <c r="AF904" s="61">
        <v>1</v>
      </c>
      <c r="AG904" s="63">
        <v>43843</v>
      </c>
      <c r="AH904" s="186">
        <f t="shared" si="44"/>
        <v>1</v>
      </c>
      <c r="AI904" s="61"/>
      <c r="AJ904" s="64" t="s">
        <v>2135</v>
      </c>
      <c r="AK904" s="61" t="s">
        <v>2127</v>
      </c>
      <c r="AL904" s="61"/>
      <c r="AM904" s="61"/>
      <c r="AN904" s="61"/>
      <c r="AO904" s="61"/>
      <c r="AP904" s="61"/>
      <c r="AQ904" s="61"/>
      <c r="AR904" s="61"/>
      <c r="AS904" s="489" t="s">
        <v>4102</v>
      </c>
    </row>
    <row r="905" spans="1:45" s="191" customFormat="1" ht="15" x14ac:dyDescent="0.25">
      <c r="A905" s="198"/>
      <c r="B905" s="61" t="s">
        <v>4103</v>
      </c>
      <c r="C905" s="61" t="s">
        <v>4104</v>
      </c>
      <c r="D905" s="158"/>
      <c r="E905" s="196" t="s">
        <v>4105</v>
      </c>
      <c r="F905" s="217" t="s">
        <v>690</v>
      </c>
      <c r="G905" s="61" t="s">
        <v>691</v>
      </c>
      <c r="H905" s="61"/>
      <c r="I905" s="61"/>
      <c r="J905" s="61"/>
      <c r="K905" s="61"/>
      <c r="L905" s="61"/>
      <c r="M905" s="61"/>
      <c r="N905" s="61"/>
      <c r="O905" s="63"/>
      <c r="P905" s="184">
        <f t="shared" si="42"/>
        <v>0</v>
      </c>
      <c r="Q905" s="64"/>
      <c r="R905" s="64"/>
      <c r="S905" s="64"/>
      <c r="T905" s="64"/>
      <c r="U905" s="64"/>
      <c r="V905" s="64"/>
      <c r="W905" s="64"/>
      <c r="X905" s="63"/>
      <c r="Y905" s="189">
        <f t="shared" si="43"/>
        <v>0</v>
      </c>
      <c r="Z905" s="61"/>
      <c r="AA905" s="61"/>
      <c r="AB905" s="61"/>
      <c r="AC905" s="61"/>
      <c r="AD905" s="61"/>
      <c r="AE905" s="61"/>
      <c r="AF905" s="61">
        <v>1</v>
      </c>
      <c r="AG905" s="63">
        <v>43991</v>
      </c>
      <c r="AH905" s="186">
        <f t="shared" si="44"/>
        <v>1</v>
      </c>
      <c r="AI905" s="61"/>
      <c r="AJ905" s="64" t="s">
        <v>2135</v>
      </c>
      <c r="AK905" s="61" t="s">
        <v>2127</v>
      </c>
      <c r="AL905" s="61"/>
      <c r="AM905" s="61"/>
      <c r="AN905" s="61"/>
      <c r="AO905" s="61"/>
      <c r="AP905" s="61"/>
      <c r="AQ905" s="61"/>
      <c r="AR905" s="61"/>
      <c r="AS905" s="489" t="s">
        <v>4106</v>
      </c>
    </row>
    <row r="906" spans="1:45" ht="15" customHeight="1" x14ac:dyDescent="0.25">
      <c r="A906" s="198"/>
      <c r="B906" s="61" t="s">
        <v>3386</v>
      </c>
      <c r="C906" s="61" t="s">
        <v>4107</v>
      </c>
      <c r="D906" s="158"/>
      <c r="E906" s="196" t="s">
        <v>4108</v>
      </c>
      <c r="F906" s="217" t="s">
        <v>690</v>
      </c>
      <c r="G906" s="61" t="s">
        <v>691</v>
      </c>
      <c r="H906" s="61"/>
      <c r="I906" s="61"/>
      <c r="J906" s="61"/>
      <c r="K906" s="61"/>
      <c r="L906" s="61"/>
      <c r="M906" s="61"/>
      <c r="N906" s="61"/>
      <c r="O906" s="63"/>
      <c r="P906" s="184">
        <f t="shared" si="42"/>
        <v>0</v>
      </c>
      <c r="Q906" s="64"/>
      <c r="R906" s="64"/>
      <c r="S906" s="64"/>
      <c r="T906" s="64"/>
      <c r="U906" s="64"/>
      <c r="V906" s="64"/>
      <c r="W906" s="64"/>
      <c r="X906" s="63"/>
      <c r="Y906" s="189">
        <f t="shared" si="43"/>
        <v>0</v>
      </c>
      <c r="Z906" s="61"/>
      <c r="AA906" s="61"/>
      <c r="AB906" s="61"/>
      <c r="AC906" s="61"/>
      <c r="AD906" s="61"/>
      <c r="AE906" s="61"/>
      <c r="AF906" s="61">
        <v>1</v>
      </c>
      <c r="AG906" s="63">
        <v>44038</v>
      </c>
      <c r="AH906" s="186">
        <f t="shared" si="44"/>
        <v>1</v>
      </c>
      <c r="AI906" s="61"/>
      <c r="AJ906" s="64" t="s">
        <v>2135</v>
      </c>
      <c r="AK906" s="61" t="s">
        <v>2127</v>
      </c>
      <c r="AL906" s="61"/>
      <c r="AM906" s="61"/>
      <c r="AN906" s="61"/>
      <c r="AO906" s="61"/>
      <c r="AP906" s="61"/>
      <c r="AQ906" s="61"/>
      <c r="AR906" s="61"/>
      <c r="AS906" s="489" t="s">
        <v>4109</v>
      </c>
    </row>
    <row r="907" spans="1:45" ht="15" customHeight="1" x14ac:dyDescent="0.25">
      <c r="A907" s="198"/>
      <c r="B907" s="61" t="s">
        <v>4110</v>
      </c>
      <c r="C907" s="61" t="s">
        <v>4111</v>
      </c>
      <c r="D907" s="158"/>
      <c r="E907" s="196" t="s">
        <v>4112</v>
      </c>
      <c r="F907" s="217" t="s">
        <v>690</v>
      </c>
      <c r="G907" s="61" t="s">
        <v>691</v>
      </c>
      <c r="H907" s="61"/>
      <c r="I907" s="61"/>
      <c r="J907" s="61"/>
      <c r="K907" s="61"/>
      <c r="L907" s="61"/>
      <c r="M907" s="61"/>
      <c r="N907" s="61"/>
      <c r="O907" s="63"/>
      <c r="P907" s="184">
        <f t="shared" si="42"/>
        <v>0</v>
      </c>
      <c r="Q907" s="64"/>
      <c r="R907" s="64"/>
      <c r="S907" s="64"/>
      <c r="T907" s="64"/>
      <c r="U907" s="64"/>
      <c r="V907" s="64"/>
      <c r="W907" s="64"/>
      <c r="X907" s="63"/>
      <c r="Y907" s="189">
        <f t="shared" si="43"/>
        <v>0</v>
      </c>
      <c r="Z907" s="61"/>
      <c r="AA907" s="61"/>
      <c r="AB907" s="61"/>
      <c r="AC907" s="61"/>
      <c r="AD907" s="61"/>
      <c r="AE907" s="61"/>
      <c r="AF907" s="61">
        <v>1</v>
      </c>
      <c r="AG907" s="63">
        <v>44112</v>
      </c>
      <c r="AH907" s="186">
        <f t="shared" si="44"/>
        <v>1</v>
      </c>
      <c r="AI907" s="61"/>
      <c r="AJ907" s="64" t="s">
        <v>2135</v>
      </c>
      <c r="AK907" s="61" t="s">
        <v>2127</v>
      </c>
      <c r="AL907" s="61"/>
      <c r="AM907" s="61"/>
      <c r="AN907" s="61"/>
      <c r="AO907" s="61"/>
      <c r="AP907" s="61"/>
      <c r="AQ907" s="61"/>
      <c r="AR907" s="61"/>
      <c r="AS907" s="489" t="s">
        <v>4113</v>
      </c>
    </row>
    <row r="908" spans="1:45" ht="15" customHeight="1" x14ac:dyDescent="0.25">
      <c r="A908" s="198"/>
      <c r="B908" s="61" t="s">
        <v>4114</v>
      </c>
      <c r="C908" s="61" t="s">
        <v>4115</v>
      </c>
      <c r="D908" s="158"/>
      <c r="E908" s="196" t="s">
        <v>4116</v>
      </c>
      <c r="F908" s="217" t="s">
        <v>690</v>
      </c>
      <c r="G908" s="61" t="s">
        <v>691</v>
      </c>
      <c r="H908" s="61"/>
      <c r="I908" s="61"/>
      <c r="J908" s="61"/>
      <c r="K908" s="61"/>
      <c r="L908" s="61"/>
      <c r="M908" s="61"/>
      <c r="N908" s="61"/>
      <c r="O908" s="63"/>
      <c r="P908" s="184">
        <f t="shared" si="42"/>
        <v>0</v>
      </c>
      <c r="Q908" s="64"/>
      <c r="R908" s="64"/>
      <c r="S908" s="64"/>
      <c r="T908" s="64"/>
      <c r="U908" s="64"/>
      <c r="V908" s="64"/>
      <c r="W908" s="64"/>
      <c r="X908" s="63"/>
      <c r="Y908" s="189">
        <f t="shared" si="43"/>
        <v>0</v>
      </c>
      <c r="Z908" s="61"/>
      <c r="AA908" s="61"/>
      <c r="AB908" s="61"/>
      <c r="AC908" s="61"/>
      <c r="AD908" s="61"/>
      <c r="AE908" s="61"/>
      <c r="AF908" s="61">
        <v>1</v>
      </c>
      <c r="AG908" s="63">
        <v>44097</v>
      </c>
      <c r="AH908" s="186">
        <f t="shared" si="44"/>
        <v>1</v>
      </c>
      <c r="AI908" s="61"/>
      <c r="AJ908" s="64" t="s">
        <v>2135</v>
      </c>
      <c r="AK908" s="61" t="s">
        <v>2127</v>
      </c>
      <c r="AL908" s="61"/>
      <c r="AM908" s="61"/>
      <c r="AN908" s="61"/>
      <c r="AO908" s="61"/>
      <c r="AP908" s="61"/>
      <c r="AQ908" s="61"/>
      <c r="AR908" s="61"/>
      <c r="AS908" s="489" t="s">
        <v>4117</v>
      </c>
    </row>
    <row r="909" spans="1:45" ht="15" x14ac:dyDescent="0.25">
      <c r="A909" s="198"/>
      <c r="B909" s="61" t="s">
        <v>4118</v>
      </c>
      <c r="C909" s="61" t="s">
        <v>4119</v>
      </c>
      <c r="D909" s="158"/>
      <c r="E909" s="196" t="s">
        <v>4120</v>
      </c>
      <c r="F909" s="217" t="s">
        <v>690</v>
      </c>
      <c r="G909" s="61" t="s">
        <v>691</v>
      </c>
      <c r="H909" s="61"/>
      <c r="I909" s="61"/>
      <c r="J909" s="61"/>
      <c r="K909" s="61"/>
      <c r="L909" s="61"/>
      <c r="M909" s="61"/>
      <c r="N909" s="61"/>
      <c r="O909" s="63"/>
      <c r="P909" s="184">
        <f t="shared" ref="P909:P972" si="45">SUM($H909:$N909)</f>
        <v>0</v>
      </c>
      <c r="Q909" s="64"/>
      <c r="R909" s="64"/>
      <c r="S909" s="64"/>
      <c r="T909" s="64"/>
      <c r="U909" s="64"/>
      <c r="V909" s="64"/>
      <c r="W909" s="64"/>
      <c r="X909" s="63"/>
      <c r="Y909" s="189">
        <f t="shared" ref="Y909:Y972" si="46">SUM(Q909:W909)</f>
        <v>0</v>
      </c>
      <c r="Z909" s="61"/>
      <c r="AA909" s="61"/>
      <c r="AB909" s="61"/>
      <c r="AC909" s="61"/>
      <c r="AD909" s="61"/>
      <c r="AE909" s="61"/>
      <c r="AF909" s="61">
        <v>1</v>
      </c>
      <c r="AG909" s="63">
        <v>44013</v>
      </c>
      <c r="AH909" s="186">
        <f t="shared" ref="AH909:AH972" si="47">SUM($Z909:$AF909)</f>
        <v>1</v>
      </c>
      <c r="AI909" s="61"/>
      <c r="AJ909" s="64" t="s">
        <v>2135</v>
      </c>
      <c r="AK909" s="61" t="s">
        <v>2127</v>
      </c>
      <c r="AL909" s="61"/>
      <c r="AM909" s="61"/>
      <c r="AN909" s="61"/>
      <c r="AO909" s="61"/>
      <c r="AP909" s="61"/>
      <c r="AQ909" s="61"/>
      <c r="AR909" s="61"/>
      <c r="AS909" s="489" t="s">
        <v>4121</v>
      </c>
    </row>
    <row r="910" spans="1:45" ht="15" x14ac:dyDescent="0.25">
      <c r="A910" s="198"/>
      <c r="B910" s="61" t="s">
        <v>4122</v>
      </c>
      <c r="C910" s="61" t="s">
        <v>4123</v>
      </c>
      <c r="D910" s="158"/>
      <c r="E910" s="196" t="s">
        <v>4124</v>
      </c>
      <c r="F910" s="217" t="s">
        <v>690</v>
      </c>
      <c r="G910" s="61" t="s">
        <v>691</v>
      </c>
      <c r="H910" s="61"/>
      <c r="I910" s="61"/>
      <c r="J910" s="61"/>
      <c r="K910" s="61"/>
      <c r="L910" s="61"/>
      <c r="M910" s="61"/>
      <c r="N910" s="61"/>
      <c r="O910" s="63"/>
      <c r="P910" s="184">
        <f t="shared" si="45"/>
        <v>0</v>
      </c>
      <c r="Q910" s="64"/>
      <c r="R910" s="64"/>
      <c r="S910" s="64"/>
      <c r="T910" s="64"/>
      <c r="U910" s="64"/>
      <c r="V910" s="64"/>
      <c r="W910" s="64"/>
      <c r="X910" s="63"/>
      <c r="Y910" s="189">
        <f t="shared" si="46"/>
        <v>0</v>
      </c>
      <c r="Z910" s="61"/>
      <c r="AA910" s="61"/>
      <c r="AB910" s="61"/>
      <c r="AC910" s="61"/>
      <c r="AD910" s="61"/>
      <c r="AE910" s="61"/>
      <c r="AF910" s="61">
        <v>1</v>
      </c>
      <c r="AG910" s="63">
        <v>43964</v>
      </c>
      <c r="AH910" s="186">
        <f t="shared" si="47"/>
        <v>1</v>
      </c>
      <c r="AI910" s="61"/>
      <c r="AJ910" s="64" t="s">
        <v>2135</v>
      </c>
      <c r="AK910" s="61" t="s">
        <v>2127</v>
      </c>
      <c r="AL910" s="61"/>
      <c r="AM910" s="61"/>
      <c r="AN910" s="61"/>
      <c r="AO910" s="61"/>
      <c r="AP910" s="61"/>
      <c r="AQ910" s="61"/>
      <c r="AR910" s="61"/>
      <c r="AS910" s="489" t="s">
        <v>4125</v>
      </c>
    </row>
    <row r="911" spans="1:45" ht="15" customHeight="1" x14ac:dyDescent="0.25">
      <c r="A911" s="198"/>
      <c r="B911" s="61" t="s">
        <v>4126</v>
      </c>
      <c r="C911" s="61" t="s">
        <v>4127</v>
      </c>
      <c r="D911" s="158"/>
      <c r="E911" s="196" t="s">
        <v>4128</v>
      </c>
      <c r="F911" s="217" t="s">
        <v>690</v>
      </c>
      <c r="G911" s="61" t="s">
        <v>691</v>
      </c>
      <c r="H911" s="61"/>
      <c r="I911" s="61"/>
      <c r="J911" s="61"/>
      <c r="K911" s="61"/>
      <c r="L911" s="61"/>
      <c r="M911" s="61"/>
      <c r="N911" s="61"/>
      <c r="O911" s="63"/>
      <c r="P911" s="184">
        <f t="shared" si="45"/>
        <v>0</v>
      </c>
      <c r="Q911" s="64"/>
      <c r="R911" s="64"/>
      <c r="S911" s="64"/>
      <c r="T911" s="64"/>
      <c r="U911" s="64"/>
      <c r="V911" s="64"/>
      <c r="W911" s="64"/>
      <c r="X911" s="63"/>
      <c r="Y911" s="189">
        <f t="shared" si="46"/>
        <v>0</v>
      </c>
      <c r="Z911" s="61"/>
      <c r="AA911" s="61"/>
      <c r="AB911" s="61"/>
      <c r="AC911" s="61"/>
      <c r="AD911" s="61"/>
      <c r="AE911" s="61"/>
      <c r="AF911" s="61">
        <v>1</v>
      </c>
      <c r="AG911" s="63">
        <v>43964</v>
      </c>
      <c r="AH911" s="186">
        <f t="shared" si="47"/>
        <v>1</v>
      </c>
      <c r="AI911" s="61"/>
      <c r="AJ911" s="64" t="s">
        <v>2135</v>
      </c>
      <c r="AK911" s="61" t="s">
        <v>2127</v>
      </c>
      <c r="AL911" s="61"/>
      <c r="AM911" s="61"/>
      <c r="AN911" s="61"/>
      <c r="AO911" s="61"/>
      <c r="AP911" s="61"/>
      <c r="AQ911" s="61"/>
      <c r="AR911" s="61"/>
      <c r="AS911" s="489" t="s">
        <v>4125</v>
      </c>
    </row>
    <row r="912" spans="1:45" ht="15" x14ac:dyDescent="0.25">
      <c r="A912" s="198"/>
      <c r="B912" s="61" t="s">
        <v>4129</v>
      </c>
      <c r="C912" s="61" t="s">
        <v>4130</v>
      </c>
      <c r="D912" s="158"/>
      <c r="E912" s="196" t="s">
        <v>4131</v>
      </c>
      <c r="F912" s="217" t="s">
        <v>510</v>
      </c>
      <c r="G912" s="61" t="s">
        <v>394</v>
      </c>
      <c r="H912" s="61"/>
      <c r="I912" s="61"/>
      <c r="J912" s="61"/>
      <c r="K912" s="61"/>
      <c r="L912" s="61"/>
      <c r="M912" s="61"/>
      <c r="N912" s="61"/>
      <c r="O912" s="63"/>
      <c r="P912" s="184">
        <f t="shared" si="45"/>
        <v>0</v>
      </c>
      <c r="Q912" s="64"/>
      <c r="R912" s="64"/>
      <c r="S912" s="64"/>
      <c r="T912" s="64"/>
      <c r="U912" s="64"/>
      <c r="V912" s="64"/>
      <c r="W912" s="64"/>
      <c r="X912" s="63"/>
      <c r="Y912" s="189">
        <f t="shared" si="46"/>
        <v>0</v>
      </c>
      <c r="Z912" s="61"/>
      <c r="AA912" s="61"/>
      <c r="AB912" s="61"/>
      <c r="AC912" s="61"/>
      <c r="AD912" s="61"/>
      <c r="AE912" s="61"/>
      <c r="AF912" s="61">
        <v>1</v>
      </c>
      <c r="AG912" s="63">
        <v>44020</v>
      </c>
      <c r="AH912" s="186">
        <f t="shared" si="47"/>
        <v>1</v>
      </c>
      <c r="AI912" s="64"/>
      <c r="AJ912" s="64" t="s">
        <v>2135</v>
      </c>
      <c r="AK912" s="61" t="s">
        <v>2127</v>
      </c>
      <c r="AL912" s="61"/>
      <c r="AM912" s="61"/>
      <c r="AN912" s="61"/>
      <c r="AO912" s="61"/>
      <c r="AP912" s="61"/>
      <c r="AQ912" s="61"/>
      <c r="AR912" s="61"/>
      <c r="AS912" s="489" t="s">
        <v>4132</v>
      </c>
    </row>
    <row r="913" spans="1:45" ht="15" customHeight="1" x14ac:dyDescent="0.25">
      <c r="A913" s="198"/>
      <c r="B913" s="61" t="s">
        <v>1464</v>
      </c>
      <c r="C913" s="61" t="s">
        <v>3102</v>
      </c>
      <c r="D913" s="158"/>
      <c r="E913" s="196" t="s">
        <v>3103</v>
      </c>
      <c r="F913" s="217" t="s">
        <v>510</v>
      </c>
      <c r="G913" s="61" t="s">
        <v>394</v>
      </c>
      <c r="H913" s="61"/>
      <c r="I913" s="61"/>
      <c r="J913" s="61"/>
      <c r="K913" s="61"/>
      <c r="L913" s="61"/>
      <c r="M913" s="61"/>
      <c r="N913" s="61"/>
      <c r="O913" s="63"/>
      <c r="P913" s="184">
        <f t="shared" si="45"/>
        <v>0</v>
      </c>
      <c r="Q913" s="64"/>
      <c r="R913" s="64"/>
      <c r="S913" s="64"/>
      <c r="T913" s="64"/>
      <c r="U913" s="64"/>
      <c r="V913" s="64"/>
      <c r="W913" s="64"/>
      <c r="X913" s="63"/>
      <c r="Y913" s="189">
        <f t="shared" si="46"/>
        <v>0</v>
      </c>
      <c r="Z913" s="61"/>
      <c r="AA913" s="61"/>
      <c r="AB913" s="61"/>
      <c r="AC913" s="61"/>
      <c r="AD913" s="61"/>
      <c r="AE913" s="61"/>
      <c r="AF913" s="61">
        <v>1</v>
      </c>
      <c r="AG913" s="63">
        <v>44088</v>
      </c>
      <c r="AH913" s="186">
        <f t="shared" si="47"/>
        <v>1</v>
      </c>
      <c r="AI913" s="64"/>
      <c r="AJ913" s="64" t="s">
        <v>2135</v>
      </c>
      <c r="AK913" s="61" t="s">
        <v>2127</v>
      </c>
      <c r="AL913" s="61"/>
      <c r="AM913" s="61"/>
      <c r="AN913" s="61"/>
      <c r="AO913" s="61"/>
      <c r="AP913" s="61"/>
      <c r="AQ913" s="61"/>
      <c r="AR913" s="61"/>
      <c r="AS913" s="489" t="s">
        <v>3104</v>
      </c>
    </row>
    <row r="914" spans="1:45" ht="15" customHeight="1" x14ac:dyDescent="0.25">
      <c r="A914" s="198"/>
      <c r="B914" s="61" t="s">
        <v>4133</v>
      </c>
      <c r="C914" s="61" t="s">
        <v>4134</v>
      </c>
      <c r="D914" s="158"/>
      <c r="E914" s="196" t="s">
        <v>4135</v>
      </c>
      <c r="F914" s="217" t="s">
        <v>510</v>
      </c>
      <c r="G914" s="61" t="s">
        <v>394</v>
      </c>
      <c r="H914" s="61"/>
      <c r="I914" s="61"/>
      <c r="J914" s="61"/>
      <c r="K914" s="61"/>
      <c r="L914" s="61"/>
      <c r="M914" s="61"/>
      <c r="N914" s="61"/>
      <c r="O914" s="63"/>
      <c r="P914" s="184">
        <f t="shared" si="45"/>
        <v>0</v>
      </c>
      <c r="Q914" s="64"/>
      <c r="R914" s="64"/>
      <c r="S914" s="64"/>
      <c r="T914" s="64"/>
      <c r="U914" s="64"/>
      <c r="V914" s="64"/>
      <c r="W914" s="64"/>
      <c r="X914" s="63"/>
      <c r="Y914" s="189">
        <f t="shared" si="46"/>
        <v>0</v>
      </c>
      <c r="Z914" s="61"/>
      <c r="AA914" s="61"/>
      <c r="AB914" s="61"/>
      <c r="AC914" s="61"/>
      <c r="AD914" s="61"/>
      <c r="AE914" s="61"/>
      <c r="AF914" s="61">
        <v>1</v>
      </c>
      <c r="AG914" s="63">
        <v>43913</v>
      </c>
      <c r="AH914" s="186">
        <f t="shared" si="47"/>
        <v>1</v>
      </c>
      <c r="AI914" s="64"/>
      <c r="AJ914" s="64" t="s">
        <v>2135</v>
      </c>
      <c r="AK914" s="61" t="s">
        <v>2127</v>
      </c>
      <c r="AL914" s="61"/>
      <c r="AM914" s="61"/>
      <c r="AN914" s="61"/>
      <c r="AO914" s="61"/>
      <c r="AP914" s="61"/>
      <c r="AQ914" s="61"/>
      <c r="AR914" s="61"/>
      <c r="AS914" s="489" t="s">
        <v>4136</v>
      </c>
    </row>
    <row r="915" spans="1:45" ht="15" x14ac:dyDescent="0.25">
      <c r="A915" s="198"/>
      <c r="B915" s="61" t="s">
        <v>4137</v>
      </c>
      <c r="C915" s="61" t="s">
        <v>4138</v>
      </c>
      <c r="D915" s="158"/>
      <c r="E915" s="196" t="s">
        <v>4139</v>
      </c>
      <c r="F915" s="217" t="s">
        <v>510</v>
      </c>
      <c r="G915" s="61" t="s">
        <v>394</v>
      </c>
      <c r="H915" s="61"/>
      <c r="I915" s="61"/>
      <c r="J915" s="61"/>
      <c r="K915" s="61"/>
      <c r="L915" s="61"/>
      <c r="M915" s="61"/>
      <c r="N915" s="61"/>
      <c r="O915" s="63"/>
      <c r="P915" s="184">
        <f t="shared" si="45"/>
        <v>0</v>
      </c>
      <c r="Q915" s="64"/>
      <c r="R915" s="64"/>
      <c r="S915" s="64"/>
      <c r="T915" s="64"/>
      <c r="U915" s="64"/>
      <c r="V915" s="64"/>
      <c r="W915" s="64"/>
      <c r="X915" s="63"/>
      <c r="Y915" s="189">
        <f t="shared" si="46"/>
        <v>0</v>
      </c>
      <c r="Z915" s="61"/>
      <c r="AA915" s="61"/>
      <c r="AB915" s="61"/>
      <c r="AC915" s="61"/>
      <c r="AD915" s="61"/>
      <c r="AE915" s="61"/>
      <c r="AF915" s="61">
        <v>1</v>
      </c>
      <c r="AG915" s="63">
        <v>44041</v>
      </c>
      <c r="AH915" s="186">
        <f t="shared" si="47"/>
        <v>1</v>
      </c>
      <c r="AI915" s="61"/>
      <c r="AJ915" s="64" t="s">
        <v>2135</v>
      </c>
      <c r="AK915" s="61" t="s">
        <v>2127</v>
      </c>
      <c r="AL915" s="61"/>
      <c r="AM915" s="61"/>
      <c r="AN915" s="61"/>
      <c r="AO915" s="61"/>
      <c r="AP915" s="61"/>
      <c r="AQ915" s="61"/>
      <c r="AR915" s="61"/>
      <c r="AS915" s="489" t="s">
        <v>4140</v>
      </c>
    </row>
    <row r="916" spans="1:45" ht="15" customHeight="1" x14ac:dyDescent="0.25">
      <c r="A916" s="198"/>
      <c r="B916" s="61" t="s">
        <v>4141</v>
      </c>
      <c r="C916" s="61" t="s">
        <v>4142</v>
      </c>
      <c r="D916" s="158"/>
      <c r="E916" s="196" t="s">
        <v>4143</v>
      </c>
      <c r="F916" s="217" t="s">
        <v>510</v>
      </c>
      <c r="G916" s="61" t="s">
        <v>394</v>
      </c>
      <c r="H916" s="61"/>
      <c r="I916" s="61"/>
      <c r="J916" s="61"/>
      <c r="K916" s="61"/>
      <c r="L916" s="61"/>
      <c r="M916" s="61"/>
      <c r="N916" s="61"/>
      <c r="O916" s="63"/>
      <c r="P916" s="184">
        <f t="shared" si="45"/>
        <v>0</v>
      </c>
      <c r="Q916" s="64"/>
      <c r="R916" s="64"/>
      <c r="S916" s="64"/>
      <c r="T916" s="64"/>
      <c r="U916" s="64"/>
      <c r="V916" s="64"/>
      <c r="W916" s="64"/>
      <c r="X916" s="63"/>
      <c r="Y916" s="189">
        <f t="shared" si="46"/>
        <v>0</v>
      </c>
      <c r="Z916" s="61"/>
      <c r="AA916" s="61"/>
      <c r="AB916" s="61"/>
      <c r="AC916" s="61"/>
      <c r="AD916" s="61"/>
      <c r="AE916" s="61"/>
      <c r="AF916" s="61">
        <v>1</v>
      </c>
      <c r="AG916" s="63">
        <v>44011</v>
      </c>
      <c r="AH916" s="186">
        <f t="shared" si="47"/>
        <v>1</v>
      </c>
      <c r="AI916" s="61"/>
      <c r="AJ916" s="64" t="s">
        <v>2135</v>
      </c>
      <c r="AK916" s="61" t="s">
        <v>2127</v>
      </c>
      <c r="AL916" s="61"/>
      <c r="AM916" s="61"/>
      <c r="AN916" s="61"/>
      <c r="AO916" s="61"/>
      <c r="AP916" s="61"/>
      <c r="AQ916" s="61"/>
      <c r="AR916" s="61"/>
      <c r="AS916" s="489" t="s">
        <v>4144</v>
      </c>
    </row>
    <row r="917" spans="1:45" ht="15" customHeight="1" x14ac:dyDescent="0.25">
      <c r="A917" s="198"/>
      <c r="B917" s="61" t="s">
        <v>4145</v>
      </c>
      <c r="C917" s="61" t="s">
        <v>4146</v>
      </c>
      <c r="D917" s="158"/>
      <c r="E917" s="196" t="s">
        <v>4147</v>
      </c>
      <c r="F917" s="217" t="s">
        <v>510</v>
      </c>
      <c r="G917" s="61" t="s">
        <v>394</v>
      </c>
      <c r="H917" s="61"/>
      <c r="I917" s="61"/>
      <c r="J917" s="61"/>
      <c r="K917" s="61"/>
      <c r="L917" s="61"/>
      <c r="M917" s="61"/>
      <c r="N917" s="61"/>
      <c r="O917" s="63"/>
      <c r="P917" s="184">
        <f t="shared" si="45"/>
        <v>0</v>
      </c>
      <c r="Q917" s="64"/>
      <c r="R917" s="64"/>
      <c r="S917" s="64"/>
      <c r="T917" s="64"/>
      <c r="U917" s="64"/>
      <c r="V917" s="64"/>
      <c r="W917" s="64"/>
      <c r="X917" s="63"/>
      <c r="Y917" s="189">
        <f t="shared" si="46"/>
        <v>0</v>
      </c>
      <c r="Z917" s="61"/>
      <c r="AA917" s="61"/>
      <c r="AB917" s="61"/>
      <c r="AC917" s="61"/>
      <c r="AD917" s="61"/>
      <c r="AE917" s="61"/>
      <c r="AF917" s="61">
        <v>1</v>
      </c>
      <c r="AG917" s="63">
        <v>43923</v>
      </c>
      <c r="AH917" s="186">
        <f t="shared" si="47"/>
        <v>1</v>
      </c>
      <c r="AI917" s="64"/>
      <c r="AJ917" s="64" t="s">
        <v>2135</v>
      </c>
      <c r="AK917" s="61" t="s">
        <v>2127</v>
      </c>
      <c r="AL917" s="61"/>
      <c r="AM917" s="61"/>
      <c r="AN917" s="61"/>
      <c r="AO917" s="61"/>
      <c r="AP917" s="61"/>
      <c r="AQ917" s="61"/>
      <c r="AR917" s="61"/>
      <c r="AS917" s="489" t="s">
        <v>4148</v>
      </c>
    </row>
    <row r="918" spans="1:45" ht="15" customHeight="1" x14ac:dyDescent="0.25">
      <c r="A918" s="198"/>
      <c r="B918" s="61" t="s">
        <v>4149</v>
      </c>
      <c r="C918" s="61" t="s">
        <v>4150</v>
      </c>
      <c r="D918" s="158"/>
      <c r="E918" s="196" t="s">
        <v>4151</v>
      </c>
      <c r="F918" s="217" t="s">
        <v>510</v>
      </c>
      <c r="G918" s="61" t="s">
        <v>394</v>
      </c>
      <c r="H918" s="61"/>
      <c r="I918" s="61"/>
      <c r="J918" s="61"/>
      <c r="K918" s="61"/>
      <c r="L918" s="61"/>
      <c r="M918" s="61"/>
      <c r="N918" s="61"/>
      <c r="O918" s="63"/>
      <c r="P918" s="184">
        <f t="shared" si="45"/>
        <v>0</v>
      </c>
      <c r="Q918" s="64"/>
      <c r="R918" s="64"/>
      <c r="S918" s="64"/>
      <c r="T918" s="64"/>
      <c r="U918" s="64"/>
      <c r="V918" s="64"/>
      <c r="W918" s="64"/>
      <c r="X918" s="63"/>
      <c r="Y918" s="189">
        <f t="shared" si="46"/>
        <v>0</v>
      </c>
      <c r="Z918" s="61"/>
      <c r="AA918" s="61"/>
      <c r="AB918" s="61"/>
      <c r="AC918" s="61"/>
      <c r="AD918" s="61"/>
      <c r="AE918" s="61"/>
      <c r="AF918" s="61">
        <v>1</v>
      </c>
      <c r="AG918" s="63">
        <v>44038</v>
      </c>
      <c r="AH918" s="186">
        <f t="shared" si="47"/>
        <v>1</v>
      </c>
      <c r="AI918" s="64"/>
      <c r="AJ918" s="64" t="s">
        <v>2135</v>
      </c>
      <c r="AK918" s="61" t="s">
        <v>2127</v>
      </c>
      <c r="AL918" s="61"/>
      <c r="AM918" s="61"/>
      <c r="AN918" s="61"/>
      <c r="AO918" s="61"/>
      <c r="AP918" s="61"/>
      <c r="AQ918" s="61"/>
      <c r="AR918" s="61"/>
      <c r="AS918" s="489" t="s">
        <v>4152</v>
      </c>
    </row>
    <row r="919" spans="1:45" ht="15" customHeight="1" x14ac:dyDescent="0.25">
      <c r="A919" s="198"/>
      <c r="B919" s="61" t="s">
        <v>4153</v>
      </c>
      <c r="C919" s="61" t="s">
        <v>4154</v>
      </c>
      <c r="D919" s="158"/>
      <c r="E919" s="196" t="s">
        <v>4155</v>
      </c>
      <c r="F919" s="217" t="s">
        <v>510</v>
      </c>
      <c r="G919" s="61" t="s">
        <v>394</v>
      </c>
      <c r="H919" s="61"/>
      <c r="I919" s="61"/>
      <c r="J919" s="61"/>
      <c r="K919" s="61"/>
      <c r="L919" s="61"/>
      <c r="M919" s="61"/>
      <c r="N919" s="61"/>
      <c r="O919" s="63"/>
      <c r="P919" s="184">
        <f t="shared" si="45"/>
        <v>0</v>
      </c>
      <c r="Q919" s="64"/>
      <c r="R919" s="64"/>
      <c r="S919" s="64"/>
      <c r="T919" s="64"/>
      <c r="U919" s="64"/>
      <c r="V919" s="64"/>
      <c r="W919" s="64"/>
      <c r="X919" s="63"/>
      <c r="Y919" s="189">
        <f t="shared" si="46"/>
        <v>0</v>
      </c>
      <c r="Z919" s="61"/>
      <c r="AA919" s="61"/>
      <c r="AB919" s="61"/>
      <c r="AC919" s="61"/>
      <c r="AD919" s="61"/>
      <c r="AE919" s="61"/>
      <c r="AF919" s="61">
        <v>1</v>
      </c>
      <c r="AG919" s="63">
        <v>43964</v>
      </c>
      <c r="AH919" s="186">
        <f t="shared" si="47"/>
        <v>1</v>
      </c>
      <c r="AI919" s="64"/>
      <c r="AJ919" s="64" t="s">
        <v>2135</v>
      </c>
      <c r="AK919" s="61" t="s">
        <v>2127</v>
      </c>
      <c r="AL919" s="61"/>
      <c r="AM919" s="61"/>
      <c r="AN919" s="61"/>
      <c r="AO919" s="61"/>
      <c r="AP919" s="61"/>
      <c r="AQ919" s="61"/>
      <c r="AR919" s="61"/>
      <c r="AS919" s="489" t="s">
        <v>4156</v>
      </c>
    </row>
    <row r="920" spans="1:45" ht="15" x14ac:dyDescent="0.25">
      <c r="A920" s="198"/>
      <c r="B920" s="61" t="s">
        <v>4157</v>
      </c>
      <c r="C920" s="61" t="s">
        <v>4158</v>
      </c>
      <c r="D920" s="158"/>
      <c r="E920" s="196" t="s">
        <v>4159</v>
      </c>
      <c r="F920" s="217" t="s">
        <v>690</v>
      </c>
      <c r="G920" s="61" t="s">
        <v>691</v>
      </c>
      <c r="H920" s="61"/>
      <c r="I920" s="61"/>
      <c r="J920" s="61"/>
      <c r="K920" s="61"/>
      <c r="L920" s="61"/>
      <c r="M920" s="61"/>
      <c r="N920" s="61"/>
      <c r="O920" s="63"/>
      <c r="P920" s="184">
        <f t="shared" si="45"/>
        <v>0</v>
      </c>
      <c r="Q920" s="64"/>
      <c r="R920" s="64"/>
      <c r="S920" s="64"/>
      <c r="T920" s="64"/>
      <c r="U920" s="64"/>
      <c r="V920" s="64"/>
      <c r="W920" s="64"/>
      <c r="X920" s="63"/>
      <c r="Y920" s="189">
        <f t="shared" si="46"/>
        <v>0</v>
      </c>
      <c r="Z920" s="61"/>
      <c r="AA920" s="61"/>
      <c r="AB920" s="61"/>
      <c r="AC920" s="61"/>
      <c r="AD920" s="61"/>
      <c r="AE920" s="61"/>
      <c r="AF920" s="61">
        <v>1</v>
      </c>
      <c r="AG920" s="63">
        <v>44153</v>
      </c>
      <c r="AH920" s="186">
        <f t="shared" si="47"/>
        <v>1</v>
      </c>
      <c r="AI920" s="61"/>
      <c r="AJ920" s="64" t="s">
        <v>2135</v>
      </c>
      <c r="AK920" s="61" t="s">
        <v>2127</v>
      </c>
      <c r="AL920" s="61"/>
      <c r="AM920" s="61"/>
      <c r="AN920" s="61"/>
      <c r="AO920" s="61"/>
      <c r="AP920" s="61"/>
      <c r="AQ920" s="61"/>
      <c r="AR920" s="61"/>
      <c r="AS920" s="489" t="s">
        <v>4160</v>
      </c>
    </row>
    <row r="921" spans="1:45" ht="15" x14ac:dyDescent="0.25">
      <c r="A921" s="198"/>
      <c r="B921" s="61" t="s">
        <v>4161</v>
      </c>
      <c r="C921" s="61" t="s">
        <v>4162</v>
      </c>
      <c r="D921" s="158"/>
      <c r="E921" s="196" t="s">
        <v>4163</v>
      </c>
      <c r="F921" s="217" t="s">
        <v>690</v>
      </c>
      <c r="G921" s="61" t="s">
        <v>691</v>
      </c>
      <c r="H921" s="61"/>
      <c r="I921" s="61"/>
      <c r="J921" s="61"/>
      <c r="K921" s="61"/>
      <c r="L921" s="61"/>
      <c r="M921" s="61"/>
      <c r="N921" s="61"/>
      <c r="O921" s="63"/>
      <c r="P921" s="184">
        <f t="shared" si="45"/>
        <v>0</v>
      </c>
      <c r="Q921" s="64"/>
      <c r="R921" s="64"/>
      <c r="S921" s="64"/>
      <c r="T921" s="64"/>
      <c r="U921" s="64"/>
      <c r="V921" s="64"/>
      <c r="W921" s="64"/>
      <c r="X921" s="63"/>
      <c r="Y921" s="189">
        <f t="shared" si="46"/>
        <v>0</v>
      </c>
      <c r="Z921" s="61"/>
      <c r="AA921" s="61"/>
      <c r="AB921" s="61"/>
      <c r="AC921" s="61"/>
      <c r="AD921" s="61"/>
      <c r="AE921" s="61"/>
      <c r="AF921" s="61">
        <v>1</v>
      </c>
      <c r="AG921" s="63">
        <v>43864</v>
      </c>
      <c r="AH921" s="186">
        <f t="shared" si="47"/>
        <v>1</v>
      </c>
      <c r="AI921" s="61"/>
      <c r="AJ921" s="64" t="s">
        <v>2135</v>
      </c>
      <c r="AK921" s="61" t="s">
        <v>2127</v>
      </c>
      <c r="AL921" s="61"/>
      <c r="AM921" s="61"/>
      <c r="AN921" s="61"/>
      <c r="AO921" s="61"/>
      <c r="AP921" s="61"/>
      <c r="AQ921" s="61"/>
      <c r="AR921" s="61"/>
      <c r="AS921" s="489" t="s">
        <v>4164</v>
      </c>
    </row>
    <row r="922" spans="1:45" ht="15" x14ac:dyDescent="0.25">
      <c r="A922" s="198"/>
      <c r="B922" s="61" t="s">
        <v>4165</v>
      </c>
      <c r="C922" s="61" t="s">
        <v>4166</v>
      </c>
      <c r="D922" s="158"/>
      <c r="E922" s="196" t="s">
        <v>4167</v>
      </c>
      <c r="F922" s="217" t="s">
        <v>690</v>
      </c>
      <c r="G922" s="61" t="s">
        <v>691</v>
      </c>
      <c r="H922" s="61"/>
      <c r="I922" s="61"/>
      <c r="J922" s="61"/>
      <c r="K922" s="61"/>
      <c r="L922" s="61"/>
      <c r="M922" s="61"/>
      <c r="N922" s="61"/>
      <c r="O922" s="63"/>
      <c r="P922" s="184">
        <f t="shared" si="45"/>
        <v>0</v>
      </c>
      <c r="Q922" s="64"/>
      <c r="R922" s="64"/>
      <c r="S922" s="64"/>
      <c r="T922" s="64"/>
      <c r="U922" s="64"/>
      <c r="V922" s="64"/>
      <c r="W922" s="64"/>
      <c r="X922" s="63"/>
      <c r="Y922" s="189">
        <f t="shared" si="46"/>
        <v>0</v>
      </c>
      <c r="Z922" s="61"/>
      <c r="AA922" s="61"/>
      <c r="AB922" s="61"/>
      <c r="AC922" s="61"/>
      <c r="AD922" s="61"/>
      <c r="AE922" s="61"/>
      <c r="AF922" s="61">
        <v>1</v>
      </c>
      <c r="AG922" s="63">
        <v>44182</v>
      </c>
      <c r="AH922" s="186">
        <f t="shared" si="47"/>
        <v>1</v>
      </c>
      <c r="AI922" s="61"/>
      <c r="AJ922" s="64" t="s">
        <v>2135</v>
      </c>
      <c r="AK922" s="61" t="s">
        <v>2127</v>
      </c>
      <c r="AL922" s="61"/>
      <c r="AM922" s="61"/>
      <c r="AN922" s="61"/>
      <c r="AO922" s="61"/>
      <c r="AP922" s="61"/>
      <c r="AQ922" s="61"/>
      <c r="AR922" s="61"/>
      <c r="AS922" s="489" t="s">
        <v>4168</v>
      </c>
    </row>
    <row r="923" spans="1:45" ht="15" customHeight="1" x14ac:dyDescent="0.2">
      <c r="A923" s="61"/>
      <c r="B923" s="61" t="s">
        <v>4169</v>
      </c>
      <c r="C923" s="61" t="s">
        <v>4170</v>
      </c>
      <c r="D923" s="158"/>
      <c r="E923" s="196" t="s">
        <v>4171</v>
      </c>
      <c r="F923" s="217" t="s">
        <v>690</v>
      </c>
      <c r="G923" s="61" t="s">
        <v>691</v>
      </c>
      <c r="H923" s="61"/>
      <c r="I923" s="61"/>
      <c r="J923" s="61"/>
      <c r="K923" s="61"/>
      <c r="L923" s="61"/>
      <c r="M923" s="61"/>
      <c r="N923" s="61"/>
      <c r="O923" s="63"/>
      <c r="P923" s="184">
        <f t="shared" si="45"/>
        <v>0</v>
      </c>
      <c r="Q923" s="64"/>
      <c r="R923" s="64"/>
      <c r="S923" s="64"/>
      <c r="T923" s="64"/>
      <c r="U923" s="64"/>
      <c r="V923" s="64"/>
      <c r="W923" s="64"/>
      <c r="X923" s="63"/>
      <c r="Y923" s="189">
        <f t="shared" si="46"/>
        <v>0</v>
      </c>
      <c r="Z923" s="61"/>
      <c r="AA923" s="61"/>
      <c r="AB923" s="61"/>
      <c r="AC923" s="61"/>
      <c r="AD923" s="61"/>
      <c r="AE923" s="61"/>
      <c r="AF923" s="61">
        <v>1</v>
      </c>
      <c r="AG923" s="63">
        <v>44049</v>
      </c>
      <c r="AH923" s="186">
        <f t="shared" si="47"/>
        <v>1</v>
      </c>
      <c r="AI923" s="61"/>
      <c r="AJ923" s="64" t="s">
        <v>2135</v>
      </c>
      <c r="AK923" s="61" t="s">
        <v>2127</v>
      </c>
      <c r="AL923" s="61"/>
      <c r="AM923" s="61"/>
      <c r="AN923" s="61"/>
      <c r="AO923" s="61"/>
      <c r="AP923" s="61"/>
      <c r="AQ923" s="61"/>
      <c r="AR923" s="61"/>
      <c r="AS923" s="489" t="s">
        <v>4172</v>
      </c>
    </row>
    <row r="924" spans="1:45" ht="15" customHeight="1" x14ac:dyDescent="0.25">
      <c r="A924" s="198"/>
      <c r="B924" s="61" t="s">
        <v>4173</v>
      </c>
      <c r="C924" s="61" t="s">
        <v>4174</v>
      </c>
      <c r="D924" s="158"/>
      <c r="E924" s="196" t="s">
        <v>4175</v>
      </c>
      <c r="F924" s="217" t="s">
        <v>510</v>
      </c>
      <c r="G924" s="61" t="s">
        <v>394</v>
      </c>
      <c r="H924" s="61"/>
      <c r="I924" s="61"/>
      <c r="J924" s="61"/>
      <c r="K924" s="61"/>
      <c r="L924" s="61"/>
      <c r="M924" s="61"/>
      <c r="N924" s="61"/>
      <c r="O924" s="63"/>
      <c r="P924" s="184">
        <f t="shared" si="45"/>
        <v>0</v>
      </c>
      <c r="Q924" s="64"/>
      <c r="R924" s="64"/>
      <c r="S924" s="64"/>
      <c r="T924" s="64"/>
      <c r="U924" s="64"/>
      <c r="V924" s="64"/>
      <c r="W924" s="64"/>
      <c r="X924" s="63"/>
      <c r="Y924" s="189">
        <f t="shared" si="46"/>
        <v>0</v>
      </c>
      <c r="Z924" s="61"/>
      <c r="AA924" s="61"/>
      <c r="AB924" s="61"/>
      <c r="AC924" s="61"/>
      <c r="AD924" s="61"/>
      <c r="AE924" s="61"/>
      <c r="AF924" s="61">
        <v>1</v>
      </c>
      <c r="AG924" s="63">
        <v>44105</v>
      </c>
      <c r="AH924" s="186">
        <f t="shared" si="47"/>
        <v>1</v>
      </c>
      <c r="AI924" s="61"/>
      <c r="AJ924" s="64" t="s">
        <v>2135</v>
      </c>
      <c r="AK924" s="61" t="s">
        <v>2127</v>
      </c>
      <c r="AL924" s="61"/>
      <c r="AM924" s="61"/>
      <c r="AN924" s="61"/>
      <c r="AO924" s="61"/>
      <c r="AP924" s="61"/>
      <c r="AQ924" s="61"/>
      <c r="AR924" s="61"/>
      <c r="AS924" s="489" t="s">
        <v>4176</v>
      </c>
    </row>
    <row r="925" spans="1:45" ht="15" x14ac:dyDescent="0.25">
      <c r="A925" s="198"/>
      <c r="B925" s="61" t="s">
        <v>4177</v>
      </c>
      <c r="C925" s="61" t="s">
        <v>4178</v>
      </c>
      <c r="D925" s="158"/>
      <c r="E925" s="196" t="s">
        <v>4179</v>
      </c>
      <c r="F925" s="217" t="s">
        <v>690</v>
      </c>
      <c r="G925" s="61" t="s">
        <v>691</v>
      </c>
      <c r="H925" s="61"/>
      <c r="I925" s="61"/>
      <c r="J925" s="61"/>
      <c r="K925" s="61"/>
      <c r="L925" s="61"/>
      <c r="M925" s="61"/>
      <c r="N925" s="61"/>
      <c r="O925" s="63"/>
      <c r="P925" s="184">
        <f t="shared" si="45"/>
        <v>0</v>
      </c>
      <c r="Q925" s="64"/>
      <c r="R925" s="64"/>
      <c r="S925" s="64"/>
      <c r="T925" s="64"/>
      <c r="U925" s="64"/>
      <c r="V925" s="64"/>
      <c r="W925" s="64"/>
      <c r="X925" s="63"/>
      <c r="Y925" s="189">
        <f t="shared" si="46"/>
        <v>0</v>
      </c>
      <c r="Z925" s="61"/>
      <c r="AA925" s="61"/>
      <c r="AB925" s="61"/>
      <c r="AC925" s="61"/>
      <c r="AD925" s="61"/>
      <c r="AE925" s="61"/>
      <c r="AF925" s="61">
        <v>1</v>
      </c>
      <c r="AG925" s="63">
        <v>44175</v>
      </c>
      <c r="AH925" s="186">
        <f t="shared" si="47"/>
        <v>1</v>
      </c>
      <c r="AI925" s="61"/>
      <c r="AJ925" s="64" t="s">
        <v>2135</v>
      </c>
      <c r="AK925" s="61" t="s">
        <v>2127</v>
      </c>
      <c r="AL925" s="61"/>
      <c r="AM925" s="61"/>
      <c r="AN925" s="61"/>
      <c r="AO925" s="61"/>
      <c r="AP925" s="61"/>
      <c r="AQ925" s="61"/>
      <c r="AR925" s="61"/>
      <c r="AS925" s="489" t="s">
        <v>4180</v>
      </c>
    </row>
    <row r="926" spans="1:45" ht="15" customHeight="1" x14ac:dyDescent="0.25">
      <c r="A926" s="198"/>
      <c r="B926" s="61" t="s">
        <v>1108</v>
      </c>
      <c r="C926" s="61" t="s">
        <v>3114</v>
      </c>
      <c r="D926" s="158"/>
      <c r="E926" s="196" t="s">
        <v>3115</v>
      </c>
      <c r="F926" s="217" t="s">
        <v>510</v>
      </c>
      <c r="G926" s="61" t="s">
        <v>394</v>
      </c>
      <c r="H926" s="61"/>
      <c r="I926" s="61"/>
      <c r="J926" s="61"/>
      <c r="K926" s="61"/>
      <c r="L926" s="61"/>
      <c r="M926" s="61"/>
      <c r="N926" s="61"/>
      <c r="O926" s="63"/>
      <c r="P926" s="184">
        <f t="shared" si="45"/>
        <v>0</v>
      </c>
      <c r="Q926" s="64"/>
      <c r="R926" s="64"/>
      <c r="S926" s="64"/>
      <c r="T926" s="64"/>
      <c r="U926" s="64"/>
      <c r="V926" s="64"/>
      <c r="W926" s="64"/>
      <c r="X926" s="63"/>
      <c r="Y926" s="189">
        <f t="shared" si="46"/>
        <v>0</v>
      </c>
      <c r="Z926" s="61"/>
      <c r="AA926" s="61"/>
      <c r="AB926" s="61"/>
      <c r="AC926" s="61"/>
      <c r="AD926" s="61"/>
      <c r="AE926" s="61"/>
      <c r="AF926" s="61">
        <v>1</v>
      </c>
      <c r="AG926" s="63">
        <v>44034</v>
      </c>
      <c r="AH926" s="186">
        <f t="shared" si="47"/>
        <v>1</v>
      </c>
      <c r="AI926" s="64"/>
      <c r="AJ926" s="64" t="s">
        <v>2135</v>
      </c>
      <c r="AK926" s="61" t="s">
        <v>2127</v>
      </c>
      <c r="AL926" s="61"/>
      <c r="AM926" s="61"/>
      <c r="AN926" s="61"/>
      <c r="AO926" s="61"/>
      <c r="AP926" s="61"/>
      <c r="AQ926" s="61"/>
      <c r="AR926" s="61"/>
      <c r="AS926" s="489" t="s">
        <v>3116</v>
      </c>
    </row>
    <row r="927" spans="1:45" ht="15" customHeight="1" x14ac:dyDescent="0.25">
      <c r="A927" s="198"/>
      <c r="B927" s="61" t="s">
        <v>4181</v>
      </c>
      <c r="C927" s="61" t="s">
        <v>4182</v>
      </c>
      <c r="D927" s="158"/>
      <c r="E927" s="196" t="s">
        <v>4183</v>
      </c>
      <c r="F927" s="217" t="s">
        <v>510</v>
      </c>
      <c r="G927" s="61" t="s">
        <v>394</v>
      </c>
      <c r="H927" s="61"/>
      <c r="I927" s="61"/>
      <c r="J927" s="61"/>
      <c r="K927" s="61"/>
      <c r="L927" s="61"/>
      <c r="M927" s="61"/>
      <c r="N927" s="61"/>
      <c r="O927" s="63"/>
      <c r="P927" s="184">
        <f t="shared" si="45"/>
        <v>0</v>
      </c>
      <c r="Q927" s="64"/>
      <c r="R927" s="64"/>
      <c r="S927" s="64"/>
      <c r="T927" s="64"/>
      <c r="U927" s="64"/>
      <c r="V927" s="64"/>
      <c r="W927" s="64"/>
      <c r="X927" s="63"/>
      <c r="Y927" s="189">
        <f t="shared" si="46"/>
        <v>0</v>
      </c>
      <c r="Z927" s="61"/>
      <c r="AA927" s="61"/>
      <c r="AB927" s="61"/>
      <c r="AC927" s="61"/>
      <c r="AD927" s="61"/>
      <c r="AE927" s="61"/>
      <c r="AF927" s="61">
        <v>1</v>
      </c>
      <c r="AG927" s="63">
        <v>43928</v>
      </c>
      <c r="AH927" s="186">
        <f t="shared" si="47"/>
        <v>1</v>
      </c>
      <c r="AI927" s="61"/>
      <c r="AJ927" s="64" t="s">
        <v>2135</v>
      </c>
      <c r="AK927" s="61" t="s">
        <v>2127</v>
      </c>
      <c r="AL927" s="61"/>
      <c r="AM927" s="61"/>
      <c r="AN927" s="61"/>
      <c r="AO927" s="61"/>
      <c r="AP927" s="61"/>
      <c r="AQ927" s="61"/>
      <c r="AR927" s="61"/>
      <c r="AS927" s="489" t="s">
        <v>4184</v>
      </c>
    </row>
    <row r="928" spans="1:45" ht="15" customHeight="1" x14ac:dyDescent="0.25">
      <c r="A928" s="198"/>
      <c r="B928" s="61" t="s">
        <v>4185</v>
      </c>
      <c r="C928" s="61" t="s">
        <v>4186</v>
      </c>
      <c r="D928" s="158"/>
      <c r="E928" s="196" t="s">
        <v>4187</v>
      </c>
      <c r="F928" s="217" t="s">
        <v>690</v>
      </c>
      <c r="G928" s="61" t="s">
        <v>691</v>
      </c>
      <c r="H928" s="61"/>
      <c r="I928" s="61"/>
      <c r="J928" s="61"/>
      <c r="K928" s="61"/>
      <c r="L928" s="61"/>
      <c r="M928" s="61"/>
      <c r="N928" s="61"/>
      <c r="O928" s="63"/>
      <c r="P928" s="184">
        <f t="shared" si="45"/>
        <v>0</v>
      </c>
      <c r="Q928" s="64"/>
      <c r="R928" s="64"/>
      <c r="S928" s="64"/>
      <c r="T928" s="64"/>
      <c r="U928" s="64"/>
      <c r="V928" s="64"/>
      <c r="W928" s="64"/>
      <c r="X928" s="63"/>
      <c r="Y928" s="189">
        <f t="shared" si="46"/>
        <v>0</v>
      </c>
      <c r="Z928" s="61"/>
      <c r="AA928" s="61"/>
      <c r="AB928" s="61"/>
      <c r="AC928" s="61"/>
      <c r="AD928" s="61"/>
      <c r="AE928" s="61"/>
      <c r="AF928" s="61">
        <v>1</v>
      </c>
      <c r="AG928" s="63">
        <v>43861</v>
      </c>
      <c r="AH928" s="186">
        <f t="shared" si="47"/>
        <v>1</v>
      </c>
      <c r="AI928" s="61"/>
      <c r="AJ928" s="64" t="s">
        <v>2135</v>
      </c>
      <c r="AK928" s="61" t="s">
        <v>2127</v>
      </c>
      <c r="AL928" s="61"/>
      <c r="AM928" s="61"/>
      <c r="AN928" s="61"/>
      <c r="AO928" s="61"/>
      <c r="AP928" s="61"/>
      <c r="AQ928" s="61"/>
      <c r="AR928" s="61"/>
      <c r="AS928" s="489" t="s">
        <v>4188</v>
      </c>
    </row>
    <row r="929" spans="1:45" ht="15" x14ac:dyDescent="0.25">
      <c r="A929" s="198"/>
      <c r="B929" s="61" t="s">
        <v>4189</v>
      </c>
      <c r="C929" s="61" t="s">
        <v>4190</v>
      </c>
      <c r="D929" s="158"/>
      <c r="E929" s="196" t="s">
        <v>4191</v>
      </c>
      <c r="F929" s="217" t="s">
        <v>690</v>
      </c>
      <c r="G929" s="61" t="s">
        <v>691</v>
      </c>
      <c r="H929" s="61"/>
      <c r="I929" s="61"/>
      <c r="J929" s="61"/>
      <c r="K929" s="61"/>
      <c r="L929" s="61"/>
      <c r="M929" s="61"/>
      <c r="N929" s="61"/>
      <c r="O929" s="63"/>
      <c r="P929" s="184">
        <f t="shared" si="45"/>
        <v>0</v>
      </c>
      <c r="Q929" s="64"/>
      <c r="R929" s="64"/>
      <c r="S929" s="64"/>
      <c r="T929" s="64"/>
      <c r="U929" s="64"/>
      <c r="V929" s="64"/>
      <c r="W929" s="64"/>
      <c r="X929" s="63"/>
      <c r="Y929" s="189">
        <f t="shared" si="46"/>
        <v>0</v>
      </c>
      <c r="Z929" s="61"/>
      <c r="AA929" s="61"/>
      <c r="AB929" s="61"/>
      <c r="AC929" s="61"/>
      <c r="AD929" s="61"/>
      <c r="AE929" s="61"/>
      <c r="AF929" s="61">
        <v>1</v>
      </c>
      <c r="AG929" s="63">
        <v>43999</v>
      </c>
      <c r="AH929" s="186">
        <f t="shared" si="47"/>
        <v>1</v>
      </c>
      <c r="AI929" s="61"/>
      <c r="AJ929" s="64" t="s">
        <v>2135</v>
      </c>
      <c r="AK929" s="61" t="s">
        <v>2127</v>
      </c>
      <c r="AL929" s="61"/>
      <c r="AM929" s="61"/>
      <c r="AN929" s="61"/>
      <c r="AO929" s="61"/>
      <c r="AP929" s="61"/>
      <c r="AQ929" s="61"/>
      <c r="AR929" s="61"/>
      <c r="AS929" s="489" t="s">
        <v>4192</v>
      </c>
    </row>
    <row r="930" spans="1:45" ht="15" customHeight="1" x14ac:dyDescent="0.25">
      <c r="A930" s="198"/>
      <c r="B930" s="61" t="s">
        <v>4193</v>
      </c>
      <c r="C930" s="61" t="s">
        <v>4194</v>
      </c>
      <c r="D930" s="158"/>
      <c r="E930" s="196" t="s">
        <v>4195</v>
      </c>
      <c r="F930" s="217" t="s">
        <v>690</v>
      </c>
      <c r="G930" s="61" t="s">
        <v>691</v>
      </c>
      <c r="H930" s="61"/>
      <c r="I930" s="61"/>
      <c r="J930" s="61"/>
      <c r="K930" s="61"/>
      <c r="L930" s="61"/>
      <c r="M930" s="61"/>
      <c r="N930" s="61"/>
      <c r="O930" s="63"/>
      <c r="P930" s="184">
        <f t="shared" si="45"/>
        <v>0</v>
      </c>
      <c r="Q930" s="64"/>
      <c r="R930" s="64"/>
      <c r="S930" s="64"/>
      <c r="T930" s="64"/>
      <c r="U930" s="64"/>
      <c r="V930" s="64"/>
      <c r="W930" s="64"/>
      <c r="X930" s="63"/>
      <c r="Y930" s="189">
        <f t="shared" si="46"/>
        <v>0</v>
      </c>
      <c r="Z930" s="61"/>
      <c r="AA930" s="61"/>
      <c r="AB930" s="61"/>
      <c r="AC930" s="61"/>
      <c r="AD930" s="61"/>
      <c r="AE930" s="61"/>
      <c r="AF930" s="61">
        <v>1</v>
      </c>
      <c r="AG930" s="63">
        <v>43999</v>
      </c>
      <c r="AH930" s="186">
        <f t="shared" si="47"/>
        <v>1</v>
      </c>
      <c r="AI930" s="61"/>
      <c r="AJ930" s="64" t="s">
        <v>2135</v>
      </c>
      <c r="AK930" s="61" t="s">
        <v>2127</v>
      </c>
      <c r="AL930" s="61"/>
      <c r="AM930" s="61"/>
      <c r="AN930" s="61"/>
      <c r="AO930" s="61"/>
      <c r="AP930" s="61"/>
      <c r="AQ930" s="61"/>
      <c r="AR930" s="61"/>
      <c r="AS930" s="489" t="s">
        <v>4196</v>
      </c>
    </row>
    <row r="931" spans="1:45" ht="15" customHeight="1" x14ac:dyDescent="0.25">
      <c r="A931" s="198"/>
      <c r="B931" s="61" t="s">
        <v>4197</v>
      </c>
      <c r="C931" s="61" t="s">
        <v>4198</v>
      </c>
      <c r="D931" s="158"/>
      <c r="E931" s="196" t="s">
        <v>4199</v>
      </c>
      <c r="F931" s="217" t="s">
        <v>510</v>
      </c>
      <c r="G931" s="61" t="s">
        <v>394</v>
      </c>
      <c r="H931" s="61"/>
      <c r="I931" s="61"/>
      <c r="J931" s="61"/>
      <c r="K931" s="61"/>
      <c r="L931" s="61"/>
      <c r="M931" s="61"/>
      <c r="N931" s="61"/>
      <c r="O931" s="63"/>
      <c r="P931" s="184">
        <f t="shared" si="45"/>
        <v>0</v>
      </c>
      <c r="Q931" s="64"/>
      <c r="R931" s="64"/>
      <c r="S931" s="64"/>
      <c r="T931" s="64"/>
      <c r="U931" s="64"/>
      <c r="V931" s="64"/>
      <c r="W931" s="64"/>
      <c r="X931" s="63"/>
      <c r="Y931" s="189">
        <f t="shared" si="46"/>
        <v>0</v>
      </c>
      <c r="Z931" s="61"/>
      <c r="AA931" s="61"/>
      <c r="AB931" s="61"/>
      <c r="AC931" s="61"/>
      <c r="AD931" s="61"/>
      <c r="AE931" s="61"/>
      <c r="AF931" s="61">
        <v>1</v>
      </c>
      <c r="AG931" s="63">
        <v>43928</v>
      </c>
      <c r="AH931" s="186">
        <f t="shared" si="47"/>
        <v>1</v>
      </c>
      <c r="AI931" s="61"/>
      <c r="AJ931" s="64" t="s">
        <v>2135</v>
      </c>
      <c r="AK931" s="61" t="s">
        <v>2127</v>
      </c>
      <c r="AL931" s="61"/>
      <c r="AM931" s="61"/>
      <c r="AN931" s="61"/>
      <c r="AO931" s="61"/>
      <c r="AP931" s="61"/>
      <c r="AQ931" s="61"/>
      <c r="AR931" s="61"/>
      <c r="AS931" s="489" t="s">
        <v>4200</v>
      </c>
    </row>
    <row r="932" spans="1:45" ht="15" customHeight="1" x14ac:dyDescent="0.25">
      <c r="A932" s="198"/>
      <c r="B932" s="61" t="s">
        <v>733</v>
      </c>
      <c r="C932" s="61" t="s">
        <v>3123</v>
      </c>
      <c r="D932" s="158"/>
      <c r="E932" s="196" t="s">
        <v>3124</v>
      </c>
      <c r="F932" s="217" t="s">
        <v>510</v>
      </c>
      <c r="G932" s="61" t="s">
        <v>394</v>
      </c>
      <c r="H932" s="61"/>
      <c r="I932" s="61"/>
      <c r="J932" s="61"/>
      <c r="K932" s="61"/>
      <c r="L932" s="61"/>
      <c r="M932" s="61"/>
      <c r="N932" s="61"/>
      <c r="O932" s="63"/>
      <c r="P932" s="184">
        <f t="shared" si="45"/>
        <v>0</v>
      </c>
      <c r="Q932" s="64"/>
      <c r="R932" s="64"/>
      <c r="S932" s="64"/>
      <c r="T932" s="64"/>
      <c r="U932" s="64"/>
      <c r="V932" s="64"/>
      <c r="W932" s="64"/>
      <c r="X932" s="63"/>
      <c r="Y932" s="189">
        <f t="shared" si="46"/>
        <v>0</v>
      </c>
      <c r="Z932" s="61"/>
      <c r="AA932" s="61"/>
      <c r="AB932" s="61"/>
      <c r="AC932" s="61"/>
      <c r="AD932" s="61"/>
      <c r="AE932" s="61"/>
      <c r="AF932" s="61">
        <v>1</v>
      </c>
      <c r="AG932" s="63">
        <v>44182</v>
      </c>
      <c r="AH932" s="186">
        <f t="shared" si="47"/>
        <v>1</v>
      </c>
      <c r="AI932" s="64"/>
      <c r="AJ932" s="64" t="s">
        <v>2135</v>
      </c>
      <c r="AK932" s="61" t="s">
        <v>2127</v>
      </c>
      <c r="AL932" s="61"/>
      <c r="AM932" s="61"/>
      <c r="AN932" s="61"/>
      <c r="AO932" s="61"/>
      <c r="AP932" s="61"/>
      <c r="AQ932" s="61"/>
      <c r="AR932" s="61"/>
      <c r="AS932" s="489" t="s">
        <v>4201</v>
      </c>
    </row>
    <row r="933" spans="1:45" ht="15" customHeight="1" x14ac:dyDescent="0.25">
      <c r="A933" s="198"/>
      <c r="B933" s="61" t="s">
        <v>4202</v>
      </c>
      <c r="C933" s="61" t="s">
        <v>4203</v>
      </c>
      <c r="D933" s="158"/>
      <c r="E933" s="196" t="s">
        <v>4204</v>
      </c>
      <c r="F933" s="217" t="s">
        <v>510</v>
      </c>
      <c r="G933" s="61" t="s">
        <v>394</v>
      </c>
      <c r="H933" s="61"/>
      <c r="I933" s="61"/>
      <c r="J933" s="61"/>
      <c r="K933" s="61"/>
      <c r="L933" s="61"/>
      <c r="M933" s="61"/>
      <c r="N933" s="61"/>
      <c r="O933" s="63"/>
      <c r="P933" s="184">
        <f t="shared" si="45"/>
        <v>0</v>
      </c>
      <c r="Q933" s="64"/>
      <c r="R933" s="64"/>
      <c r="S933" s="64"/>
      <c r="T933" s="64"/>
      <c r="U933" s="64"/>
      <c r="V933" s="64"/>
      <c r="W933" s="64"/>
      <c r="X933" s="63"/>
      <c r="Y933" s="189">
        <f t="shared" si="46"/>
        <v>0</v>
      </c>
      <c r="Z933" s="61"/>
      <c r="AA933" s="61"/>
      <c r="AB933" s="61"/>
      <c r="AC933" s="61"/>
      <c r="AD933" s="61"/>
      <c r="AE933" s="61"/>
      <c r="AF933" s="61">
        <v>1</v>
      </c>
      <c r="AG933" s="63">
        <v>43956</v>
      </c>
      <c r="AH933" s="186">
        <f t="shared" si="47"/>
        <v>1</v>
      </c>
      <c r="AI933" s="61"/>
      <c r="AJ933" s="64" t="s">
        <v>2135</v>
      </c>
      <c r="AK933" s="61" t="s">
        <v>2127</v>
      </c>
      <c r="AL933" s="61"/>
      <c r="AM933" s="61"/>
      <c r="AN933" s="61"/>
      <c r="AO933" s="61"/>
      <c r="AP933" s="61"/>
      <c r="AQ933" s="61"/>
      <c r="AR933" s="61"/>
      <c r="AS933" s="489" t="s">
        <v>4205</v>
      </c>
    </row>
    <row r="934" spans="1:45" ht="15" customHeight="1" x14ac:dyDescent="0.25">
      <c r="A934" s="198"/>
      <c r="B934" s="61" t="s">
        <v>4206</v>
      </c>
      <c r="C934" s="61" t="s">
        <v>4207</v>
      </c>
      <c r="D934" s="158"/>
      <c r="E934" s="196" t="s">
        <v>4208</v>
      </c>
      <c r="F934" s="217" t="s">
        <v>510</v>
      </c>
      <c r="G934" s="61" t="s">
        <v>394</v>
      </c>
      <c r="H934" s="61"/>
      <c r="I934" s="61"/>
      <c r="J934" s="61"/>
      <c r="K934" s="61"/>
      <c r="L934" s="61"/>
      <c r="M934" s="61"/>
      <c r="N934" s="61"/>
      <c r="O934" s="63"/>
      <c r="P934" s="184">
        <f t="shared" si="45"/>
        <v>0</v>
      </c>
      <c r="Q934" s="64"/>
      <c r="R934" s="64"/>
      <c r="S934" s="64"/>
      <c r="T934" s="64"/>
      <c r="U934" s="64"/>
      <c r="V934" s="64"/>
      <c r="W934" s="64"/>
      <c r="X934" s="63"/>
      <c r="Y934" s="189">
        <f t="shared" si="46"/>
        <v>0</v>
      </c>
      <c r="Z934" s="61"/>
      <c r="AA934" s="61"/>
      <c r="AB934" s="61"/>
      <c r="AC934" s="61"/>
      <c r="AD934" s="61"/>
      <c r="AE934" s="61"/>
      <c r="AF934" s="61">
        <v>1</v>
      </c>
      <c r="AG934" s="63">
        <v>43908</v>
      </c>
      <c r="AH934" s="186">
        <f t="shared" si="47"/>
        <v>1</v>
      </c>
      <c r="AI934" s="61"/>
      <c r="AJ934" s="64" t="s">
        <v>2135</v>
      </c>
      <c r="AK934" s="61" t="s">
        <v>2127</v>
      </c>
      <c r="AL934" s="61"/>
      <c r="AM934" s="61"/>
      <c r="AN934" s="61"/>
      <c r="AO934" s="61"/>
      <c r="AP934" s="61"/>
      <c r="AQ934" s="61"/>
      <c r="AR934" s="61"/>
      <c r="AS934" s="489" t="s">
        <v>4209</v>
      </c>
    </row>
    <row r="935" spans="1:45" ht="15" customHeight="1" x14ac:dyDescent="0.25">
      <c r="A935" s="198"/>
      <c r="B935" s="61" t="s">
        <v>4210</v>
      </c>
      <c r="C935" s="61" t="s">
        <v>4211</v>
      </c>
      <c r="D935" s="158"/>
      <c r="E935" s="196" t="s">
        <v>4212</v>
      </c>
      <c r="F935" s="217" t="s">
        <v>510</v>
      </c>
      <c r="G935" s="61" t="s">
        <v>394</v>
      </c>
      <c r="H935" s="61"/>
      <c r="I935" s="61"/>
      <c r="J935" s="61"/>
      <c r="K935" s="61"/>
      <c r="L935" s="61"/>
      <c r="M935" s="61"/>
      <c r="N935" s="61"/>
      <c r="O935" s="63"/>
      <c r="P935" s="184">
        <f t="shared" si="45"/>
        <v>0</v>
      </c>
      <c r="Q935" s="64"/>
      <c r="R935" s="64"/>
      <c r="S935" s="64"/>
      <c r="T935" s="64"/>
      <c r="U935" s="64"/>
      <c r="V935" s="64"/>
      <c r="W935" s="64"/>
      <c r="X935" s="63"/>
      <c r="Y935" s="189">
        <f t="shared" si="46"/>
        <v>0</v>
      </c>
      <c r="Z935" s="61"/>
      <c r="AA935" s="61"/>
      <c r="AB935" s="61"/>
      <c r="AC935" s="61"/>
      <c r="AD935" s="61"/>
      <c r="AE935" s="61"/>
      <c r="AF935" s="61">
        <v>1</v>
      </c>
      <c r="AG935" s="63">
        <v>44000</v>
      </c>
      <c r="AH935" s="186">
        <f t="shared" si="47"/>
        <v>1</v>
      </c>
      <c r="AI935" s="64"/>
      <c r="AJ935" s="64" t="s">
        <v>2135</v>
      </c>
      <c r="AK935" s="61" t="s">
        <v>2127</v>
      </c>
      <c r="AL935" s="61"/>
      <c r="AM935" s="61"/>
      <c r="AN935" s="61"/>
      <c r="AO935" s="61"/>
      <c r="AP935" s="61"/>
      <c r="AQ935" s="61"/>
      <c r="AR935" s="61"/>
      <c r="AS935" s="489" t="s">
        <v>4213</v>
      </c>
    </row>
    <row r="936" spans="1:45" ht="15" customHeight="1" x14ac:dyDescent="0.25">
      <c r="A936" s="198"/>
      <c r="B936" s="61" t="s">
        <v>4214</v>
      </c>
      <c r="C936" s="61" t="s">
        <v>3138</v>
      </c>
      <c r="D936" s="158"/>
      <c r="E936" s="196" t="s">
        <v>3139</v>
      </c>
      <c r="F936" s="217" t="s">
        <v>510</v>
      </c>
      <c r="G936" s="61" t="s">
        <v>394</v>
      </c>
      <c r="H936" s="61"/>
      <c r="I936" s="61"/>
      <c r="J936" s="61"/>
      <c r="K936" s="61"/>
      <c r="L936" s="61"/>
      <c r="M936" s="61"/>
      <c r="N936" s="61"/>
      <c r="O936" s="63"/>
      <c r="P936" s="184">
        <f t="shared" si="45"/>
        <v>0</v>
      </c>
      <c r="Q936" s="64"/>
      <c r="R936" s="64"/>
      <c r="S936" s="64"/>
      <c r="T936" s="64"/>
      <c r="U936" s="64"/>
      <c r="V936" s="64"/>
      <c r="W936" s="64"/>
      <c r="X936" s="63"/>
      <c r="Y936" s="189">
        <f t="shared" si="46"/>
        <v>0</v>
      </c>
      <c r="Z936" s="61"/>
      <c r="AA936" s="61"/>
      <c r="AB936" s="61"/>
      <c r="AC936" s="61"/>
      <c r="AD936" s="61"/>
      <c r="AE936" s="61"/>
      <c r="AF936" s="61">
        <v>1</v>
      </c>
      <c r="AG936" s="63">
        <v>44186</v>
      </c>
      <c r="AH936" s="186">
        <f t="shared" si="47"/>
        <v>1</v>
      </c>
      <c r="AI936" s="64"/>
      <c r="AJ936" s="64" t="s">
        <v>2135</v>
      </c>
      <c r="AK936" s="61" t="s">
        <v>2127</v>
      </c>
      <c r="AL936" s="61"/>
      <c r="AM936" s="61"/>
      <c r="AN936" s="61"/>
      <c r="AO936" s="61"/>
      <c r="AP936" s="61"/>
      <c r="AQ936" s="61"/>
      <c r="AR936" s="61"/>
      <c r="AS936" s="489" t="s">
        <v>4215</v>
      </c>
    </row>
    <row r="937" spans="1:45" ht="15" customHeight="1" x14ac:dyDescent="0.25">
      <c r="A937" s="198"/>
      <c r="B937" s="61" t="s">
        <v>4216</v>
      </c>
      <c r="C937" s="61" t="s">
        <v>4217</v>
      </c>
      <c r="D937" s="158"/>
      <c r="E937" s="196" t="s">
        <v>4218</v>
      </c>
      <c r="F937" s="217" t="s">
        <v>510</v>
      </c>
      <c r="G937" s="61" t="s">
        <v>394</v>
      </c>
      <c r="H937" s="61"/>
      <c r="I937" s="61"/>
      <c r="J937" s="61"/>
      <c r="K937" s="61"/>
      <c r="L937" s="61"/>
      <c r="M937" s="61"/>
      <c r="N937" s="61"/>
      <c r="O937" s="63"/>
      <c r="P937" s="184">
        <f t="shared" si="45"/>
        <v>0</v>
      </c>
      <c r="Q937" s="64"/>
      <c r="R937" s="64"/>
      <c r="S937" s="64"/>
      <c r="T937" s="64"/>
      <c r="U937" s="64"/>
      <c r="V937" s="64"/>
      <c r="W937" s="64"/>
      <c r="X937" s="63"/>
      <c r="Y937" s="189">
        <f t="shared" si="46"/>
        <v>0</v>
      </c>
      <c r="Z937" s="61"/>
      <c r="AA937" s="61"/>
      <c r="AB937" s="61"/>
      <c r="AC937" s="61"/>
      <c r="AD937" s="61"/>
      <c r="AE937" s="61"/>
      <c r="AF937" s="61">
        <v>1</v>
      </c>
      <c r="AG937" s="63">
        <v>43957</v>
      </c>
      <c r="AH937" s="186">
        <f t="shared" si="47"/>
        <v>1</v>
      </c>
      <c r="AI937" s="61"/>
      <c r="AJ937" s="64" t="s">
        <v>2135</v>
      </c>
      <c r="AK937" s="61" t="s">
        <v>2127</v>
      </c>
      <c r="AL937" s="61"/>
      <c r="AM937" s="61"/>
      <c r="AN937" s="61"/>
      <c r="AO937" s="61"/>
      <c r="AP937" s="61"/>
      <c r="AQ937" s="61"/>
      <c r="AR937" s="61"/>
      <c r="AS937" s="489" t="s">
        <v>4219</v>
      </c>
    </row>
    <row r="938" spans="1:45" s="191" customFormat="1" ht="15" x14ac:dyDescent="0.25">
      <c r="A938" s="198"/>
      <c r="B938" s="61" t="s">
        <v>4220</v>
      </c>
      <c r="C938" s="61" t="s">
        <v>4221</v>
      </c>
      <c r="D938" s="158"/>
      <c r="E938" s="196" t="s">
        <v>4222</v>
      </c>
      <c r="F938" s="217" t="s">
        <v>510</v>
      </c>
      <c r="G938" s="61" t="s">
        <v>394</v>
      </c>
      <c r="H938" s="61"/>
      <c r="I938" s="61"/>
      <c r="J938" s="61"/>
      <c r="K938" s="61"/>
      <c r="L938" s="61"/>
      <c r="M938" s="61"/>
      <c r="N938" s="61"/>
      <c r="O938" s="63"/>
      <c r="P938" s="184">
        <f t="shared" si="45"/>
        <v>0</v>
      </c>
      <c r="Q938" s="64"/>
      <c r="R938" s="64"/>
      <c r="S938" s="64"/>
      <c r="T938" s="64"/>
      <c r="U938" s="64"/>
      <c r="V938" s="64"/>
      <c r="W938" s="64"/>
      <c r="X938" s="63"/>
      <c r="Y938" s="189">
        <f t="shared" si="46"/>
        <v>0</v>
      </c>
      <c r="Z938" s="61"/>
      <c r="AA938" s="61"/>
      <c r="AB938" s="61"/>
      <c r="AC938" s="61"/>
      <c r="AD938" s="61"/>
      <c r="AE938" s="61"/>
      <c r="AF938" s="61">
        <v>1</v>
      </c>
      <c r="AG938" s="63">
        <v>44175</v>
      </c>
      <c r="AH938" s="186">
        <f t="shared" si="47"/>
        <v>1</v>
      </c>
      <c r="AI938" s="64"/>
      <c r="AJ938" s="64" t="s">
        <v>2135</v>
      </c>
      <c r="AK938" s="61" t="s">
        <v>2127</v>
      </c>
      <c r="AL938" s="61"/>
      <c r="AM938" s="61"/>
      <c r="AN938" s="61"/>
      <c r="AO938" s="61"/>
      <c r="AP938" s="61"/>
      <c r="AQ938" s="61"/>
      <c r="AR938" s="61"/>
      <c r="AS938" s="489" t="s">
        <v>4223</v>
      </c>
    </row>
    <row r="939" spans="1:45" ht="15" customHeight="1" x14ac:dyDescent="0.25">
      <c r="A939" s="198"/>
      <c r="B939" s="61" t="s">
        <v>4224</v>
      </c>
      <c r="C939" s="61" t="s">
        <v>4225</v>
      </c>
      <c r="D939" s="158"/>
      <c r="E939" s="196" t="s">
        <v>4226</v>
      </c>
      <c r="F939" s="217" t="s">
        <v>510</v>
      </c>
      <c r="G939" s="61" t="s">
        <v>394</v>
      </c>
      <c r="H939" s="61"/>
      <c r="I939" s="61"/>
      <c r="J939" s="61"/>
      <c r="K939" s="61"/>
      <c r="L939" s="61"/>
      <c r="M939" s="61"/>
      <c r="N939" s="61"/>
      <c r="O939" s="63"/>
      <c r="P939" s="184">
        <f t="shared" si="45"/>
        <v>0</v>
      </c>
      <c r="Q939" s="64"/>
      <c r="R939" s="64"/>
      <c r="S939" s="64"/>
      <c r="T939" s="64"/>
      <c r="U939" s="64"/>
      <c r="V939" s="64"/>
      <c r="W939" s="64"/>
      <c r="X939" s="63"/>
      <c r="Y939" s="189">
        <f t="shared" si="46"/>
        <v>0</v>
      </c>
      <c r="Z939" s="61"/>
      <c r="AA939" s="61"/>
      <c r="AB939" s="61"/>
      <c r="AC939" s="61"/>
      <c r="AD939" s="61"/>
      <c r="AE939" s="61"/>
      <c r="AF939" s="61">
        <v>1</v>
      </c>
      <c r="AG939" s="63">
        <v>44069</v>
      </c>
      <c r="AH939" s="186">
        <f t="shared" si="47"/>
        <v>1</v>
      </c>
      <c r="AI939" s="64"/>
      <c r="AJ939" s="64" t="s">
        <v>2135</v>
      </c>
      <c r="AK939" s="61" t="s">
        <v>2127</v>
      </c>
      <c r="AL939" s="61"/>
      <c r="AM939" s="61"/>
      <c r="AN939" s="61"/>
      <c r="AO939" s="61"/>
      <c r="AP939" s="61"/>
      <c r="AQ939" s="61"/>
      <c r="AR939" s="61"/>
      <c r="AS939" s="489" t="s">
        <v>4227</v>
      </c>
    </row>
    <row r="940" spans="1:45" ht="15" customHeight="1" x14ac:dyDescent="0.25">
      <c r="A940" s="198"/>
      <c r="B940" s="61" t="s">
        <v>4228</v>
      </c>
      <c r="C940" s="61" t="s">
        <v>4229</v>
      </c>
      <c r="D940" s="158"/>
      <c r="E940" s="196" t="s">
        <v>4230</v>
      </c>
      <c r="F940" s="217" t="s">
        <v>510</v>
      </c>
      <c r="G940" s="61" t="s">
        <v>394</v>
      </c>
      <c r="H940" s="61"/>
      <c r="I940" s="61"/>
      <c r="J940" s="61"/>
      <c r="K940" s="61"/>
      <c r="L940" s="61"/>
      <c r="M940" s="61"/>
      <c r="N940" s="61"/>
      <c r="O940" s="63"/>
      <c r="P940" s="184">
        <f t="shared" si="45"/>
        <v>0</v>
      </c>
      <c r="Q940" s="64"/>
      <c r="R940" s="64"/>
      <c r="S940" s="64"/>
      <c r="T940" s="64"/>
      <c r="U940" s="64"/>
      <c r="V940" s="64"/>
      <c r="W940" s="64"/>
      <c r="X940" s="63"/>
      <c r="Y940" s="189">
        <f t="shared" si="46"/>
        <v>0</v>
      </c>
      <c r="Z940" s="61"/>
      <c r="AA940" s="61"/>
      <c r="AB940" s="61"/>
      <c r="AC940" s="61"/>
      <c r="AD940" s="61"/>
      <c r="AE940" s="61"/>
      <c r="AF940" s="61">
        <v>1</v>
      </c>
      <c r="AG940" s="63">
        <v>44074</v>
      </c>
      <c r="AH940" s="186">
        <f t="shared" si="47"/>
        <v>1</v>
      </c>
      <c r="AI940" s="64"/>
      <c r="AJ940" s="64" t="s">
        <v>2135</v>
      </c>
      <c r="AK940" s="61" t="s">
        <v>2127</v>
      </c>
      <c r="AL940" s="61"/>
      <c r="AM940" s="61"/>
      <c r="AN940" s="61"/>
      <c r="AO940" s="61"/>
      <c r="AP940" s="61"/>
      <c r="AQ940" s="61"/>
      <c r="AR940" s="61"/>
      <c r="AS940" s="489" t="s">
        <v>4231</v>
      </c>
    </row>
    <row r="941" spans="1:45" ht="15" customHeight="1" x14ac:dyDescent="0.25">
      <c r="A941" s="198"/>
      <c r="B941" s="61" t="s">
        <v>950</v>
      </c>
      <c r="C941" s="61" t="s">
        <v>3149</v>
      </c>
      <c r="D941" s="158"/>
      <c r="E941" s="196" t="s">
        <v>3150</v>
      </c>
      <c r="F941" s="217" t="s">
        <v>510</v>
      </c>
      <c r="G941" s="61" t="s">
        <v>394</v>
      </c>
      <c r="H941" s="61"/>
      <c r="I941" s="61"/>
      <c r="J941" s="61"/>
      <c r="K941" s="61"/>
      <c r="L941" s="61"/>
      <c r="M941" s="61"/>
      <c r="N941" s="61"/>
      <c r="O941" s="63"/>
      <c r="P941" s="184">
        <f t="shared" si="45"/>
        <v>0</v>
      </c>
      <c r="Q941" s="64"/>
      <c r="R941" s="64"/>
      <c r="S941" s="64"/>
      <c r="T941" s="64"/>
      <c r="U941" s="64"/>
      <c r="V941" s="64"/>
      <c r="W941" s="64"/>
      <c r="X941" s="63"/>
      <c r="Y941" s="189">
        <f t="shared" si="46"/>
        <v>0</v>
      </c>
      <c r="Z941" s="61"/>
      <c r="AA941" s="61"/>
      <c r="AB941" s="61"/>
      <c r="AC941" s="61"/>
      <c r="AD941" s="61"/>
      <c r="AE941" s="61"/>
      <c r="AF941" s="61">
        <v>1</v>
      </c>
      <c r="AG941" s="63">
        <v>44141</v>
      </c>
      <c r="AH941" s="186">
        <f t="shared" si="47"/>
        <v>1</v>
      </c>
      <c r="AI941" s="64"/>
      <c r="AJ941" s="64" t="s">
        <v>2135</v>
      </c>
      <c r="AK941" s="61" t="s">
        <v>2127</v>
      </c>
      <c r="AL941" s="61"/>
      <c r="AM941" s="61"/>
      <c r="AN941" s="61"/>
      <c r="AO941" s="61"/>
      <c r="AP941" s="61"/>
      <c r="AQ941" s="61"/>
      <c r="AR941" s="61"/>
      <c r="AS941" s="489" t="s">
        <v>3151</v>
      </c>
    </row>
    <row r="942" spans="1:45" ht="15" customHeight="1" x14ac:dyDescent="0.25">
      <c r="A942" s="198"/>
      <c r="B942" s="61" t="s">
        <v>4232</v>
      </c>
      <c r="C942" s="61" t="s">
        <v>4233</v>
      </c>
      <c r="D942" s="158"/>
      <c r="E942" s="196" t="s">
        <v>4234</v>
      </c>
      <c r="F942" s="217" t="s">
        <v>510</v>
      </c>
      <c r="G942" s="61" t="s">
        <v>394</v>
      </c>
      <c r="H942" s="61"/>
      <c r="I942" s="61"/>
      <c r="J942" s="61"/>
      <c r="K942" s="61"/>
      <c r="L942" s="61"/>
      <c r="M942" s="61"/>
      <c r="N942" s="61"/>
      <c r="O942" s="63"/>
      <c r="P942" s="184">
        <f t="shared" si="45"/>
        <v>0</v>
      </c>
      <c r="Q942" s="64"/>
      <c r="R942" s="64"/>
      <c r="S942" s="64"/>
      <c r="T942" s="64"/>
      <c r="U942" s="64"/>
      <c r="V942" s="64"/>
      <c r="W942" s="64"/>
      <c r="X942" s="63"/>
      <c r="Y942" s="189">
        <f t="shared" si="46"/>
        <v>0</v>
      </c>
      <c r="Z942" s="61"/>
      <c r="AA942" s="61"/>
      <c r="AB942" s="61"/>
      <c r="AC942" s="61"/>
      <c r="AD942" s="61"/>
      <c r="AE942" s="61"/>
      <c r="AF942" s="61">
        <v>1</v>
      </c>
      <c r="AG942" s="63">
        <v>43907</v>
      </c>
      <c r="AH942" s="186">
        <f t="shared" si="47"/>
        <v>1</v>
      </c>
      <c r="AI942" s="61"/>
      <c r="AJ942" s="64" t="s">
        <v>2135</v>
      </c>
      <c r="AK942" s="61" t="s">
        <v>2127</v>
      </c>
      <c r="AL942" s="61"/>
      <c r="AM942" s="61"/>
      <c r="AN942" s="61"/>
      <c r="AO942" s="61"/>
      <c r="AP942" s="61"/>
      <c r="AQ942" s="61"/>
      <c r="AR942" s="61"/>
      <c r="AS942" s="489" t="s">
        <v>4235</v>
      </c>
    </row>
    <row r="943" spans="1:45" ht="15" customHeight="1" x14ac:dyDescent="0.25">
      <c r="A943" s="198"/>
      <c r="B943" s="61" t="s">
        <v>4236</v>
      </c>
      <c r="C943" s="61" t="s">
        <v>4237</v>
      </c>
      <c r="D943" s="158"/>
      <c r="E943" s="196" t="s">
        <v>4238</v>
      </c>
      <c r="F943" s="217" t="s">
        <v>510</v>
      </c>
      <c r="G943" s="61" t="s">
        <v>394</v>
      </c>
      <c r="H943" s="61"/>
      <c r="I943" s="61"/>
      <c r="J943" s="61"/>
      <c r="K943" s="61"/>
      <c r="L943" s="61"/>
      <c r="M943" s="61"/>
      <c r="N943" s="61"/>
      <c r="O943" s="63"/>
      <c r="P943" s="184">
        <f t="shared" si="45"/>
        <v>0</v>
      </c>
      <c r="Q943" s="64"/>
      <c r="R943" s="64"/>
      <c r="S943" s="64"/>
      <c r="T943" s="64"/>
      <c r="U943" s="64"/>
      <c r="V943" s="64"/>
      <c r="W943" s="64"/>
      <c r="X943" s="63"/>
      <c r="Y943" s="189">
        <f t="shared" si="46"/>
        <v>0</v>
      </c>
      <c r="Z943" s="61"/>
      <c r="AA943" s="61"/>
      <c r="AB943" s="61"/>
      <c r="AC943" s="61"/>
      <c r="AD943" s="61"/>
      <c r="AE943" s="61"/>
      <c r="AF943" s="61">
        <v>1</v>
      </c>
      <c r="AG943" s="63">
        <v>44167</v>
      </c>
      <c r="AH943" s="186">
        <f t="shared" si="47"/>
        <v>1</v>
      </c>
      <c r="AI943" s="61"/>
      <c r="AJ943" s="64" t="s">
        <v>2135</v>
      </c>
      <c r="AK943" s="61" t="s">
        <v>2127</v>
      </c>
      <c r="AL943" s="61"/>
      <c r="AM943" s="61"/>
      <c r="AN943" s="61"/>
      <c r="AO943" s="61"/>
      <c r="AP943" s="61"/>
      <c r="AQ943" s="61"/>
      <c r="AR943" s="61"/>
      <c r="AS943" s="489" t="s">
        <v>4239</v>
      </c>
    </row>
    <row r="944" spans="1:45" ht="15" customHeight="1" x14ac:dyDescent="0.25">
      <c r="A944" s="198"/>
      <c r="B944" s="61" t="s">
        <v>4240</v>
      </c>
      <c r="C944" s="61" t="s">
        <v>4241</v>
      </c>
      <c r="D944" s="158"/>
      <c r="E944" s="196" t="s">
        <v>4242</v>
      </c>
      <c r="F944" s="217" t="s">
        <v>510</v>
      </c>
      <c r="G944" s="61" t="s">
        <v>394</v>
      </c>
      <c r="H944" s="61"/>
      <c r="I944" s="61"/>
      <c r="J944" s="61"/>
      <c r="K944" s="61"/>
      <c r="L944" s="61"/>
      <c r="M944" s="61"/>
      <c r="N944" s="61"/>
      <c r="O944" s="63"/>
      <c r="P944" s="184">
        <f t="shared" si="45"/>
        <v>0</v>
      </c>
      <c r="Q944" s="64"/>
      <c r="R944" s="64"/>
      <c r="S944" s="64"/>
      <c r="T944" s="64"/>
      <c r="U944" s="64"/>
      <c r="V944" s="64"/>
      <c r="W944" s="64"/>
      <c r="X944" s="63"/>
      <c r="Y944" s="189">
        <f t="shared" si="46"/>
        <v>0</v>
      </c>
      <c r="Z944" s="61"/>
      <c r="AA944" s="61"/>
      <c r="AB944" s="61"/>
      <c r="AC944" s="61"/>
      <c r="AD944" s="61"/>
      <c r="AE944" s="61"/>
      <c r="AF944" s="61">
        <v>1</v>
      </c>
      <c r="AG944" s="63">
        <v>44175</v>
      </c>
      <c r="AH944" s="186">
        <f t="shared" si="47"/>
        <v>1</v>
      </c>
      <c r="AI944" s="61"/>
      <c r="AJ944" s="64" t="s">
        <v>2135</v>
      </c>
      <c r="AK944" s="61" t="s">
        <v>2127</v>
      </c>
      <c r="AL944" s="61"/>
      <c r="AM944" s="61"/>
      <c r="AN944" s="61"/>
      <c r="AO944" s="61"/>
      <c r="AP944" s="61"/>
      <c r="AQ944" s="61"/>
      <c r="AR944" s="61"/>
      <c r="AS944" s="489" t="s">
        <v>4243</v>
      </c>
    </row>
    <row r="945" spans="1:45" ht="15" x14ac:dyDescent="0.25">
      <c r="A945" s="198"/>
      <c r="B945" s="61" t="s">
        <v>4244</v>
      </c>
      <c r="C945" s="61" t="s">
        <v>4245</v>
      </c>
      <c r="D945" s="158"/>
      <c r="E945" s="196" t="s">
        <v>4246</v>
      </c>
      <c r="F945" s="217" t="s">
        <v>510</v>
      </c>
      <c r="G945" s="61" t="s">
        <v>394</v>
      </c>
      <c r="H945" s="61"/>
      <c r="I945" s="61"/>
      <c r="J945" s="61"/>
      <c r="K945" s="61"/>
      <c r="L945" s="61"/>
      <c r="M945" s="61"/>
      <c r="N945" s="61"/>
      <c r="O945" s="63"/>
      <c r="P945" s="184">
        <f t="shared" si="45"/>
        <v>0</v>
      </c>
      <c r="Q945" s="64"/>
      <c r="R945" s="64"/>
      <c r="S945" s="64"/>
      <c r="T945" s="64"/>
      <c r="U945" s="64"/>
      <c r="V945" s="64"/>
      <c r="W945" s="64"/>
      <c r="X945" s="63"/>
      <c r="Y945" s="189">
        <f t="shared" si="46"/>
        <v>0</v>
      </c>
      <c r="Z945" s="61"/>
      <c r="AA945" s="61"/>
      <c r="AB945" s="61"/>
      <c r="AC945" s="61"/>
      <c r="AD945" s="61"/>
      <c r="AE945" s="61"/>
      <c r="AF945" s="61">
        <v>1</v>
      </c>
      <c r="AG945" s="63">
        <v>43875</v>
      </c>
      <c r="AH945" s="186">
        <f t="shared" si="47"/>
        <v>1</v>
      </c>
      <c r="AI945" s="61"/>
      <c r="AJ945" s="64" t="s">
        <v>2135</v>
      </c>
      <c r="AK945" s="61" t="s">
        <v>2127</v>
      </c>
      <c r="AL945" s="61"/>
      <c r="AM945" s="61"/>
      <c r="AN945" s="61"/>
      <c r="AO945" s="61"/>
      <c r="AP945" s="61"/>
      <c r="AQ945" s="61"/>
      <c r="AR945" s="61"/>
      <c r="AS945" s="489" t="s">
        <v>4247</v>
      </c>
    </row>
    <row r="946" spans="1:45" ht="15" customHeight="1" x14ac:dyDescent="0.25">
      <c r="A946" s="198"/>
      <c r="B946" s="61" t="s">
        <v>4248</v>
      </c>
      <c r="C946" s="61" t="s">
        <v>4249</v>
      </c>
      <c r="D946" s="158"/>
      <c r="E946" s="196" t="s">
        <v>4250</v>
      </c>
      <c r="F946" s="217" t="s">
        <v>510</v>
      </c>
      <c r="G946" s="61" t="s">
        <v>394</v>
      </c>
      <c r="H946" s="61"/>
      <c r="I946" s="61"/>
      <c r="J946" s="61"/>
      <c r="K946" s="61"/>
      <c r="L946" s="61"/>
      <c r="M946" s="61"/>
      <c r="N946" s="61"/>
      <c r="O946" s="63"/>
      <c r="P946" s="184">
        <f t="shared" si="45"/>
        <v>0</v>
      </c>
      <c r="Q946" s="64"/>
      <c r="R946" s="64"/>
      <c r="S946" s="64"/>
      <c r="T946" s="64"/>
      <c r="U946" s="64"/>
      <c r="V946" s="64"/>
      <c r="W946" s="64"/>
      <c r="X946" s="63"/>
      <c r="Y946" s="189">
        <f t="shared" si="46"/>
        <v>0</v>
      </c>
      <c r="Z946" s="61"/>
      <c r="AA946" s="61"/>
      <c r="AB946" s="61"/>
      <c r="AC946" s="61"/>
      <c r="AD946" s="61"/>
      <c r="AE946" s="61"/>
      <c r="AF946" s="61">
        <v>1</v>
      </c>
      <c r="AG946" s="63">
        <v>44056</v>
      </c>
      <c r="AH946" s="186">
        <f t="shared" si="47"/>
        <v>1</v>
      </c>
      <c r="AI946" s="64"/>
      <c r="AJ946" s="64" t="s">
        <v>2135</v>
      </c>
      <c r="AK946" s="61" t="s">
        <v>2127</v>
      </c>
      <c r="AL946" s="61"/>
      <c r="AM946" s="61"/>
      <c r="AN946" s="61"/>
      <c r="AO946" s="61"/>
      <c r="AP946" s="61"/>
      <c r="AQ946" s="61"/>
      <c r="AR946" s="61"/>
      <c r="AS946" s="489" t="s">
        <v>4251</v>
      </c>
    </row>
    <row r="947" spans="1:45" ht="15" customHeight="1" x14ac:dyDescent="0.25">
      <c r="A947" s="198"/>
      <c r="B947" s="61" t="s">
        <v>4252</v>
      </c>
      <c r="C947" s="61" t="s">
        <v>4253</v>
      </c>
      <c r="D947" s="158"/>
      <c r="E947" s="196" t="s">
        <v>4254</v>
      </c>
      <c r="F947" s="217" t="s">
        <v>510</v>
      </c>
      <c r="G947" s="61" t="s">
        <v>394</v>
      </c>
      <c r="H947" s="61"/>
      <c r="I947" s="61"/>
      <c r="J947" s="61"/>
      <c r="K947" s="61"/>
      <c r="L947" s="61"/>
      <c r="M947" s="61"/>
      <c r="N947" s="61"/>
      <c r="O947" s="63"/>
      <c r="P947" s="184">
        <f t="shared" si="45"/>
        <v>0</v>
      </c>
      <c r="Q947" s="64"/>
      <c r="R947" s="64"/>
      <c r="S947" s="64"/>
      <c r="T947" s="64"/>
      <c r="U947" s="64"/>
      <c r="V947" s="64"/>
      <c r="W947" s="64"/>
      <c r="X947" s="63"/>
      <c r="Y947" s="189">
        <f t="shared" si="46"/>
        <v>0</v>
      </c>
      <c r="Z947" s="61"/>
      <c r="AA947" s="61"/>
      <c r="AB947" s="61"/>
      <c r="AC947" s="61"/>
      <c r="AD947" s="61"/>
      <c r="AE947" s="61"/>
      <c r="AF947" s="61">
        <v>1</v>
      </c>
      <c r="AG947" s="63">
        <v>44174</v>
      </c>
      <c r="AH947" s="186">
        <f t="shared" si="47"/>
        <v>1</v>
      </c>
      <c r="AI947" s="61"/>
      <c r="AJ947" s="64" t="s">
        <v>2135</v>
      </c>
      <c r="AK947" s="61" t="s">
        <v>2127</v>
      </c>
      <c r="AL947" s="61"/>
      <c r="AM947" s="61"/>
      <c r="AN947" s="61"/>
      <c r="AO947" s="61"/>
      <c r="AP947" s="61"/>
      <c r="AQ947" s="61"/>
      <c r="AR947" s="61"/>
      <c r="AS947" s="489" t="s">
        <v>4255</v>
      </c>
    </row>
    <row r="948" spans="1:45" ht="15" customHeight="1" x14ac:dyDescent="0.25">
      <c r="A948" s="198"/>
      <c r="B948" s="61" t="s">
        <v>4256</v>
      </c>
      <c r="C948" s="61" t="s">
        <v>4257</v>
      </c>
      <c r="D948" s="158"/>
      <c r="E948" s="196" t="s">
        <v>4258</v>
      </c>
      <c r="F948" s="217" t="s">
        <v>510</v>
      </c>
      <c r="G948" s="61" t="s">
        <v>394</v>
      </c>
      <c r="H948" s="61"/>
      <c r="I948" s="61"/>
      <c r="J948" s="61"/>
      <c r="K948" s="61"/>
      <c r="L948" s="61"/>
      <c r="M948" s="61"/>
      <c r="N948" s="61"/>
      <c r="O948" s="63"/>
      <c r="P948" s="184">
        <f t="shared" si="45"/>
        <v>0</v>
      </c>
      <c r="Q948" s="64"/>
      <c r="R948" s="64"/>
      <c r="S948" s="64"/>
      <c r="T948" s="64"/>
      <c r="U948" s="64"/>
      <c r="V948" s="64"/>
      <c r="W948" s="64"/>
      <c r="X948" s="63"/>
      <c r="Y948" s="189">
        <f t="shared" si="46"/>
        <v>0</v>
      </c>
      <c r="Z948" s="61"/>
      <c r="AA948" s="61"/>
      <c r="AB948" s="61"/>
      <c r="AC948" s="61"/>
      <c r="AD948" s="61"/>
      <c r="AE948" s="61"/>
      <c r="AF948" s="61">
        <v>1</v>
      </c>
      <c r="AG948" s="63">
        <v>44180</v>
      </c>
      <c r="AH948" s="186">
        <f t="shared" si="47"/>
        <v>1</v>
      </c>
      <c r="AI948" s="64"/>
      <c r="AJ948" s="64" t="s">
        <v>2135</v>
      </c>
      <c r="AK948" s="61" t="s">
        <v>2127</v>
      </c>
      <c r="AL948" s="61"/>
      <c r="AM948" s="61"/>
      <c r="AN948" s="61"/>
      <c r="AO948" s="61"/>
      <c r="AP948" s="61"/>
      <c r="AQ948" s="61"/>
      <c r="AR948" s="61"/>
      <c r="AS948" s="489" t="s">
        <v>4259</v>
      </c>
    </row>
    <row r="949" spans="1:45" ht="15" x14ac:dyDescent="0.25">
      <c r="A949" s="198"/>
      <c r="B949" s="61" t="s">
        <v>4260</v>
      </c>
      <c r="C949" s="61" t="s">
        <v>4261</v>
      </c>
      <c r="D949" s="158"/>
      <c r="E949" s="196" t="s">
        <v>4262</v>
      </c>
      <c r="F949" s="217" t="s">
        <v>690</v>
      </c>
      <c r="G949" s="61" t="s">
        <v>691</v>
      </c>
      <c r="H949" s="61"/>
      <c r="I949" s="61"/>
      <c r="J949" s="61"/>
      <c r="K949" s="61"/>
      <c r="L949" s="61"/>
      <c r="M949" s="61"/>
      <c r="N949" s="61"/>
      <c r="O949" s="63"/>
      <c r="P949" s="184">
        <f t="shared" si="45"/>
        <v>0</v>
      </c>
      <c r="Q949" s="64"/>
      <c r="R949" s="64"/>
      <c r="S949" s="64"/>
      <c r="T949" s="64"/>
      <c r="U949" s="64"/>
      <c r="V949" s="64"/>
      <c r="W949" s="64"/>
      <c r="X949" s="63"/>
      <c r="Y949" s="189">
        <f t="shared" si="46"/>
        <v>0</v>
      </c>
      <c r="Z949" s="61"/>
      <c r="AA949" s="61"/>
      <c r="AB949" s="61"/>
      <c r="AC949" s="61"/>
      <c r="AD949" s="61"/>
      <c r="AE949" s="61"/>
      <c r="AF949" s="61">
        <v>1</v>
      </c>
      <c r="AG949" s="63">
        <v>44004</v>
      </c>
      <c r="AH949" s="186">
        <f t="shared" si="47"/>
        <v>1</v>
      </c>
      <c r="AI949" s="61"/>
      <c r="AJ949" s="64" t="s">
        <v>2135</v>
      </c>
      <c r="AK949" s="61" t="s">
        <v>2127</v>
      </c>
      <c r="AL949" s="61"/>
      <c r="AM949" s="61"/>
      <c r="AN949" s="61"/>
      <c r="AO949" s="61"/>
      <c r="AP949" s="61"/>
      <c r="AQ949" s="61"/>
      <c r="AR949" s="61"/>
      <c r="AS949" s="489" t="s">
        <v>4263</v>
      </c>
    </row>
    <row r="950" spans="1:45" ht="15" customHeight="1" x14ac:dyDescent="0.25">
      <c r="A950" s="198"/>
      <c r="B950" s="61" t="s">
        <v>4264</v>
      </c>
      <c r="C950" s="61" t="s">
        <v>4265</v>
      </c>
      <c r="D950" s="158"/>
      <c r="E950" s="196" t="s">
        <v>4266</v>
      </c>
      <c r="F950" s="217" t="s">
        <v>510</v>
      </c>
      <c r="G950" s="61" t="s">
        <v>394</v>
      </c>
      <c r="H950" s="61"/>
      <c r="I950" s="61"/>
      <c r="J950" s="61"/>
      <c r="K950" s="61"/>
      <c r="L950" s="61"/>
      <c r="M950" s="61"/>
      <c r="N950" s="61"/>
      <c r="O950" s="63"/>
      <c r="P950" s="184">
        <f t="shared" si="45"/>
        <v>0</v>
      </c>
      <c r="Q950" s="64"/>
      <c r="R950" s="64"/>
      <c r="S950" s="64"/>
      <c r="T950" s="64"/>
      <c r="U950" s="64"/>
      <c r="V950" s="64"/>
      <c r="W950" s="64"/>
      <c r="X950" s="63"/>
      <c r="Y950" s="189">
        <f t="shared" si="46"/>
        <v>0</v>
      </c>
      <c r="Z950" s="61"/>
      <c r="AA950" s="61"/>
      <c r="AB950" s="61"/>
      <c r="AC950" s="61"/>
      <c r="AD950" s="61"/>
      <c r="AE950" s="61"/>
      <c r="AF950" s="61">
        <v>1</v>
      </c>
      <c r="AG950" s="63">
        <v>43957</v>
      </c>
      <c r="AH950" s="186">
        <f t="shared" si="47"/>
        <v>1</v>
      </c>
      <c r="AI950" s="64"/>
      <c r="AJ950" s="64" t="s">
        <v>2135</v>
      </c>
      <c r="AK950" s="61" t="s">
        <v>2127</v>
      </c>
      <c r="AL950" s="61"/>
      <c r="AM950" s="61"/>
      <c r="AN950" s="61"/>
      <c r="AO950" s="61"/>
      <c r="AP950" s="61"/>
      <c r="AQ950" s="61"/>
      <c r="AR950" s="61"/>
      <c r="AS950" s="489" t="s">
        <v>4267</v>
      </c>
    </row>
    <row r="951" spans="1:45" ht="15" customHeight="1" x14ac:dyDescent="0.2">
      <c r="A951" s="61"/>
      <c r="B951" s="61" t="s">
        <v>4268</v>
      </c>
      <c r="C951" s="61" t="s">
        <v>4269</v>
      </c>
      <c r="D951" s="158"/>
      <c r="E951" s="196" t="s">
        <v>4270</v>
      </c>
      <c r="F951" s="217" t="s">
        <v>690</v>
      </c>
      <c r="G951" s="61" t="s">
        <v>691</v>
      </c>
      <c r="H951" s="61"/>
      <c r="I951" s="61"/>
      <c r="J951" s="61"/>
      <c r="K951" s="61"/>
      <c r="L951" s="61"/>
      <c r="M951" s="61"/>
      <c r="N951" s="61"/>
      <c r="O951" s="63"/>
      <c r="P951" s="184">
        <f t="shared" si="45"/>
        <v>0</v>
      </c>
      <c r="Q951" s="64"/>
      <c r="R951" s="64"/>
      <c r="S951" s="64"/>
      <c r="T951" s="64"/>
      <c r="U951" s="64"/>
      <c r="V951" s="64"/>
      <c r="W951" s="64"/>
      <c r="X951" s="63"/>
      <c r="Y951" s="189">
        <f t="shared" si="46"/>
        <v>0</v>
      </c>
      <c r="Z951" s="61"/>
      <c r="AA951" s="61"/>
      <c r="AB951" s="61"/>
      <c r="AC951" s="61"/>
      <c r="AD951" s="61"/>
      <c r="AE951" s="61"/>
      <c r="AF951" s="61">
        <v>1</v>
      </c>
      <c r="AG951" s="63">
        <v>44020</v>
      </c>
      <c r="AH951" s="186">
        <f t="shared" si="47"/>
        <v>1</v>
      </c>
      <c r="AI951" s="61"/>
      <c r="AJ951" s="64" t="s">
        <v>2135</v>
      </c>
      <c r="AK951" s="61" t="s">
        <v>2127</v>
      </c>
      <c r="AL951" s="61"/>
      <c r="AM951" s="61"/>
      <c r="AN951" s="61"/>
      <c r="AO951" s="61"/>
      <c r="AP951" s="61"/>
      <c r="AQ951" s="61"/>
      <c r="AR951" s="61"/>
      <c r="AS951" s="489" t="s">
        <v>4271</v>
      </c>
    </row>
    <row r="952" spans="1:45" ht="15" customHeight="1" x14ac:dyDescent="0.2">
      <c r="A952" s="61"/>
      <c r="B952" s="61" t="s">
        <v>4272</v>
      </c>
      <c r="C952" s="61" t="s">
        <v>4273</v>
      </c>
      <c r="D952" s="158"/>
      <c r="E952" s="196" t="s">
        <v>4274</v>
      </c>
      <c r="F952" s="217" t="s">
        <v>690</v>
      </c>
      <c r="G952" s="61" t="s">
        <v>691</v>
      </c>
      <c r="H952" s="61"/>
      <c r="I952" s="61"/>
      <c r="J952" s="61"/>
      <c r="K952" s="61"/>
      <c r="L952" s="61"/>
      <c r="M952" s="61"/>
      <c r="N952" s="61"/>
      <c r="O952" s="63"/>
      <c r="P952" s="184">
        <f t="shared" si="45"/>
        <v>0</v>
      </c>
      <c r="Q952" s="64"/>
      <c r="R952" s="64"/>
      <c r="S952" s="64"/>
      <c r="T952" s="64"/>
      <c r="U952" s="64"/>
      <c r="V952" s="64"/>
      <c r="W952" s="64"/>
      <c r="X952" s="63"/>
      <c r="Y952" s="189">
        <f t="shared" si="46"/>
        <v>0</v>
      </c>
      <c r="Z952" s="61"/>
      <c r="AA952" s="61"/>
      <c r="AB952" s="61"/>
      <c r="AC952" s="61"/>
      <c r="AD952" s="61"/>
      <c r="AE952" s="61"/>
      <c r="AF952" s="61">
        <v>1</v>
      </c>
      <c r="AG952" s="63">
        <v>44020</v>
      </c>
      <c r="AH952" s="186">
        <f t="shared" si="47"/>
        <v>1</v>
      </c>
      <c r="AI952" s="61"/>
      <c r="AJ952" s="64" t="s">
        <v>2135</v>
      </c>
      <c r="AK952" s="61" t="s">
        <v>2127</v>
      </c>
      <c r="AL952" s="61"/>
      <c r="AM952" s="61"/>
      <c r="AN952" s="61"/>
      <c r="AO952" s="61"/>
      <c r="AP952" s="61"/>
      <c r="AQ952" s="61"/>
      <c r="AR952" s="61"/>
      <c r="AS952" s="489" t="s">
        <v>4275</v>
      </c>
    </row>
    <row r="953" spans="1:45" ht="15" customHeight="1" x14ac:dyDescent="0.25">
      <c r="A953" s="198"/>
      <c r="B953" s="61" t="s">
        <v>4276</v>
      </c>
      <c r="C953" s="61" t="s">
        <v>4277</v>
      </c>
      <c r="D953" s="158"/>
      <c r="E953" s="196" t="s">
        <v>4278</v>
      </c>
      <c r="F953" s="217" t="s">
        <v>510</v>
      </c>
      <c r="G953" s="61" t="s">
        <v>394</v>
      </c>
      <c r="H953" s="61"/>
      <c r="I953" s="61"/>
      <c r="J953" s="61"/>
      <c r="K953" s="61"/>
      <c r="L953" s="61"/>
      <c r="M953" s="61"/>
      <c r="N953" s="61"/>
      <c r="O953" s="63"/>
      <c r="P953" s="184">
        <f t="shared" si="45"/>
        <v>0</v>
      </c>
      <c r="Q953" s="64"/>
      <c r="R953" s="64"/>
      <c r="S953" s="64"/>
      <c r="T953" s="64"/>
      <c r="U953" s="64"/>
      <c r="V953" s="64"/>
      <c r="W953" s="64"/>
      <c r="X953" s="63"/>
      <c r="Y953" s="189">
        <f t="shared" si="46"/>
        <v>0</v>
      </c>
      <c r="Z953" s="61"/>
      <c r="AA953" s="61"/>
      <c r="AB953" s="61"/>
      <c r="AC953" s="61"/>
      <c r="AD953" s="61"/>
      <c r="AE953" s="61"/>
      <c r="AF953" s="61">
        <v>1</v>
      </c>
      <c r="AG953" s="63">
        <v>44134</v>
      </c>
      <c r="AH953" s="186">
        <f t="shared" si="47"/>
        <v>1</v>
      </c>
      <c r="AI953" s="64"/>
      <c r="AJ953" s="64" t="s">
        <v>2135</v>
      </c>
      <c r="AK953" s="61" t="s">
        <v>2127</v>
      </c>
      <c r="AL953" s="61"/>
      <c r="AM953" s="61"/>
      <c r="AN953" s="61"/>
      <c r="AO953" s="61"/>
      <c r="AP953" s="61"/>
      <c r="AQ953" s="61"/>
      <c r="AR953" s="61"/>
      <c r="AS953" s="489" t="s">
        <v>4279</v>
      </c>
    </row>
    <row r="954" spans="1:45" ht="15" customHeight="1" x14ac:dyDescent="0.25">
      <c r="A954" s="198"/>
      <c r="B954" s="61" t="s">
        <v>4280</v>
      </c>
      <c r="C954" s="61" t="s">
        <v>4281</v>
      </c>
      <c r="D954" s="158"/>
      <c r="E954" s="196" t="s">
        <v>4282</v>
      </c>
      <c r="F954" s="217" t="s">
        <v>690</v>
      </c>
      <c r="G954" s="61" t="s">
        <v>691</v>
      </c>
      <c r="H954" s="61"/>
      <c r="I954" s="61"/>
      <c r="J954" s="61"/>
      <c r="K954" s="61"/>
      <c r="L954" s="61"/>
      <c r="M954" s="61"/>
      <c r="N954" s="61"/>
      <c r="O954" s="63"/>
      <c r="P954" s="184">
        <f t="shared" si="45"/>
        <v>0</v>
      </c>
      <c r="Q954" s="64"/>
      <c r="R954" s="64"/>
      <c r="S954" s="64"/>
      <c r="T954" s="64"/>
      <c r="U954" s="64"/>
      <c r="V954" s="64"/>
      <c r="W954" s="64"/>
      <c r="X954" s="63"/>
      <c r="Y954" s="189">
        <f t="shared" si="46"/>
        <v>0</v>
      </c>
      <c r="Z954" s="61"/>
      <c r="AA954" s="61"/>
      <c r="AB954" s="61"/>
      <c r="AC954" s="61"/>
      <c r="AD954" s="61"/>
      <c r="AE954" s="61"/>
      <c r="AF954" s="61">
        <v>1</v>
      </c>
      <c r="AG954" s="63">
        <v>44105</v>
      </c>
      <c r="AH954" s="186">
        <f t="shared" si="47"/>
        <v>1</v>
      </c>
      <c r="AI954" s="61"/>
      <c r="AJ954" s="64" t="s">
        <v>2135</v>
      </c>
      <c r="AK954" s="61" t="s">
        <v>2127</v>
      </c>
      <c r="AL954" s="61"/>
      <c r="AM954" s="61"/>
      <c r="AN954" s="61"/>
      <c r="AO954" s="61"/>
      <c r="AP954" s="61"/>
      <c r="AQ954" s="61"/>
      <c r="AR954" s="61"/>
      <c r="AS954" s="489" t="s">
        <v>4283</v>
      </c>
    </row>
    <row r="955" spans="1:45" ht="15" customHeight="1" x14ac:dyDescent="0.25">
      <c r="A955" s="198"/>
      <c r="B955" s="61" t="s">
        <v>4284</v>
      </c>
      <c r="C955" s="61" t="s">
        <v>4285</v>
      </c>
      <c r="D955" s="158"/>
      <c r="E955" s="196" t="s">
        <v>4286</v>
      </c>
      <c r="F955" s="217" t="s">
        <v>690</v>
      </c>
      <c r="G955" s="61" t="s">
        <v>691</v>
      </c>
      <c r="H955" s="61"/>
      <c r="I955" s="61"/>
      <c r="J955" s="61"/>
      <c r="K955" s="61"/>
      <c r="L955" s="61"/>
      <c r="M955" s="61"/>
      <c r="N955" s="61"/>
      <c r="O955" s="63"/>
      <c r="P955" s="184">
        <f t="shared" si="45"/>
        <v>0</v>
      </c>
      <c r="Q955" s="64"/>
      <c r="R955" s="64"/>
      <c r="S955" s="64"/>
      <c r="T955" s="64"/>
      <c r="U955" s="64"/>
      <c r="V955" s="64"/>
      <c r="W955" s="64"/>
      <c r="X955" s="63"/>
      <c r="Y955" s="189">
        <f t="shared" si="46"/>
        <v>0</v>
      </c>
      <c r="Z955" s="61"/>
      <c r="AA955" s="61"/>
      <c r="AB955" s="61"/>
      <c r="AC955" s="61"/>
      <c r="AD955" s="61"/>
      <c r="AE955" s="61"/>
      <c r="AF955" s="61">
        <v>1</v>
      </c>
      <c r="AG955" s="63">
        <v>43906</v>
      </c>
      <c r="AH955" s="186">
        <f t="shared" si="47"/>
        <v>1</v>
      </c>
      <c r="AI955" s="61"/>
      <c r="AJ955" s="64" t="s">
        <v>2135</v>
      </c>
      <c r="AK955" s="61" t="s">
        <v>2127</v>
      </c>
      <c r="AL955" s="61"/>
      <c r="AM955" s="61"/>
      <c r="AN955" s="61"/>
      <c r="AO955" s="61"/>
      <c r="AP955" s="61"/>
      <c r="AQ955" s="61"/>
      <c r="AR955" s="61"/>
      <c r="AS955" s="489" t="s">
        <v>4287</v>
      </c>
    </row>
    <row r="956" spans="1:45" ht="15" customHeight="1" x14ac:dyDescent="0.25">
      <c r="A956" s="198"/>
      <c r="B956" s="61" t="s">
        <v>4288</v>
      </c>
      <c r="C956" s="61" t="s">
        <v>4289</v>
      </c>
      <c r="D956" s="158"/>
      <c r="E956" s="196" t="s">
        <v>4290</v>
      </c>
      <c r="F956" s="217" t="s">
        <v>510</v>
      </c>
      <c r="G956" s="61" t="s">
        <v>394</v>
      </c>
      <c r="H956" s="61"/>
      <c r="I956" s="61"/>
      <c r="J956" s="61"/>
      <c r="K956" s="61"/>
      <c r="L956" s="61"/>
      <c r="M956" s="61"/>
      <c r="N956" s="61"/>
      <c r="O956" s="63"/>
      <c r="P956" s="184">
        <f t="shared" si="45"/>
        <v>0</v>
      </c>
      <c r="Q956" s="64"/>
      <c r="R956" s="64"/>
      <c r="S956" s="64"/>
      <c r="T956" s="64"/>
      <c r="U956" s="64"/>
      <c r="V956" s="64"/>
      <c r="W956" s="64"/>
      <c r="X956" s="63"/>
      <c r="Y956" s="189">
        <f t="shared" si="46"/>
        <v>0</v>
      </c>
      <c r="Z956" s="61"/>
      <c r="AA956" s="61"/>
      <c r="AB956" s="61"/>
      <c r="AC956" s="61"/>
      <c r="AD956" s="61"/>
      <c r="AE956" s="61"/>
      <c r="AF956" s="61">
        <v>1</v>
      </c>
      <c r="AG956" s="63">
        <v>44182</v>
      </c>
      <c r="AH956" s="186">
        <f t="shared" si="47"/>
        <v>1</v>
      </c>
      <c r="AI956" s="61"/>
      <c r="AJ956" s="64" t="s">
        <v>2135</v>
      </c>
      <c r="AK956" s="61" t="s">
        <v>2127</v>
      </c>
      <c r="AL956" s="61"/>
      <c r="AM956" s="61"/>
      <c r="AN956" s="61"/>
      <c r="AO956" s="61"/>
      <c r="AP956" s="61"/>
      <c r="AQ956" s="61"/>
      <c r="AR956" s="61"/>
      <c r="AS956" s="489" t="s">
        <v>4291</v>
      </c>
    </row>
    <row r="957" spans="1:45" ht="15" customHeight="1" x14ac:dyDescent="0.25">
      <c r="A957" s="198"/>
      <c r="B957" s="61" t="s">
        <v>4292</v>
      </c>
      <c r="C957" s="61" t="s">
        <v>4293</v>
      </c>
      <c r="D957" s="158"/>
      <c r="E957" s="196" t="s">
        <v>4294</v>
      </c>
      <c r="F957" s="217" t="s">
        <v>690</v>
      </c>
      <c r="G957" s="61" t="s">
        <v>691</v>
      </c>
      <c r="H957" s="61"/>
      <c r="I957" s="61"/>
      <c r="J957" s="61"/>
      <c r="K957" s="61"/>
      <c r="L957" s="61"/>
      <c r="M957" s="61"/>
      <c r="N957" s="61"/>
      <c r="O957" s="63"/>
      <c r="P957" s="184">
        <f t="shared" si="45"/>
        <v>0</v>
      </c>
      <c r="Q957" s="64"/>
      <c r="R957" s="64"/>
      <c r="S957" s="64"/>
      <c r="T957" s="64"/>
      <c r="U957" s="64"/>
      <c r="V957" s="64"/>
      <c r="W957" s="64"/>
      <c r="X957" s="63"/>
      <c r="Y957" s="189">
        <f t="shared" si="46"/>
        <v>0</v>
      </c>
      <c r="Z957" s="61"/>
      <c r="AA957" s="61"/>
      <c r="AB957" s="61"/>
      <c r="AC957" s="61"/>
      <c r="AD957" s="61"/>
      <c r="AE957" s="61"/>
      <c r="AF957" s="61">
        <v>1</v>
      </c>
      <c r="AG957" s="63">
        <v>44020</v>
      </c>
      <c r="AH957" s="186">
        <f t="shared" si="47"/>
        <v>1</v>
      </c>
      <c r="AI957" s="61"/>
      <c r="AJ957" s="64" t="s">
        <v>2135</v>
      </c>
      <c r="AK957" s="61" t="s">
        <v>2127</v>
      </c>
      <c r="AL957" s="61"/>
      <c r="AM957" s="61"/>
      <c r="AN957" s="61"/>
      <c r="AO957" s="61"/>
      <c r="AP957" s="61"/>
      <c r="AQ957" s="61"/>
      <c r="AR957" s="61"/>
      <c r="AS957" s="489" t="s">
        <v>4295</v>
      </c>
    </row>
    <row r="958" spans="1:45" ht="15" customHeight="1" x14ac:dyDescent="0.25">
      <c r="A958" s="198"/>
      <c r="B958" s="61" t="s">
        <v>4296</v>
      </c>
      <c r="C958" s="61" t="s">
        <v>4297</v>
      </c>
      <c r="D958" s="158"/>
      <c r="E958" s="196" t="s">
        <v>4298</v>
      </c>
      <c r="F958" s="217" t="s">
        <v>510</v>
      </c>
      <c r="G958" s="61" t="s">
        <v>394</v>
      </c>
      <c r="H958" s="61"/>
      <c r="I958" s="61"/>
      <c r="J958" s="61"/>
      <c r="K958" s="61"/>
      <c r="L958" s="61"/>
      <c r="M958" s="61"/>
      <c r="N958" s="61"/>
      <c r="O958" s="63"/>
      <c r="P958" s="184">
        <f t="shared" si="45"/>
        <v>0</v>
      </c>
      <c r="Q958" s="64"/>
      <c r="R958" s="64"/>
      <c r="S958" s="64"/>
      <c r="T958" s="64"/>
      <c r="U958" s="64"/>
      <c r="V958" s="64"/>
      <c r="W958" s="64"/>
      <c r="X958" s="63"/>
      <c r="Y958" s="189">
        <f t="shared" si="46"/>
        <v>0</v>
      </c>
      <c r="Z958" s="61"/>
      <c r="AA958" s="61"/>
      <c r="AB958" s="61"/>
      <c r="AC958" s="61"/>
      <c r="AD958" s="61"/>
      <c r="AE958" s="61"/>
      <c r="AF958" s="61">
        <v>1</v>
      </c>
      <c r="AG958" s="63">
        <v>43957</v>
      </c>
      <c r="AH958" s="186">
        <f t="shared" si="47"/>
        <v>1</v>
      </c>
      <c r="AI958" s="64"/>
      <c r="AJ958" s="64" t="s">
        <v>2135</v>
      </c>
      <c r="AK958" s="61" t="s">
        <v>2127</v>
      </c>
      <c r="AL958" s="61"/>
      <c r="AM958" s="61"/>
      <c r="AN958" s="61"/>
      <c r="AO958" s="61"/>
      <c r="AP958" s="61"/>
      <c r="AQ958" s="61"/>
      <c r="AR958" s="61"/>
      <c r="AS958" s="489" t="s">
        <v>4299</v>
      </c>
    </row>
    <row r="959" spans="1:45" ht="15" customHeight="1" x14ac:dyDescent="0.25">
      <c r="A959" s="198"/>
      <c r="B959" s="61" t="s">
        <v>4300</v>
      </c>
      <c r="C959" s="61" t="s">
        <v>4301</v>
      </c>
      <c r="D959" s="158"/>
      <c r="E959" s="196" t="s">
        <v>4302</v>
      </c>
      <c r="F959" s="217" t="s">
        <v>690</v>
      </c>
      <c r="G959" s="61" t="s">
        <v>691</v>
      </c>
      <c r="H959" s="61"/>
      <c r="I959" s="61"/>
      <c r="J959" s="61"/>
      <c r="K959" s="61"/>
      <c r="L959" s="61"/>
      <c r="M959" s="61"/>
      <c r="N959" s="61"/>
      <c r="O959" s="63"/>
      <c r="P959" s="184">
        <f t="shared" si="45"/>
        <v>0</v>
      </c>
      <c r="Q959" s="64"/>
      <c r="R959" s="64"/>
      <c r="S959" s="64"/>
      <c r="T959" s="64"/>
      <c r="U959" s="64"/>
      <c r="V959" s="64"/>
      <c r="W959" s="64"/>
      <c r="X959" s="63"/>
      <c r="Y959" s="189">
        <f t="shared" si="46"/>
        <v>0</v>
      </c>
      <c r="Z959" s="61"/>
      <c r="AA959" s="61"/>
      <c r="AB959" s="61"/>
      <c r="AC959" s="61"/>
      <c r="AD959" s="61"/>
      <c r="AE959" s="61"/>
      <c r="AF959" s="61">
        <v>1</v>
      </c>
      <c r="AG959" s="63">
        <v>44062</v>
      </c>
      <c r="AH959" s="186">
        <f t="shared" si="47"/>
        <v>1</v>
      </c>
      <c r="AI959" s="61"/>
      <c r="AJ959" s="64" t="s">
        <v>2135</v>
      </c>
      <c r="AK959" s="61" t="s">
        <v>2127</v>
      </c>
      <c r="AL959" s="61"/>
      <c r="AM959" s="61"/>
      <c r="AN959" s="61"/>
      <c r="AO959" s="61"/>
      <c r="AP959" s="61"/>
      <c r="AQ959" s="61"/>
      <c r="AR959" s="61"/>
      <c r="AS959" s="489" t="s">
        <v>4303</v>
      </c>
    </row>
    <row r="960" spans="1:45" ht="15" customHeight="1" x14ac:dyDescent="0.25">
      <c r="A960" s="198"/>
      <c r="B960" s="61" t="s">
        <v>4304</v>
      </c>
      <c r="C960" s="61" t="s">
        <v>3197</v>
      </c>
      <c r="D960" s="158"/>
      <c r="E960" s="196" t="s">
        <v>3198</v>
      </c>
      <c r="F960" s="217" t="s">
        <v>510</v>
      </c>
      <c r="G960" s="61" t="s">
        <v>394</v>
      </c>
      <c r="H960" s="61"/>
      <c r="I960" s="61"/>
      <c r="J960" s="61"/>
      <c r="K960" s="61"/>
      <c r="L960" s="61"/>
      <c r="M960" s="61"/>
      <c r="N960" s="61"/>
      <c r="O960" s="63"/>
      <c r="P960" s="184">
        <f t="shared" si="45"/>
        <v>0</v>
      </c>
      <c r="Q960" s="64"/>
      <c r="R960" s="64"/>
      <c r="S960" s="64"/>
      <c r="T960" s="64"/>
      <c r="U960" s="64"/>
      <c r="V960" s="64"/>
      <c r="W960" s="64"/>
      <c r="X960" s="63"/>
      <c r="Y960" s="189">
        <f t="shared" si="46"/>
        <v>0</v>
      </c>
      <c r="Z960" s="61"/>
      <c r="AA960" s="61"/>
      <c r="AB960" s="61"/>
      <c r="AC960" s="61"/>
      <c r="AD960" s="61"/>
      <c r="AE960" s="61"/>
      <c r="AF960" s="61">
        <v>1</v>
      </c>
      <c r="AG960" s="63">
        <v>44139</v>
      </c>
      <c r="AH960" s="186">
        <f t="shared" si="47"/>
        <v>1</v>
      </c>
      <c r="AI960" s="64"/>
      <c r="AJ960" s="64" t="s">
        <v>2135</v>
      </c>
      <c r="AK960" s="61" t="s">
        <v>2127</v>
      </c>
      <c r="AL960" s="190"/>
      <c r="AM960" s="190"/>
      <c r="AN960" s="61"/>
      <c r="AO960" s="61"/>
      <c r="AP960" s="61"/>
      <c r="AQ960" s="61"/>
      <c r="AR960" s="61"/>
      <c r="AS960" s="489" t="s">
        <v>3199</v>
      </c>
    </row>
    <row r="961" spans="1:45" ht="15" customHeight="1" x14ac:dyDescent="0.25">
      <c r="A961" s="198"/>
      <c r="B961" s="61" t="s">
        <v>3168</v>
      </c>
      <c r="C961" s="61" t="s">
        <v>4305</v>
      </c>
      <c r="D961" s="158"/>
      <c r="E961" s="196" t="s">
        <v>4306</v>
      </c>
      <c r="F961" s="217" t="s">
        <v>510</v>
      </c>
      <c r="G961" s="61" t="s">
        <v>394</v>
      </c>
      <c r="H961" s="61"/>
      <c r="I961" s="61"/>
      <c r="J961" s="61"/>
      <c r="K961" s="61"/>
      <c r="L961" s="61"/>
      <c r="M961" s="61"/>
      <c r="N961" s="61"/>
      <c r="O961" s="63"/>
      <c r="P961" s="184">
        <f t="shared" si="45"/>
        <v>0</v>
      </c>
      <c r="Q961" s="64"/>
      <c r="R961" s="64"/>
      <c r="S961" s="64"/>
      <c r="T961" s="64"/>
      <c r="U961" s="64"/>
      <c r="V961" s="64"/>
      <c r="W961" s="64"/>
      <c r="X961" s="63"/>
      <c r="Y961" s="189">
        <f t="shared" si="46"/>
        <v>0</v>
      </c>
      <c r="Z961" s="61"/>
      <c r="AA961" s="61"/>
      <c r="AB961" s="61"/>
      <c r="AC961" s="61"/>
      <c r="AD961" s="61"/>
      <c r="AE961" s="61"/>
      <c r="AF961" s="61">
        <v>1</v>
      </c>
      <c r="AG961" s="63">
        <v>43934</v>
      </c>
      <c r="AH961" s="186">
        <f t="shared" si="47"/>
        <v>1</v>
      </c>
      <c r="AI961" s="64"/>
      <c r="AJ961" s="64" t="s">
        <v>2135</v>
      </c>
      <c r="AK961" s="61" t="s">
        <v>2127</v>
      </c>
      <c r="AL961" s="61"/>
      <c r="AM961" s="61"/>
      <c r="AN961" s="61"/>
      <c r="AO961" s="61"/>
      <c r="AP961" s="61"/>
      <c r="AQ961" s="61"/>
      <c r="AR961" s="61"/>
      <c r="AS961" s="489" t="s">
        <v>4307</v>
      </c>
    </row>
    <row r="962" spans="1:45" ht="15" customHeight="1" x14ac:dyDescent="0.25">
      <c r="A962" s="198"/>
      <c r="B962" s="61" t="s">
        <v>3580</v>
      </c>
      <c r="C962" s="61" t="s">
        <v>4308</v>
      </c>
      <c r="D962" s="158"/>
      <c r="E962" s="196" t="s">
        <v>4309</v>
      </c>
      <c r="F962" s="217" t="s">
        <v>690</v>
      </c>
      <c r="G962" s="61" t="s">
        <v>691</v>
      </c>
      <c r="H962" s="61"/>
      <c r="I962" s="61"/>
      <c r="J962" s="61"/>
      <c r="K962" s="61"/>
      <c r="L962" s="61"/>
      <c r="M962" s="61"/>
      <c r="N962" s="61"/>
      <c r="O962" s="63"/>
      <c r="P962" s="184">
        <f t="shared" si="45"/>
        <v>0</v>
      </c>
      <c r="Q962" s="64"/>
      <c r="R962" s="64"/>
      <c r="S962" s="64"/>
      <c r="T962" s="64"/>
      <c r="U962" s="64"/>
      <c r="V962" s="64"/>
      <c r="W962" s="64"/>
      <c r="X962" s="63"/>
      <c r="Y962" s="189">
        <f t="shared" si="46"/>
        <v>0</v>
      </c>
      <c r="Z962" s="61"/>
      <c r="AA962" s="61"/>
      <c r="AB962" s="61"/>
      <c r="AC962" s="61"/>
      <c r="AD962" s="61"/>
      <c r="AE962" s="61"/>
      <c r="AF962" s="61">
        <v>1</v>
      </c>
      <c r="AG962" s="63">
        <v>43903</v>
      </c>
      <c r="AH962" s="186">
        <f t="shared" si="47"/>
        <v>1</v>
      </c>
      <c r="AI962" s="61"/>
      <c r="AJ962" s="64" t="s">
        <v>2135</v>
      </c>
      <c r="AK962" s="61" t="s">
        <v>2127</v>
      </c>
      <c r="AL962" s="61"/>
      <c r="AM962" s="61"/>
      <c r="AN962" s="61"/>
      <c r="AO962" s="61"/>
      <c r="AP962" s="61"/>
      <c r="AQ962" s="61"/>
      <c r="AR962" s="61"/>
      <c r="AS962" s="489" t="s">
        <v>4310</v>
      </c>
    </row>
    <row r="963" spans="1:45" ht="15" customHeight="1" x14ac:dyDescent="0.25">
      <c r="A963" s="198"/>
      <c r="B963" s="61" t="s">
        <v>4311</v>
      </c>
      <c r="C963" s="61" t="s">
        <v>4312</v>
      </c>
      <c r="D963" s="158"/>
      <c r="E963" s="196" t="s">
        <v>4313</v>
      </c>
      <c r="F963" s="217" t="s">
        <v>690</v>
      </c>
      <c r="G963" s="61" t="s">
        <v>691</v>
      </c>
      <c r="H963" s="61"/>
      <c r="I963" s="61"/>
      <c r="J963" s="61"/>
      <c r="K963" s="61"/>
      <c r="L963" s="61"/>
      <c r="M963" s="61"/>
      <c r="N963" s="61"/>
      <c r="O963" s="63"/>
      <c r="P963" s="184">
        <f t="shared" si="45"/>
        <v>0</v>
      </c>
      <c r="Q963" s="64"/>
      <c r="R963" s="64"/>
      <c r="S963" s="64"/>
      <c r="T963" s="64"/>
      <c r="U963" s="64"/>
      <c r="V963" s="64"/>
      <c r="W963" s="64"/>
      <c r="X963" s="63"/>
      <c r="Y963" s="189">
        <f t="shared" si="46"/>
        <v>0</v>
      </c>
      <c r="Z963" s="61"/>
      <c r="AA963" s="61"/>
      <c r="AB963" s="61"/>
      <c r="AC963" s="61"/>
      <c r="AD963" s="61"/>
      <c r="AE963" s="61"/>
      <c r="AF963" s="61">
        <v>1</v>
      </c>
      <c r="AG963" s="63">
        <v>43888</v>
      </c>
      <c r="AH963" s="186">
        <f t="shared" si="47"/>
        <v>1</v>
      </c>
      <c r="AI963" s="61"/>
      <c r="AJ963" s="64" t="s">
        <v>2135</v>
      </c>
      <c r="AK963" s="61" t="s">
        <v>2127</v>
      </c>
      <c r="AL963" s="61"/>
      <c r="AM963" s="61"/>
      <c r="AN963" s="61"/>
      <c r="AO963" s="61"/>
      <c r="AP963" s="61"/>
      <c r="AQ963" s="61"/>
      <c r="AR963" s="61"/>
      <c r="AS963" s="489" t="s">
        <v>4314</v>
      </c>
    </row>
    <row r="964" spans="1:45" ht="15" customHeight="1" x14ac:dyDescent="0.25">
      <c r="A964" s="198"/>
      <c r="B964" s="61" t="s">
        <v>4315</v>
      </c>
      <c r="C964" s="61" t="s">
        <v>4316</v>
      </c>
      <c r="D964" s="158"/>
      <c r="E964" s="196" t="s">
        <v>4317</v>
      </c>
      <c r="F964" s="217" t="s">
        <v>510</v>
      </c>
      <c r="G964" s="61" t="s">
        <v>394</v>
      </c>
      <c r="H964" s="61"/>
      <c r="I964" s="61"/>
      <c r="J964" s="61"/>
      <c r="K964" s="61"/>
      <c r="L964" s="61"/>
      <c r="M964" s="61"/>
      <c r="N964" s="61"/>
      <c r="O964" s="63"/>
      <c r="P964" s="184">
        <f t="shared" si="45"/>
        <v>0</v>
      </c>
      <c r="Q964" s="64"/>
      <c r="R964" s="64"/>
      <c r="S964" s="64"/>
      <c r="T964" s="64"/>
      <c r="U964" s="64"/>
      <c r="V964" s="64"/>
      <c r="W964" s="64"/>
      <c r="X964" s="63"/>
      <c r="Y964" s="189">
        <f t="shared" si="46"/>
        <v>0</v>
      </c>
      <c r="Z964" s="61"/>
      <c r="AA964" s="61"/>
      <c r="AB964" s="61"/>
      <c r="AC964" s="61"/>
      <c r="AD964" s="61"/>
      <c r="AE964" s="61"/>
      <c r="AF964" s="61">
        <v>1</v>
      </c>
      <c r="AG964" s="63">
        <v>44145</v>
      </c>
      <c r="AH964" s="186">
        <f t="shared" si="47"/>
        <v>1</v>
      </c>
      <c r="AI964" s="61"/>
      <c r="AJ964" s="64" t="s">
        <v>2135</v>
      </c>
      <c r="AK964" s="61" t="s">
        <v>2127</v>
      </c>
      <c r="AL964" s="61"/>
      <c r="AM964" s="61"/>
      <c r="AN964" s="61"/>
      <c r="AO964" s="61"/>
      <c r="AP964" s="61"/>
      <c r="AQ964" s="61"/>
      <c r="AR964" s="61"/>
      <c r="AS964" s="489" t="s">
        <v>4318</v>
      </c>
    </row>
    <row r="965" spans="1:45" ht="15" x14ac:dyDescent="0.25">
      <c r="A965" s="198"/>
      <c r="B965" s="61" t="s">
        <v>4319</v>
      </c>
      <c r="C965" s="61" t="s">
        <v>4320</v>
      </c>
      <c r="D965" s="158"/>
      <c r="E965" s="196" t="s">
        <v>4321</v>
      </c>
      <c r="F965" s="217" t="s">
        <v>690</v>
      </c>
      <c r="G965" s="61" t="s">
        <v>691</v>
      </c>
      <c r="H965" s="61"/>
      <c r="I965" s="61"/>
      <c r="J965" s="61"/>
      <c r="K965" s="61"/>
      <c r="L965" s="61"/>
      <c r="M965" s="61"/>
      <c r="N965" s="61"/>
      <c r="O965" s="63"/>
      <c r="P965" s="184">
        <f t="shared" si="45"/>
        <v>0</v>
      </c>
      <c r="Q965" s="64"/>
      <c r="R965" s="64"/>
      <c r="S965" s="64"/>
      <c r="T965" s="64"/>
      <c r="U965" s="64"/>
      <c r="V965" s="64"/>
      <c r="W965" s="64"/>
      <c r="X965" s="63"/>
      <c r="Y965" s="189">
        <f t="shared" si="46"/>
        <v>0</v>
      </c>
      <c r="Z965" s="61"/>
      <c r="AA965" s="61"/>
      <c r="AB965" s="61"/>
      <c r="AC965" s="61"/>
      <c r="AD965" s="61"/>
      <c r="AE965" s="61"/>
      <c r="AF965" s="61">
        <v>1</v>
      </c>
      <c r="AG965" s="63">
        <v>44071</v>
      </c>
      <c r="AH965" s="186">
        <f t="shared" si="47"/>
        <v>1</v>
      </c>
      <c r="AI965" s="64"/>
      <c r="AJ965" s="64" t="s">
        <v>2135</v>
      </c>
      <c r="AK965" s="61" t="s">
        <v>2127</v>
      </c>
      <c r="AL965" s="61"/>
      <c r="AM965" s="61"/>
      <c r="AN965" s="61"/>
      <c r="AO965" s="61"/>
      <c r="AP965" s="61"/>
      <c r="AQ965" s="61"/>
      <c r="AR965" s="61"/>
      <c r="AS965" s="489" t="s">
        <v>4322</v>
      </c>
    </row>
    <row r="966" spans="1:45" ht="15" customHeight="1" x14ac:dyDescent="0.25">
      <c r="A966" s="198"/>
      <c r="B966" s="61" t="s">
        <v>4319</v>
      </c>
      <c r="C966" s="61" t="s">
        <v>4323</v>
      </c>
      <c r="D966" s="158"/>
      <c r="E966" s="196" t="s">
        <v>4324</v>
      </c>
      <c r="F966" s="217" t="s">
        <v>690</v>
      </c>
      <c r="G966" s="61" t="s">
        <v>691</v>
      </c>
      <c r="H966" s="61"/>
      <c r="I966" s="61"/>
      <c r="J966" s="61"/>
      <c r="K966" s="61"/>
      <c r="L966" s="61"/>
      <c r="M966" s="61"/>
      <c r="N966" s="61"/>
      <c r="O966" s="63"/>
      <c r="P966" s="184">
        <f t="shared" si="45"/>
        <v>0</v>
      </c>
      <c r="Q966" s="64"/>
      <c r="R966" s="64"/>
      <c r="S966" s="64"/>
      <c r="T966" s="64"/>
      <c r="U966" s="64"/>
      <c r="V966" s="64"/>
      <c r="W966" s="64"/>
      <c r="X966" s="63"/>
      <c r="Y966" s="189">
        <f t="shared" si="46"/>
        <v>0</v>
      </c>
      <c r="Z966" s="61"/>
      <c r="AA966" s="61"/>
      <c r="AB966" s="61"/>
      <c r="AC966" s="61"/>
      <c r="AD966" s="61"/>
      <c r="AE966" s="61"/>
      <c r="AF966" s="61">
        <v>1</v>
      </c>
      <c r="AG966" s="63">
        <v>44071</v>
      </c>
      <c r="AH966" s="186">
        <f t="shared" si="47"/>
        <v>1</v>
      </c>
      <c r="AI966" s="64"/>
      <c r="AJ966" s="64" t="s">
        <v>2135</v>
      </c>
      <c r="AK966" s="61" t="s">
        <v>2127</v>
      </c>
      <c r="AL966" s="61"/>
      <c r="AM966" s="61"/>
      <c r="AN966" s="61"/>
      <c r="AO966" s="61"/>
      <c r="AP966" s="61"/>
      <c r="AQ966" s="61"/>
      <c r="AR966" s="61"/>
      <c r="AS966" s="489" t="s">
        <v>4325</v>
      </c>
    </row>
    <row r="967" spans="1:45" ht="15" customHeight="1" x14ac:dyDescent="0.25">
      <c r="A967" s="198"/>
      <c r="B967" s="61" t="s">
        <v>4326</v>
      </c>
      <c r="C967" s="61" t="s">
        <v>4327</v>
      </c>
      <c r="D967" s="158"/>
      <c r="E967" s="196" t="s">
        <v>4328</v>
      </c>
      <c r="F967" s="217" t="s">
        <v>510</v>
      </c>
      <c r="G967" s="61" t="s">
        <v>394</v>
      </c>
      <c r="H967" s="61"/>
      <c r="I967" s="61"/>
      <c r="J967" s="61"/>
      <c r="K967" s="61"/>
      <c r="L967" s="61"/>
      <c r="M967" s="61"/>
      <c r="N967" s="61"/>
      <c r="O967" s="63"/>
      <c r="P967" s="184">
        <f t="shared" si="45"/>
        <v>0</v>
      </c>
      <c r="Q967" s="64"/>
      <c r="R967" s="64"/>
      <c r="S967" s="64"/>
      <c r="T967" s="64"/>
      <c r="U967" s="64"/>
      <c r="V967" s="64"/>
      <c r="W967" s="64"/>
      <c r="X967" s="63"/>
      <c r="Y967" s="189">
        <f t="shared" si="46"/>
        <v>0</v>
      </c>
      <c r="Z967" s="61"/>
      <c r="AA967" s="61"/>
      <c r="AB967" s="61"/>
      <c r="AC967" s="61"/>
      <c r="AD967" s="61"/>
      <c r="AE967" s="61"/>
      <c r="AF967" s="61">
        <v>1</v>
      </c>
      <c r="AG967" s="63">
        <v>43903</v>
      </c>
      <c r="AH967" s="186">
        <f t="shared" si="47"/>
        <v>1</v>
      </c>
      <c r="AI967" s="61"/>
      <c r="AJ967" s="64" t="s">
        <v>2135</v>
      </c>
      <c r="AK967" s="61" t="s">
        <v>2127</v>
      </c>
      <c r="AL967" s="61"/>
      <c r="AM967" s="61"/>
      <c r="AN967" s="61"/>
      <c r="AO967" s="61"/>
      <c r="AP967" s="61"/>
      <c r="AQ967" s="61"/>
      <c r="AR967" s="61"/>
      <c r="AS967" s="489" t="s">
        <v>4329</v>
      </c>
    </row>
    <row r="968" spans="1:45" ht="15" customHeight="1" x14ac:dyDescent="0.25">
      <c r="A968" s="198"/>
      <c r="B968" s="61" t="s">
        <v>4330</v>
      </c>
      <c r="C968" s="61" t="s">
        <v>4331</v>
      </c>
      <c r="D968" s="158"/>
      <c r="E968" s="196" t="s">
        <v>4332</v>
      </c>
      <c r="F968" s="217" t="s">
        <v>690</v>
      </c>
      <c r="G968" s="61" t="s">
        <v>691</v>
      </c>
      <c r="H968" s="61"/>
      <c r="I968" s="61"/>
      <c r="J968" s="61"/>
      <c r="K968" s="61"/>
      <c r="L968" s="61"/>
      <c r="M968" s="61"/>
      <c r="N968" s="61"/>
      <c r="O968" s="63"/>
      <c r="P968" s="184">
        <f t="shared" si="45"/>
        <v>0</v>
      </c>
      <c r="Q968" s="64"/>
      <c r="R968" s="64"/>
      <c r="S968" s="64"/>
      <c r="T968" s="64"/>
      <c r="U968" s="64"/>
      <c r="V968" s="64"/>
      <c r="W968" s="64"/>
      <c r="X968" s="63"/>
      <c r="Y968" s="189">
        <f t="shared" si="46"/>
        <v>0</v>
      </c>
      <c r="Z968" s="61"/>
      <c r="AA968" s="61"/>
      <c r="AB968" s="61"/>
      <c r="AC968" s="61"/>
      <c r="AD968" s="61"/>
      <c r="AE968" s="61"/>
      <c r="AF968" s="61">
        <v>1</v>
      </c>
      <c r="AG968" s="63">
        <v>44125</v>
      </c>
      <c r="AH968" s="186">
        <f t="shared" si="47"/>
        <v>1</v>
      </c>
      <c r="AI968" s="61"/>
      <c r="AJ968" s="64" t="s">
        <v>2135</v>
      </c>
      <c r="AK968" s="61" t="s">
        <v>2127</v>
      </c>
      <c r="AL968" s="61"/>
      <c r="AM968" s="61"/>
      <c r="AN968" s="61"/>
      <c r="AO968" s="61"/>
      <c r="AP968" s="61"/>
      <c r="AQ968" s="61"/>
      <c r="AR968" s="61"/>
      <c r="AS968" s="489" t="s">
        <v>4333</v>
      </c>
    </row>
    <row r="969" spans="1:45" ht="15" customHeight="1" x14ac:dyDescent="0.25">
      <c r="A969" s="198"/>
      <c r="B969" s="61" t="s">
        <v>4334</v>
      </c>
      <c r="C969" s="61" t="s">
        <v>4335</v>
      </c>
      <c r="D969" s="158"/>
      <c r="E969" s="196" t="s">
        <v>4336</v>
      </c>
      <c r="F969" s="217" t="s">
        <v>510</v>
      </c>
      <c r="G969" s="61" t="s">
        <v>394</v>
      </c>
      <c r="H969" s="61"/>
      <c r="I969" s="61"/>
      <c r="J969" s="61"/>
      <c r="K969" s="61"/>
      <c r="L969" s="61"/>
      <c r="M969" s="61"/>
      <c r="N969" s="61"/>
      <c r="O969" s="63"/>
      <c r="P969" s="184">
        <f t="shared" si="45"/>
        <v>0</v>
      </c>
      <c r="Q969" s="64"/>
      <c r="R969" s="64"/>
      <c r="S969" s="64"/>
      <c r="T969" s="64"/>
      <c r="U969" s="64"/>
      <c r="V969" s="64"/>
      <c r="W969" s="64"/>
      <c r="X969" s="63"/>
      <c r="Y969" s="189">
        <f t="shared" si="46"/>
        <v>0</v>
      </c>
      <c r="Z969" s="61"/>
      <c r="AA969" s="61"/>
      <c r="AB969" s="61"/>
      <c r="AC969" s="61"/>
      <c r="AD969" s="61"/>
      <c r="AE969" s="61"/>
      <c r="AF969" s="61">
        <v>1</v>
      </c>
      <c r="AG969" s="63">
        <v>43857</v>
      </c>
      <c r="AH969" s="186">
        <f t="shared" si="47"/>
        <v>1</v>
      </c>
      <c r="AI969" s="64"/>
      <c r="AJ969" s="64" t="s">
        <v>2135</v>
      </c>
      <c r="AK969" s="61" t="s">
        <v>2127</v>
      </c>
      <c r="AL969" s="61"/>
      <c r="AM969" s="61"/>
      <c r="AN969" s="61"/>
      <c r="AO969" s="61"/>
      <c r="AP969" s="61"/>
      <c r="AQ969" s="61"/>
      <c r="AR969" s="61"/>
      <c r="AS969" s="489" t="s">
        <v>4337</v>
      </c>
    </row>
    <row r="970" spans="1:45" ht="15" customHeight="1" x14ac:dyDescent="0.25">
      <c r="A970" s="198"/>
      <c r="B970" s="61" t="s">
        <v>4338</v>
      </c>
      <c r="C970" s="61" t="s">
        <v>4339</v>
      </c>
      <c r="D970" s="158"/>
      <c r="E970" s="196" t="s">
        <v>4340</v>
      </c>
      <c r="F970" s="217" t="s">
        <v>510</v>
      </c>
      <c r="G970" s="61" t="s">
        <v>394</v>
      </c>
      <c r="H970" s="61"/>
      <c r="I970" s="61"/>
      <c r="J970" s="61"/>
      <c r="K970" s="61"/>
      <c r="L970" s="61"/>
      <c r="M970" s="61"/>
      <c r="N970" s="61"/>
      <c r="O970" s="63"/>
      <c r="P970" s="184">
        <f t="shared" si="45"/>
        <v>0</v>
      </c>
      <c r="Q970" s="64"/>
      <c r="R970" s="64"/>
      <c r="S970" s="64"/>
      <c r="T970" s="64"/>
      <c r="U970" s="64"/>
      <c r="V970" s="64"/>
      <c r="W970" s="64"/>
      <c r="X970" s="63"/>
      <c r="Y970" s="189">
        <f t="shared" si="46"/>
        <v>0</v>
      </c>
      <c r="Z970" s="61"/>
      <c r="AA970" s="61"/>
      <c r="AB970" s="61"/>
      <c r="AC970" s="61"/>
      <c r="AD970" s="61"/>
      <c r="AE970" s="61"/>
      <c r="AF970" s="61">
        <v>1</v>
      </c>
      <c r="AG970" s="63">
        <v>44038</v>
      </c>
      <c r="AH970" s="186">
        <f t="shared" si="47"/>
        <v>1</v>
      </c>
      <c r="AI970" s="61"/>
      <c r="AJ970" s="64" t="s">
        <v>2135</v>
      </c>
      <c r="AK970" s="61" t="s">
        <v>2127</v>
      </c>
      <c r="AL970" s="61"/>
      <c r="AM970" s="61"/>
      <c r="AN970" s="61"/>
      <c r="AO970" s="61"/>
      <c r="AP970" s="61"/>
      <c r="AQ970" s="61"/>
      <c r="AR970" s="61"/>
      <c r="AS970" s="489" t="s">
        <v>4341</v>
      </c>
    </row>
    <row r="971" spans="1:45" ht="15" customHeight="1" x14ac:dyDescent="0.25">
      <c r="A971" s="198"/>
      <c r="B971" s="61" t="s">
        <v>4342</v>
      </c>
      <c r="C971" s="61" t="s">
        <v>4343</v>
      </c>
      <c r="D971" s="158"/>
      <c r="E971" s="196" t="s">
        <v>4344</v>
      </c>
      <c r="F971" s="217" t="s">
        <v>510</v>
      </c>
      <c r="G971" s="61" t="s">
        <v>394</v>
      </c>
      <c r="H971" s="61"/>
      <c r="I971" s="61"/>
      <c r="J971" s="61"/>
      <c r="K971" s="61"/>
      <c r="L971" s="61"/>
      <c r="M971" s="61"/>
      <c r="N971" s="61"/>
      <c r="O971" s="63"/>
      <c r="P971" s="184">
        <f t="shared" si="45"/>
        <v>0</v>
      </c>
      <c r="Q971" s="64"/>
      <c r="R971" s="64"/>
      <c r="S971" s="64"/>
      <c r="T971" s="64"/>
      <c r="U971" s="64"/>
      <c r="V971" s="64"/>
      <c r="W971" s="64"/>
      <c r="X971" s="63"/>
      <c r="Y971" s="189">
        <f t="shared" si="46"/>
        <v>0</v>
      </c>
      <c r="Z971" s="61"/>
      <c r="AA971" s="61"/>
      <c r="AB971" s="61"/>
      <c r="AC971" s="61"/>
      <c r="AD971" s="61"/>
      <c r="AE971" s="61"/>
      <c r="AF971" s="61">
        <v>1</v>
      </c>
      <c r="AG971" s="63">
        <v>44105</v>
      </c>
      <c r="AH971" s="186">
        <f t="shared" si="47"/>
        <v>1</v>
      </c>
      <c r="AI971" s="64"/>
      <c r="AJ971" s="64" t="s">
        <v>2135</v>
      </c>
      <c r="AK971" s="61" t="s">
        <v>2127</v>
      </c>
      <c r="AL971" s="61"/>
      <c r="AM971" s="61"/>
      <c r="AN971" s="61"/>
      <c r="AO971" s="61"/>
      <c r="AP971" s="61"/>
      <c r="AQ971" s="61"/>
      <c r="AR971" s="61"/>
      <c r="AS971" s="489" t="s">
        <v>4345</v>
      </c>
    </row>
    <row r="972" spans="1:45" s="305" customFormat="1" ht="15" customHeight="1" x14ac:dyDescent="0.25">
      <c r="A972" s="198"/>
      <c r="B972" s="61" t="s">
        <v>2031</v>
      </c>
      <c r="C972" s="61" t="s">
        <v>3210</v>
      </c>
      <c r="D972" s="158"/>
      <c r="E972" s="196" t="s">
        <v>3211</v>
      </c>
      <c r="F972" s="217" t="s">
        <v>510</v>
      </c>
      <c r="G972" s="61" t="s">
        <v>394</v>
      </c>
      <c r="H972" s="61"/>
      <c r="I972" s="61"/>
      <c r="J972" s="61"/>
      <c r="K972" s="61"/>
      <c r="L972" s="61"/>
      <c r="M972" s="61"/>
      <c r="N972" s="61"/>
      <c r="O972" s="63"/>
      <c r="P972" s="184">
        <f t="shared" si="45"/>
        <v>0</v>
      </c>
      <c r="Q972" s="64"/>
      <c r="R972" s="64"/>
      <c r="S972" s="64"/>
      <c r="T972" s="64"/>
      <c r="U972" s="64"/>
      <c r="V972" s="64"/>
      <c r="W972" s="64"/>
      <c r="X972" s="63"/>
      <c r="Y972" s="189">
        <f t="shared" si="46"/>
        <v>0</v>
      </c>
      <c r="Z972" s="61"/>
      <c r="AA972" s="61"/>
      <c r="AB972" s="61"/>
      <c r="AC972" s="61"/>
      <c r="AD972" s="61"/>
      <c r="AE972" s="61"/>
      <c r="AF972" s="61">
        <v>1</v>
      </c>
      <c r="AG972" s="63">
        <v>44179</v>
      </c>
      <c r="AH972" s="186">
        <f t="shared" si="47"/>
        <v>1</v>
      </c>
      <c r="AI972" s="64"/>
      <c r="AJ972" s="64" t="s">
        <v>2135</v>
      </c>
      <c r="AK972" s="61" t="s">
        <v>2127</v>
      </c>
      <c r="AL972" s="61"/>
      <c r="AM972" s="61"/>
      <c r="AN972" s="61"/>
      <c r="AO972" s="61"/>
      <c r="AP972" s="61"/>
      <c r="AQ972" s="61"/>
      <c r="AR972" s="61"/>
      <c r="AS972" s="489" t="s">
        <v>3212</v>
      </c>
    </row>
    <row r="973" spans="1:45" s="305" customFormat="1" ht="15" customHeight="1" x14ac:dyDescent="0.25">
      <c r="A973" s="198"/>
      <c r="B973" s="61" t="s">
        <v>4346</v>
      </c>
      <c r="C973" s="61" t="s">
        <v>4347</v>
      </c>
      <c r="D973" s="158"/>
      <c r="E973" s="196" t="s">
        <v>4348</v>
      </c>
      <c r="F973" s="217" t="s">
        <v>510</v>
      </c>
      <c r="G973" s="61" t="s">
        <v>394</v>
      </c>
      <c r="H973" s="61"/>
      <c r="I973" s="61"/>
      <c r="J973" s="61"/>
      <c r="K973" s="61"/>
      <c r="L973" s="61"/>
      <c r="M973" s="61"/>
      <c r="N973" s="61"/>
      <c r="O973" s="63"/>
      <c r="P973" s="184">
        <f t="shared" ref="P973:P985" si="48">SUM($H973:$N973)</f>
        <v>0</v>
      </c>
      <c r="Q973" s="64"/>
      <c r="R973" s="64"/>
      <c r="S973" s="64"/>
      <c r="T973" s="64"/>
      <c r="U973" s="64"/>
      <c r="V973" s="64"/>
      <c r="W973" s="64"/>
      <c r="X973" s="63"/>
      <c r="Y973" s="189">
        <f t="shared" ref="Y973:Y985" si="49">SUM(Q973:W973)</f>
        <v>0</v>
      </c>
      <c r="Z973" s="61"/>
      <c r="AA973" s="61"/>
      <c r="AB973" s="61"/>
      <c r="AC973" s="61"/>
      <c r="AD973" s="61"/>
      <c r="AE973" s="61"/>
      <c r="AF973" s="61">
        <v>1</v>
      </c>
      <c r="AG973" s="63">
        <v>43861</v>
      </c>
      <c r="AH973" s="186">
        <f t="shared" ref="AH973:AH985" si="50">SUM($Z973:$AF973)</f>
        <v>1</v>
      </c>
      <c r="AI973" s="64"/>
      <c r="AJ973" s="64" t="s">
        <v>2135</v>
      </c>
      <c r="AK973" s="61" t="s">
        <v>2127</v>
      </c>
      <c r="AL973" s="61"/>
      <c r="AM973" s="61"/>
      <c r="AN973" s="61"/>
      <c r="AO973" s="61"/>
      <c r="AP973" s="61"/>
      <c r="AQ973" s="61"/>
      <c r="AR973" s="61"/>
      <c r="AS973" s="489" t="s">
        <v>4349</v>
      </c>
    </row>
    <row r="974" spans="1:45" s="305" customFormat="1" ht="15" x14ac:dyDescent="0.25">
      <c r="A974" s="198"/>
      <c r="B974" s="61" t="s">
        <v>4350</v>
      </c>
      <c r="C974" s="61" t="s">
        <v>4351</v>
      </c>
      <c r="D974" s="158"/>
      <c r="E974" s="196" t="s">
        <v>4352</v>
      </c>
      <c r="F974" s="217" t="s">
        <v>510</v>
      </c>
      <c r="G974" s="61" t="s">
        <v>394</v>
      </c>
      <c r="H974" s="61"/>
      <c r="I974" s="61"/>
      <c r="J974" s="61"/>
      <c r="K974" s="61"/>
      <c r="L974" s="61"/>
      <c r="M974" s="61"/>
      <c r="N974" s="61"/>
      <c r="O974" s="63"/>
      <c r="P974" s="184">
        <f t="shared" si="48"/>
        <v>0</v>
      </c>
      <c r="Q974" s="64"/>
      <c r="R974" s="64"/>
      <c r="S974" s="64"/>
      <c r="T974" s="64"/>
      <c r="U974" s="64"/>
      <c r="V974" s="64"/>
      <c r="W974" s="64"/>
      <c r="X974" s="63"/>
      <c r="Y974" s="189">
        <f t="shared" si="49"/>
        <v>0</v>
      </c>
      <c r="Z974" s="61"/>
      <c r="AA974" s="61"/>
      <c r="AB974" s="61"/>
      <c r="AC974" s="61"/>
      <c r="AD974" s="61"/>
      <c r="AE974" s="61"/>
      <c r="AF974" s="61">
        <v>1</v>
      </c>
      <c r="AG974" s="63">
        <v>44194</v>
      </c>
      <c r="AH974" s="186">
        <f t="shared" si="50"/>
        <v>1</v>
      </c>
      <c r="AI974" s="64"/>
      <c r="AJ974" s="64" t="s">
        <v>2135</v>
      </c>
      <c r="AK974" s="61" t="s">
        <v>2127</v>
      </c>
      <c r="AL974" s="61"/>
      <c r="AM974" s="61"/>
      <c r="AN974" s="61"/>
      <c r="AO974" s="61"/>
      <c r="AP974" s="61"/>
      <c r="AQ974" s="61"/>
      <c r="AR974" s="61"/>
      <c r="AS974" s="489" t="s">
        <v>4353</v>
      </c>
    </row>
    <row r="975" spans="1:45" s="305" customFormat="1" ht="15" customHeight="1" x14ac:dyDescent="0.25">
      <c r="A975" s="198"/>
      <c r="B975" s="61" t="s">
        <v>4354</v>
      </c>
      <c r="C975" s="61" t="s">
        <v>4355</v>
      </c>
      <c r="D975" s="158"/>
      <c r="E975" s="196" t="s">
        <v>4356</v>
      </c>
      <c r="F975" s="217" t="s">
        <v>510</v>
      </c>
      <c r="G975" s="61" t="s">
        <v>394</v>
      </c>
      <c r="H975" s="61"/>
      <c r="I975" s="61"/>
      <c r="J975" s="61"/>
      <c r="K975" s="61"/>
      <c r="L975" s="61"/>
      <c r="M975" s="61"/>
      <c r="N975" s="61"/>
      <c r="O975" s="63"/>
      <c r="P975" s="184">
        <f t="shared" si="48"/>
        <v>0</v>
      </c>
      <c r="Q975" s="64"/>
      <c r="R975" s="64"/>
      <c r="S975" s="64"/>
      <c r="T975" s="64"/>
      <c r="U975" s="64"/>
      <c r="V975" s="64"/>
      <c r="W975" s="64"/>
      <c r="X975" s="63"/>
      <c r="Y975" s="189">
        <f t="shared" si="49"/>
        <v>0</v>
      </c>
      <c r="Z975" s="61"/>
      <c r="AA975" s="61"/>
      <c r="AB975" s="61"/>
      <c r="AC975" s="61"/>
      <c r="AD975" s="61"/>
      <c r="AE975" s="61"/>
      <c r="AF975" s="61">
        <v>1</v>
      </c>
      <c r="AG975" s="63">
        <v>44105</v>
      </c>
      <c r="AH975" s="186">
        <f t="shared" si="50"/>
        <v>1</v>
      </c>
      <c r="AI975" s="64"/>
      <c r="AJ975" s="64" t="s">
        <v>2135</v>
      </c>
      <c r="AK975" s="61" t="s">
        <v>2127</v>
      </c>
      <c r="AL975" s="61"/>
      <c r="AM975" s="61"/>
      <c r="AN975" s="61"/>
      <c r="AO975" s="61"/>
      <c r="AP975" s="61"/>
      <c r="AQ975" s="61"/>
      <c r="AR975" s="61"/>
      <c r="AS975" s="489" t="s">
        <v>4357</v>
      </c>
    </row>
    <row r="976" spans="1:45" s="305" customFormat="1" ht="15" x14ac:dyDescent="0.25">
      <c r="A976" s="198"/>
      <c r="B976" s="61" t="s">
        <v>4358</v>
      </c>
      <c r="C976" s="61" t="s">
        <v>4359</v>
      </c>
      <c r="D976" s="158"/>
      <c r="E976" s="196" t="s">
        <v>4360</v>
      </c>
      <c r="F976" s="217" t="s">
        <v>510</v>
      </c>
      <c r="G976" s="61" t="s">
        <v>394</v>
      </c>
      <c r="H976" s="61"/>
      <c r="I976" s="61"/>
      <c r="J976" s="61"/>
      <c r="K976" s="61"/>
      <c r="L976" s="61"/>
      <c r="M976" s="61"/>
      <c r="N976" s="61"/>
      <c r="O976" s="63"/>
      <c r="P976" s="184">
        <f t="shared" si="48"/>
        <v>0</v>
      </c>
      <c r="Q976" s="64"/>
      <c r="R976" s="64"/>
      <c r="S976" s="64"/>
      <c r="T976" s="64"/>
      <c r="U976" s="64"/>
      <c r="V976" s="64"/>
      <c r="W976" s="64"/>
      <c r="X976" s="63"/>
      <c r="Y976" s="189">
        <f t="shared" si="49"/>
        <v>0</v>
      </c>
      <c r="Z976" s="61"/>
      <c r="AA976" s="61"/>
      <c r="AB976" s="61"/>
      <c r="AC976" s="61"/>
      <c r="AD976" s="61"/>
      <c r="AE976" s="61"/>
      <c r="AF976" s="61">
        <v>1</v>
      </c>
      <c r="AG976" s="63">
        <v>44148</v>
      </c>
      <c r="AH976" s="186">
        <f t="shared" si="50"/>
        <v>1</v>
      </c>
      <c r="AI976" s="64"/>
      <c r="AJ976" s="64" t="s">
        <v>2135</v>
      </c>
      <c r="AK976" s="61" t="s">
        <v>2127</v>
      </c>
      <c r="AL976" s="61"/>
      <c r="AM976" s="61"/>
      <c r="AN976" s="61"/>
      <c r="AO976" s="61"/>
      <c r="AP976" s="61"/>
      <c r="AQ976" s="61"/>
      <c r="AR976" s="61"/>
      <c r="AS976" s="489" t="s">
        <v>4361</v>
      </c>
    </row>
    <row r="977" spans="1:45" s="305" customFormat="1" ht="15" customHeight="1" x14ac:dyDescent="0.25">
      <c r="A977" s="198"/>
      <c r="B977" s="61" t="s">
        <v>4362</v>
      </c>
      <c r="C977" s="61" t="s">
        <v>4363</v>
      </c>
      <c r="D977" s="158"/>
      <c r="E977" s="196" t="s">
        <v>4364</v>
      </c>
      <c r="F977" s="217" t="s">
        <v>510</v>
      </c>
      <c r="G977" s="61" t="s">
        <v>394</v>
      </c>
      <c r="H977" s="61"/>
      <c r="I977" s="61"/>
      <c r="J977" s="61"/>
      <c r="K977" s="61"/>
      <c r="L977" s="61"/>
      <c r="M977" s="61"/>
      <c r="N977" s="61"/>
      <c r="O977" s="63"/>
      <c r="P977" s="184">
        <f t="shared" si="48"/>
        <v>0</v>
      </c>
      <c r="Q977" s="64"/>
      <c r="R977" s="64"/>
      <c r="S977" s="64"/>
      <c r="T977" s="64"/>
      <c r="U977" s="64"/>
      <c r="V977" s="64"/>
      <c r="W977" s="64"/>
      <c r="X977" s="63"/>
      <c r="Y977" s="189">
        <f t="shared" si="49"/>
        <v>0</v>
      </c>
      <c r="Z977" s="61"/>
      <c r="AA977" s="61"/>
      <c r="AB977" s="61"/>
      <c r="AC977" s="61"/>
      <c r="AD977" s="61"/>
      <c r="AE977" s="61"/>
      <c r="AF977" s="61">
        <v>1</v>
      </c>
      <c r="AG977" s="63">
        <v>43903</v>
      </c>
      <c r="AH977" s="186">
        <f t="shared" si="50"/>
        <v>1</v>
      </c>
      <c r="AI977" s="64"/>
      <c r="AJ977" s="64" t="s">
        <v>2135</v>
      </c>
      <c r="AK977" s="61" t="s">
        <v>2127</v>
      </c>
      <c r="AL977" s="61"/>
      <c r="AM977" s="61"/>
      <c r="AN977" s="61"/>
      <c r="AO977" s="61"/>
      <c r="AP977" s="61"/>
      <c r="AQ977" s="61"/>
      <c r="AR977" s="61"/>
      <c r="AS977" s="489" t="s">
        <v>4365</v>
      </c>
    </row>
    <row r="978" spans="1:45" s="305" customFormat="1" ht="15" x14ac:dyDescent="0.25">
      <c r="A978" s="198"/>
      <c r="B978" s="61" t="s">
        <v>4366</v>
      </c>
      <c r="C978" s="61" t="s">
        <v>4367</v>
      </c>
      <c r="D978" s="158"/>
      <c r="E978" s="196" t="s">
        <v>4368</v>
      </c>
      <c r="F978" s="217" t="s">
        <v>510</v>
      </c>
      <c r="G978" s="61" t="s">
        <v>394</v>
      </c>
      <c r="H978" s="61"/>
      <c r="I978" s="61"/>
      <c r="J978" s="61"/>
      <c r="K978" s="61"/>
      <c r="L978" s="61"/>
      <c r="M978" s="61"/>
      <c r="N978" s="61"/>
      <c r="O978" s="63"/>
      <c r="P978" s="184">
        <f t="shared" si="48"/>
        <v>0</v>
      </c>
      <c r="Q978" s="64"/>
      <c r="R978" s="64"/>
      <c r="S978" s="64"/>
      <c r="T978" s="64"/>
      <c r="U978" s="64"/>
      <c r="V978" s="64"/>
      <c r="W978" s="64"/>
      <c r="X978" s="63"/>
      <c r="Y978" s="189">
        <f t="shared" si="49"/>
        <v>0</v>
      </c>
      <c r="Z978" s="61"/>
      <c r="AA978" s="61"/>
      <c r="AB978" s="61"/>
      <c r="AC978" s="61"/>
      <c r="AD978" s="61"/>
      <c r="AE978" s="61"/>
      <c r="AF978" s="61">
        <v>1</v>
      </c>
      <c r="AG978" s="63">
        <v>44187</v>
      </c>
      <c r="AH978" s="186">
        <f t="shared" si="50"/>
        <v>1</v>
      </c>
      <c r="AI978" s="64"/>
      <c r="AJ978" s="64" t="s">
        <v>2135</v>
      </c>
      <c r="AK978" s="61" t="s">
        <v>2127</v>
      </c>
      <c r="AL978" s="61"/>
      <c r="AM978" s="61"/>
      <c r="AN978" s="61"/>
      <c r="AO978" s="61"/>
      <c r="AP978" s="61"/>
      <c r="AQ978" s="61"/>
      <c r="AR978" s="61"/>
      <c r="AS978" s="489" t="s">
        <v>4369</v>
      </c>
    </row>
    <row r="979" spans="1:45" s="305" customFormat="1" ht="15" customHeight="1" x14ac:dyDescent="0.25">
      <c r="A979" s="198"/>
      <c r="B979" s="61" t="s">
        <v>4370</v>
      </c>
      <c r="C979" s="61" t="s">
        <v>4371</v>
      </c>
      <c r="D979" s="158"/>
      <c r="E979" s="196" t="s">
        <v>4372</v>
      </c>
      <c r="F979" s="217" t="s">
        <v>510</v>
      </c>
      <c r="G979" s="61" t="s">
        <v>394</v>
      </c>
      <c r="H979" s="61"/>
      <c r="I979" s="61"/>
      <c r="J979" s="61"/>
      <c r="K979" s="61"/>
      <c r="L979" s="61"/>
      <c r="M979" s="61"/>
      <c r="N979" s="61"/>
      <c r="O979" s="63"/>
      <c r="P979" s="184">
        <f t="shared" si="48"/>
        <v>0</v>
      </c>
      <c r="Q979" s="64"/>
      <c r="R979" s="64"/>
      <c r="S979" s="64"/>
      <c r="T979" s="64"/>
      <c r="U979" s="64"/>
      <c r="V979" s="64"/>
      <c r="W979" s="64"/>
      <c r="X979" s="63"/>
      <c r="Y979" s="189">
        <f t="shared" si="49"/>
        <v>0</v>
      </c>
      <c r="Z979" s="61"/>
      <c r="AA979" s="61"/>
      <c r="AB979" s="61"/>
      <c r="AC979" s="61"/>
      <c r="AD979" s="61"/>
      <c r="AE979" s="61"/>
      <c r="AF979" s="61">
        <v>1</v>
      </c>
      <c r="AG979" s="63">
        <v>43916</v>
      </c>
      <c r="AH979" s="186">
        <f t="shared" si="50"/>
        <v>1</v>
      </c>
      <c r="AI979" s="61"/>
      <c r="AJ979" s="64" t="s">
        <v>2135</v>
      </c>
      <c r="AK979" s="61" t="s">
        <v>2127</v>
      </c>
      <c r="AL979" s="61"/>
      <c r="AM979" s="61"/>
      <c r="AN979" s="61"/>
      <c r="AO979" s="61"/>
      <c r="AP979" s="61"/>
      <c r="AQ979" s="61"/>
      <c r="AR979" s="61"/>
      <c r="AS979" s="489" t="s">
        <v>4373</v>
      </c>
    </row>
    <row r="980" spans="1:45" s="305" customFormat="1" ht="15" customHeight="1" x14ac:dyDescent="0.25">
      <c r="A980" s="198"/>
      <c r="B980" s="61" t="s">
        <v>4374</v>
      </c>
      <c r="C980" s="61" t="s">
        <v>4375</v>
      </c>
      <c r="D980" s="158"/>
      <c r="E980" s="196" t="s">
        <v>4376</v>
      </c>
      <c r="F980" s="217" t="s">
        <v>510</v>
      </c>
      <c r="G980" s="61" t="s">
        <v>394</v>
      </c>
      <c r="H980" s="61"/>
      <c r="I980" s="61"/>
      <c r="J980" s="61"/>
      <c r="K980" s="61"/>
      <c r="L980" s="61"/>
      <c r="M980" s="61"/>
      <c r="N980" s="61"/>
      <c r="O980" s="63"/>
      <c r="P980" s="184">
        <f t="shared" si="48"/>
        <v>0</v>
      </c>
      <c r="Q980" s="64"/>
      <c r="R980" s="64"/>
      <c r="S980" s="64"/>
      <c r="T980" s="64"/>
      <c r="U980" s="64"/>
      <c r="V980" s="64"/>
      <c r="W980" s="64"/>
      <c r="X980" s="63"/>
      <c r="Y980" s="189">
        <f t="shared" si="49"/>
        <v>0</v>
      </c>
      <c r="Z980" s="61"/>
      <c r="AA980" s="61"/>
      <c r="AB980" s="61"/>
      <c r="AC980" s="61"/>
      <c r="AD980" s="61"/>
      <c r="AE980" s="61"/>
      <c r="AF980" s="61">
        <v>1</v>
      </c>
      <c r="AG980" s="63">
        <v>44120</v>
      </c>
      <c r="AH980" s="186">
        <f t="shared" si="50"/>
        <v>1</v>
      </c>
      <c r="AI980" s="64"/>
      <c r="AJ980" s="64" t="s">
        <v>2135</v>
      </c>
      <c r="AK980" s="61" t="s">
        <v>2127</v>
      </c>
      <c r="AL980" s="61"/>
      <c r="AM980" s="61"/>
      <c r="AN980" s="61"/>
      <c r="AO980" s="61"/>
      <c r="AP980" s="61"/>
      <c r="AQ980" s="61"/>
      <c r="AR980" s="61"/>
      <c r="AS980" s="540" t="s">
        <v>4377</v>
      </c>
    </row>
    <row r="981" spans="1:45" s="305" customFormat="1" ht="15" x14ac:dyDescent="0.25">
      <c r="A981" s="198"/>
      <c r="B981" s="61" t="s">
        <v>4378</v>
      </c>
      <c r="C981" s="61" t="s">
        <v>4379</v>
      </c>
      <c r="D981" s="158"/>
      <c r="E981" s="196" t="s">
        <v>4380</v>
      </c>
      <c r="F981" s="217" t="s">
        <v>510</v>
      </c>
      <c r="G981" s="61" t="s">
        <v>394</v>
      </c>
      <c r="H981" s="61"/>
      <c r="I981" s="61"/>
      <c r="J981" s="61"/>
      <c r="K981" s="61"/>
      <c r="L981" s="61"/>
      <c r="M981" s="61"/>
      <c r="N981" s="61"/>
      <c r="O981" s="63"/>
      <c r="P981" s="184">
        <f t="shared" si="48"/>
        <v>0</v>
      </c>
      <c r="Q981" s="64"/>
      <c r="R981" s="64"/>
      <c r="S981" s="64"/>
      <c r="T981" s="64"/>
      <c r="U981" s="64"/>
      <c r="V981" s="64"/>
      <c r="W981" s="64"/>
      <c r="X981" s="63"/>
      <c r="Y981" s="189">
        <f t="shared" si="49"/>
        <v>0</v>
      </c>
      <c r="Z981" s="61"/>
      <c r="AA981" s="61"/>
      <c r="AB981" s="61"/>
      <c r="AC981" s="61"/>
      <c r="AD981" s="61"/>
      <c r="AE981" s="61"/>
      <c r="AF981" s="61">
        <v>1</v>
      </c>
      <c r="AG981" s="63">
        <v>43957</v>
      </c>
      <c r="AH981" s="186">
        <f t="shared" si="50"/>
        <v>1</v>
      </c>
      <c r="AI981" s="61"/>
      <c r="AJ981" s="64" t="s">
        <v>2135</v>
      </c>
      <c r="AK981" s="61" t="s">
        <v>2127</v>
      </c>
      <c r="AL981" s="61"/>
      <c r="AM981" s="61"/>
      <c r="AN981" s="61"/>
      <c r="AO981" s="61"/>
      <c r="AP981" s="61"/>
      <c r="AQ981" s="61"/>
      <c r="AR981" s="61"/>
      <c r="AS981" s="489" t="s">
        <v>4381</v>
      </c>
    </row>
    <row r="982" spans="1:45" s="305" customFormat="1" ht="15" customHeight="1" x14ac:dyDescent="0.25">
      <c r="A982" s="198"/>
      <c r="B982" s="61" t="s">
        <v>4382</v>
      </c>
      <c r="C982" s="61" t="s">
        <v>4383</v>
      </c>
      <c r="D982" s="158"/>
      <c r="E982" s="196" t="s">
        <v>4384</v>
      </c>
      <c r="F982" s="217" t="s">
        <v>510</v>
      </c>
      <c r="G982" s="61" t="s">
        <v>394</v>
      </c>
      <c r="H982" s="61"/>
      <c r="I982" s="61"/>
      <c r="J982" s="61"/>
      <c r="K982" s="61"/>
      <c r="L982" s="61"/>
      <c r="M982" s="61"/>
      <c r="N982" s="61"/>
      <c r="O982" s="63"/>
      <c r="P982" s="184">
        <f t="shared" si="48"/>
        <v>0</v>
      </c>
      <c r="Q982" s="64"/>
      <c r="R982" s="64"/>
      <c r="S982" s="64"/>
      <c r="T982" s="64"/>
      <c r="U982" s="64"/>
      <c r="V982" s="64"/>
      <c r="W982" s="64"/>
      <c r="X982" s="63"/>
      <c r="Y982" s="189">
        <f t="shared" si="49"/>
        <v>0</v>
      </c>
      <c r="Z982" s="61"/>
      <c r="AA982" s="61"/>
      <c r="AB982" s="61"/>
      <c r="AC982" s="61"/>
      <c r="AD982" s="61"/>
      <c r="AE982" s="61"/>
      <c r="AF982" s="61">
        <v>1</v>
      </c>
      <c r="AG982" s="63">
        <v>43840</v>
      </c>
      <c r="AH982" s="186">
        <f t="shared" si="50"/>
        <v>1</v>
      </c>
      <c r="AI982" s="64"/>
      <c r="AJ982" s="64" t="s">
        <v>2135</v>
      </c>
      <c r="AK982" s="61" t="s">
        <v>2127</v>
      </c>
      <c r="AL982" s="61"/>
      <c r="AM982" s="61"/>
      <c r="AN982" s="61"/>
      <c r="AO982" s="61"/>
      <c r="AP982" s="61"/>
      <c r="AQ982" s="61"/>
      <c r="AR982" s="61"/>
      <c r="AS982" s="489" t="s">
        <v>4385</v>
      </c>
    </row>
    <row r="983" spans="1:45" s="305" customFormat="1" ht="15" x14ac:dyDescent="0.25">
      <c r="A983" s="198"/>
      <c r="B983" s="61" t="s">
        <v>4386</v>
      </c>
      <c r="C983" s="61" t="s">
        <v>4387</v>
      </c>
      <c r="D983" s="158"/>
      <c r="E983" s="196" t="s">
        <v>4388</v>
      </c>
      <c r="F983" s="217" t="s">
        <v>510</v>
      </c>
      <c r="G983" s="61" t="s">
        <v>394</v>
      </c>
      <c r="H983" s="61"/>
      <c r="I983" s="61"/>
      <c r="J983" s="61"/>
      <c r="K983" s="61"/>
      <c r="L983" s="61"/>
      <c r="M983" s="61"/>
      <c r="N983" s="61"/>
      <c r="O983" s="63"/>
      <c r="P983" s="184">
        <f t="shared" si="48"/>
        <v>0</v>
      </c>
      <c r="Q983" s="64"/>
      <c r="R983" s="64"/>
      <c r="S983" s="64"/>
      <c r="T983" s="64"/>
      <c r="U983" s="64"/>
      <c r="V983" s="64"/>
      <c r="W983" s="64"/>
      <c r="X983" s="63"/>
      <c r="Y983" s="189">
        <f t="shared" si="49"/>
        <v>0</v>
      </c>
      <c r="Z983" s="61"/>
      <c r="AA983" s="61"/>
      <c r="AB983" s="61"/>
      <c r="AC983" s="61"/>
      <c r="AD983" s="61"/>
      <c r="AE983" s="61"/>
      <c r="AF983" s="61">
        <v>1</v>
      </c>
      <c r="AG983" s="63">
        <v>44119</v>
      </c>
      <c r="AH983" s="186">
        <f t="shared" si="50"/>
        <v>1</v>
      </c>
      <c r="AI983" s="64"/>
      <c r="AJ983" s="64" t="s">
        <v>2135</v>
      </c>
      <c r="AK983" s="61" t="s">
        <v>2127</v>
      </c>
      <c r="AL983" s="61"/>
      <c r="AM983" s="61"/>
      <c r="AN983" s="61"/>
      <c r="AO983" s="61"/>
      <c r="AP983" s="61"/>
      <c r="AQ983" s="61"/>
      <c r="AR983" s="61"/>
      <c r="AS983" s="489" t="s">
        <v>4389</v>
      </c>
    </row>
    <row r="984" spans="1:45" s="305" customFormat="1" ht="15" x14ac:dyDescent="0.25">
      <c r="A984" s="198"/>
      <c r="B984" s="61" t="s">
        <v>4390</v>
      </c>
      <c r="C984" s="61" t="s">
        <v>4391</v>
      </c>
      <c r="D984" s="158"/>
      <c r="E984" s="196" t="s">
        <v>4392</v>
      </c>
      <c r="F984" s="217" t="s">
        <v>510</v>
      </c>
      <c r="G984" s="61" t="s">
        <v>394</v>
      </c>
      <c r="H984" s="61"/>
      <c r="I984" s="61"/>
      <c r="J984" s="61"/>
      <c r="K984" s="61"/>
      <c r="L984" s="61"/>
      <c r="M984" s="61"/>
      <c r="N984" s="61"/>
      <c r="O984" s="63"/>
      <c r="P984" s="184">
        <f t="shared" si="48"/>
        <v>0</v>
      </c>
      <c r="Q984" s="64"/>
      <c r="R984" s="64"/>
      <c r="S984" s="64"/>
      <c r="T984" s="64"/>
      <c r="U984" s="64"/>
      <c r="V984" s="64"/>
      <c r="W984" s="64"/>
      <c r="X984" s="63"/>
      <c r="Y984" s="189">
        <f t="shared" si="49"/>
        <v>0</v>
      </c>
      <c r="Z984" s="61"/>
      <c r="AA984" s="61"/>
      <c r="AB984" s="61"/>
      <c r="AC984" s="61"/>
      <c r="AD984" s="61"/>
      <c r="AE984" s="61"/>
      <c r="AF984" s="61">
        <v>1</v>
      </c>
      <c r="AG984" s="63">
        <v>44175</v>
      </c>
      <c r="AH984" s="186">
        <f t="shared" si="50"/>
        <v>1</v>
      </c>
      <c r="AI984" s="61"/>
      <c r="AJ984" s="64" t="s">
        <v>2135</v>
      </c>
      <c r="AK984" s="61" t="s">
        <v>2127</v>
      </c>
      <c r="AL984" s="61"/>
      <c r="AM984" s="61"/>
      <c r="AN984" s="61"/>
      <c r="AO984" s="61"/>
      <c r="AP984" s="61"/>
      <c r="AQ984" s="61"/>
      <c r="AR984" s="61"/>
      <c r="AS984" s="489" t="s">
        <v>4393</v>
      </c>
    </row>
    <row r="985" spans="1:45" s="305" customFormat="1" ht="15" x14ac:dyDescent="0.25">
      <c r="A985" s="198"/>
      <c r="B985" s="61" t="s">
        <v>4394</v>
      </c>
      <c r="C985" s="61" t="s">
        <v>4395</v>
      </c>
      <c r="D985" s="158"/>
      <c r="E985" s="196" t="s">
        <v>4396</v>
      </c>
      <c r="F985" s="217" t="s">
        <v>510</v>
      </c>
      <c r="G985" s="61" t="s">
        <v>394</v>
      </c>
      <c r="H985" s="61"/>
      <c r="I985" s="61"/>
      <c r="J985" s="61"/>
      <c r="K985" s="61"/>
      <c r="L985" s="61"/>
      <c r="M985" s="61"/>
      <c r="N985" s="61"/>
      <c r="O985" s="63"/>
      <c r="P985" s="184">
        <f t="shared" si="48"/>
        <v>0</v>
      </c>
      <c r="Q985" s="64"/>
      <c r="R985" s="64"/>
      <c r="S985" s="64"/>
      <c r="T985" s="64"/>
      <c r="U985" s="64"/>
      <c r="V985" s="64"/>
      <c r="W985" s="64"/>
      <c r="X985" s="63"/>
      <c r="Y985" s="189">
        <f t="shared" si="49"/>
        <v>0</v>
      </c>
      <c r="Z985" s="61"/>
      <c r="AA985" s="61"/>
      <c r="AB985" s="61"/>
      <c r="AC985" s="61"/>
      <c r="AD985" s="61"/>
      <c r="AE985" s="61"/>
      <c r="AF985" s="61">
        <v>1</v>
      </c>
      <c r="AG985" s="63">
        <v>43900</v>
      </c>
      <c r="AH985" s="186">
        <f t="shared" si="50"/>
        <v>1</v>
      </c>
      <c r="AI985" s="61"/>
      <c r="AJ985" s="64" t="s">
        <v>2135</v>
      </c>
      <c r="AK985" s="61" t="s">
        <v>2127</v>
      </c>
      <c r="AL985" s="61"/>
      <c r="AM985" s="61"/>
      <c r="AN985" s="61"/>
      <c r="AO985" s="61"/>
      <c r="AP985" s="61"/>
      <c r="AQ985" s="61"/>
      <c r="AR985" s="61"/>
      <c r="AS985" s="489" t="s">
        <v>4397</v>
      </c>
    </row>
  </sheetData>
  <autoFilter ref="A12:AS985" xr:uid="{918E3898-E6B7-4C8D-82A8-7C2A540191B7}">
    <sortState xmlns:xlrd2="http://schemas.microsoft.com/office/spreadsheetml/2017/richdata2" ref="A13:AS985">
      <sortCondition descending="1" ref="P12:P985"/>
    </sortState>
  </autoFilter>
  <mergeCells count="13">
    <mergeCell ref="R1:U1"/>
    <mergeCell ref="A3:T3"/>
    <mergeCell ref="A9:E9"/>
    <mergeCell ref="F9:G9"/>
    <mergeCell ref="H9:O9"/>
    <mergeCell ref="Q9:W9"/>
    <mergeCell ref="Z9:AH9"/>
    <mergeCell ref="AL9:AM9"/>
    <mergeCell ref="AP9:AR9"/>
    <mergeCell ref="A10:E10"/>
    <mergeCell ref="H10:N10"/>
    <mergeCell ref="Q10:W10"/>
    <mergeCell ref="Z10:AF10"/>
  </mergeCells>
  <conditionalFormatting sqref="AN13:AN143 AL144 AN145:AN344">
    <cfRule type="expression" dxfId="37" priority="126">
      <formula>AND(ISBLANK(AL13),SUM(COUNTIF($I13,"&lt;&gt;"&amp;""),COUNTIF($K13,"&lt;&gt;"&amp;""),COUNTIF($M13,"&lt;&gt;"&amp;""),COUNTIF($R13,"&lt;&gt;"&amp;""),COUNTIF($T13,"&lt;&gt;"&amp;""),COUNTIF($V13,"&lt;&gt;"&amp;""),COUNTIF($AA13,"&lt;&gt;"&amp;""),COUNTIF($AC13,"&lt;&gt;"&amp;""),COUNTIF($AE13,"&lt;&gt;"&amp;"")&gt;0))</formula>
    </cfRule>
  </conditionalFormatting>
  <conditionalFormatting sqref="C327:C337 AS22:AS985">
    <cfRule type="expression" dxfId="36" priority="143">
      <formula>LEN(C22)&gt;256</formula>
    </cfRule>
  </conditionalFormatting>
  <conditionalFormatting sqref="E13:E344">
    <cfRule type="expression" dxfId="35" priority="128">
      <formula>LEN($E$14)&gt;256</formula>
    </cfRule>
  </conditionalFormatting>
  <conditionalFormatting sqref="AS13:AS20">
    <cfRule type="expression" dxfId="34" priority="102">
      <formula>LEN(AS13)&gt;256</formula>
    </cfRule>
  </conditionalFormatting>
  <conditionalFormatting sqref="C243:C326">
    <cfRule type="expression" dxfId="33" priority="124">
      <formula>LEN(C243)&gt;256</formula>
    </cfRule>
  </conditionalFormatting>
  <conditionalFormatting sqref="C338:C344">
    <cfRule type="expression" dxfId="32" priority="85">
      <formula>LEN(C338)&gt;256</formula>
    </cfRule>
  </conditionalFormatting>
  <conditionalFormatting sqref="AS285:AS501">
    <cfRule type="expression" dxfId="31" priority="51">
      <formula>LEN(AS285)&gt;256</formula>
    </cfRule>
  </conditionalFormatting>
  <conditionalFormatting sqref="AS502:AS671">
    <cfRule type="expression" dxfId="30" priority="40">
      <formula>LEN(AS502)&gt;256</formula>
    </cfRule>
  </conditionalFormatting>
  <conditionalFormatting sqref="AS672:AS694">
    <cfRule type="expression" dxfId="29" priority="32">
      <formula>LEN(AS672)&gt;256</formula>
    </cfRule>
  </conditionalFormatting>
  <conditionalFormatting sqref="E2:E1048576">
    <cfRule type="containsText" dxfId="28" priority="5" operator="containsText" text="PLN20009">
      <formula>NOT(ISERROR(SEARCH("PLN20009",E2)))</formula>
    </cfRule>
    <cfRule type="containsText" dxfId="27" priority="6" operator="containsText" text="PLN15292-R01">
      <formula>NOT(ISERROR(SEARCH("PLN15292-R01",E2)))</formula>
    </cfRule>
    <cfRule type="containsText" dxfId="26" priority="7" operator="containsText" text="PLN18325">
      <formula>NOT(ISERROR(SEARCH("PLN18325",E2)))</formula>
    </cfRule>
  </conditionalFormatting>
  <conditionalFormatting sqref="AN382">
    <cfRule type="expression" dxfId="25" priority="12">
      <formula>AND(ISBLANK(AN382),SUM(COUNTIF($I382,"&lt;&gt;"&amp;""),COUNTIF($K382,"&lt;&gt;"&amp;""),COUNTIF($M382,"&lt;&gt;"&amp;""),COUNTIF($R382,"&lt;&gt;"&amp;""),COUNTIF($T382,"&lt;&gt;"&amp;""),COUNTIF($V382,"&lt;&gt;"&amp;""),COUNTIF($AA382,"&lt;&gt;"&amp;""),COUNTIF($AC382,"&lt;&gt;"&amp;""),COUNTIF($AE382,"&lt;&gt;"&amp;"")&gt;0))</formula>
    </cfRule>
  </conditionalFormatting>
  <conditionalFormatting sqref="AN382">
    <cfRule type="expression" dxfId="24" priority="13">
      <formula>LEN(AN382)&gt;256</formula>
    </cfRule>
  </conditionalFormatting>
  <conditionalFormatting sqref="AN377">
    <cfRule type="expression" dxfId="23" priority="10">
      <formula>AND(ISBLANK(AN377),SUM(COUNTIF($I377,"&lt;&gt;"&amp;""),COUNTIF($K377,"&lt;&gt;"&amp;""),COUNTIF($M377,"&lt;&gt;"&amp;""),COUNTIF($R377,"&lt;&gt;"&amp;""),COUNTIF($T377,"&lt;&gt;"&amp;""),COUNTIF($V377,"&lt;&gt;"&amp;""),COUNTIF($AA377,"&lt;&gt;"&amp;""),COUNTIF($AC377,"&lt;&gt;"&amp;""),COUNTIF($AE377,"&lt;&gt;"&amp;"")&gt;0))</formula>
    </cfRule>
  </conditionalFormatting>
  <conditionalFormatting sqref="AN377">
    <cfRule type="expression" dxfId="22" priority="11">
      <formula>LEN(AN377)&gt;256</formula>
    </cfRule>
  </conditionalFormatting>
  <conditionalFormatting sqref="AN144">
    <cfRule type="expression" dxfId="21" priority="8">
      <formula>AND(ISBLANK(AN144),SUM(COUNTIF($I144,"&lt;&gt;"&amp;""),COUNTIF($K144,"&lt;&gt;"&amp;""),COUNTIF($M144,"&lt;&gt;"&amp;""),COUNTIF($R144,"&lt;&gt;"&amp;""),COUNTIF($T144,"&lt;&gt;"&amp;""),COUNTIF($V144,"&lt;&gt;"&amp;""),COUNTIF($AA144,"&lt;&gt;"&amp;""),COUNTIF($AC144,"&lt;&gt;"&amp;""),COUNTIF($AE144,"&lt;&gt;"&amp;"")&gt;0))</formula>
    </cfRule>
  </conditionalFormatting>
  <conditionalFormatting sqref="AN144">
    <cfRule type="expression" dxfId="20" priority="9">
      <formula>LEN(AN144)&gt;256</formula>
    </cfRule>
  </conditionalFormatting>
  <conditionalFormatting sqref="AS21">
    <cfRule type="expression" dxfId="19" priority="1">
      <formula>LEN(AS21)&gt;256</formula>
    </cfRule>
  </conditionalFormatting>
  <dataValidations count="18">
    <dataValidation type="list" allowBlank="1" showInputMessage="1" showErrorMessage="1" sqref="G1:G3" xr:uid="{72644C3D-5640-45E2-9CDE-35A3364380F4}">
      <formula1>"R,O"</formula1>
    </dataValidation>
    <dataValidation type="list" allowBlank="1" showInputMessage="1" showErrorMessage="1" error="Please enter &quot;No&quot;,&quot;Yes-But no action taken&quot;, &quot;Yes-Approved&quot; , &quot;Yes-Denied&quot;  " sqref="S3" xr:uid="{6B6A0E2C-4492-4867-A4AA-5CECDDE4C4C5}">
      <formula1>"No,Yes-But no action taken,Yes-Approved,Yes-Denied"</formula1>
    </dataValidation>
    <dataValidation allowBlank="1" showInputMessage="1" showErrorMessage="1" error="Please enter O for Ownership and R for Renter" sqref="AR11" xr:uid="{274D896C-7A15-41B6-8237-04E80CAF519C}"/>
    <dataValidation allowBlank="1" showInputMessage="1" sqref="R1:U1" xr:uid="{CD737A3C-4BD8-43DC-86CE-FC2AC1437EAE}"/>
    <dataValidation type="whole" operator="greaterThanOrEqual" allowBlank="1" showInputMessage="1" showErrorMessage="1" error="Please enter a number" sqref="AP11 AP13:AP1048576" xr:uid="{5DBDB4D8-33DA-4510-9B8E-1A70B35ED2B4}">
      <formula1>0</formula1>
    </dataValidation>
    <dataValidation type="whole" allowBlank="1" showInputMessage="1" showErrorMessage="1" error="Please enter the number of years of affordability protections. Enter 1000 if perpetual affordability. " sqref="AO1:AO5 AO7:AO1048576" xr:uid="{C51405C0-086A-4B30-A43B-CEE9A2F7555C}">
      <formula1>0</formula1>
      <formula2>1000</formula2>
    </dataValidation>
    <dataValidation type="date" allowBlank="1" showInputMessage="1" showErrorMessage="1" error="Please enter a date" sqref="AG10:AG11 AG1:AG5 AG7:AG8 AG696:AG1048576 AG13:AG366 X13:X344" xr:uid="{78BA166E-A2AF-4E3F-B998-881B8273FECF}">
      <formula1>18264</formula1>
      <formula2>54789</formula2>
    </dataValidation>
    <dataValidation type="whole" operator="greaterThanOrEqual" allowBlank="1" showInputMessage="1" showErrorMessage="1" error="Please enter a number." sqref="Q4:T5 R7:W8 AA7:AF8 H7:I8 AA11:AF11 R11:W11 H4:K5 J7 K7:N8 R2:T2 Z1:AF5 AI1:AI5 V1:W5 U3:U5 I11:N11 Z7:Z12 H327:H337 J327:J337 L327:L337 N327:N337 AI327:AI337 AG12:AI12 Q7:Q11 AI7:AI11 P12:Y12 AA12:AE12 AP12:AR12 Z696:AF1048576 I12:I1048576 K12:K1048576 M12:M1048576 Z13:AE501 J12:J242 AF12:AF366 L12:L242 N12:N242 H10:H242" xr:uid="{DD683B44-97E2-46ED-A8D3-0D6479F6ABF7}">
      <formula1>-1000</formula1>
    </dataValidation>
    <dataValidation allowBlank="1" showInputMessage="1" showErrorMessage="1" error="Please enter R for Rental or O for Ownership. Please guess if you do not know. " sqref="G11 G7:G8 G4:G5" xr:uid="{06A9C90A-DAE4-4EAE-9EEA-9550DEC6BDEE}"/>
    <dataValidation type="date" allowBlank="1" showInputMessage="1" showErrorMessage="1" errorTitle="Please enter a date" error="Please Enter a Date" sqref="U2" xr:uid="{A0FBC9FF-FCC3-4F03-94A3-AF307E76ACAC}">
      <formula1>18264</formula1>
      <formula2>54789</formula2>
    </dataValidation>
    <dataValidation type="date" allowBlank="1" showInputMessage="1" showErrorMessage="1" sqref="X9:X11 X1:X5" xr:uid="{C0692547-6EC4-4499-9BCA-39CEC78ECDF5}">
      <formula1>18264</formula1>
      <formula2>54789</formula2>
    </dataValidation>
    <dataValidation type="list" allowBlank="1" showInputMessage="1" showErrorMessage="1" sqref="F9 F2:F3" xr:uid="{D74F1345-432B-4042-B64C-DCBD88B6EB3E}">
      <formula1>"SFA,SFD,2 to 4,5+,ADU,MH"</formula1>
    </dataValidation>
    <dataValidation showInputMessage="1" showErrorMessage="1" error="Please enter the current APN before continuing." sqref="C327:C337 AS13:AS242 C13:C242" xr:uid="{A1D1EB3D-4D08-4CB1-B57E-FCB67CFE6A5A}"/>
    <dataValidation type="whole" allowBlank="1" showInputMessage="1" showErrorMessage="1" error="Please enter a number greater than 0." sqref="AI13:AI242 Q13:W344" xr:uid="{2FF6F8C7-55FE-4DC6-A24A-8557FC416033}">
      <formula1>0</formula1>
      <formula2>30000</formula2>
    </dataValidation>
    <dataValidation type="list" allowBlank="1" showInputMessage="1" showErrorMessage="1" error="Please enter Y for Yes or N for No" sqref="AK13:AK1048576" xr:uid="{5A931A02-C9F4-42CB-8F47-AEF9756D3EAC}">
      <formula1>"Y,N"</formula1>
    </dataValidation>
    <dataValidation type="list" allowBlank="1" showInputMessage="1" showErrorMessage="1" error="Please enter O for Ownership and R for Renter" sqref="AR13:AR1048576" xr:uid="{737CF7C2-F872-41C6-8C44-F5CF556CF17D}">
      <formula1>"R,O"</formula1>
    </dataValidation>
    <dataValidation type="list" allowBlank="1" showInputMessage="1" showErrorMessage="1" error="Please enter R for Rental or O for Ownership. Please guess if you do not know. " sqref="G13:G1048576" xr:uid="{56CAA465-56F2-4E00-B8A4-4A83FE4D532B}">
      <formula1>"R,O"</formula1>
    </dataValidation>
    <dataValidation type="list" allowBlank="1" showInputMessage="1" showErrorMessage="1" sqref="AQ13:AQ1048576" xr:uid="{D04037A7-BB04-4F89-BF50-22CA72360FD3}">
      <formula1>"Demolished,Destroyed"</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0A6CE-8115-4AAF-8CD3-76F15D087AE4}">
  <sheetPr>
    <tabColor rgb="FFFFC000"/>
  </sheetPr>
  <dimension ref="A1:AR38"/>
  <sheetViews>
    <sheetView zoomScale="110" zoomScaleNormal="110" workbookViewId="0">
      <selection activeCell="A12" sqref="A12"/>
    </sheetView>
  </sheetViews>
  <sheetFormatPr defaultColWidth="0" defaultRowHeight="14.25" x14ac:dyDescent="0.2"/>
  <cols>
    <col min="1" max="1" width="18.42578125" style="42" customWidth="1"/>
    <col min="2" max="2" width="19.85546875" style="42" bestFit="1" customWidth="1"/>
    <col min="3" max="3" width="17.140625" style="42" customWidth="1"/>
    <col min="4" max="14" width="15.7109375" style="42" customWidth="1"/>
    <col min="15" max="15" width="1.7109375" style="42" hidden="1" customWidth="1"/>
    <col min="16" max="16384" width="8.85546875" style="42" hidden="1"/>
  </cols>
  <sheetData>
    <row r="1" spans="1:44" s="35" customFormat="1" ht="23.25" x14ac:dyDescent="0.35">
      <c r="A1" s="351" t="s">
        <v>332</v>
      </c>
      <c r="B1" s="69" t="str">
        <f>'[5]Start Here'!B4</f>
        <v>Oakland</v>
      </c>
      <c r="C1" s="352"/>
      <c r="D1" s="49"/>
      <c r="E1" s="71" t="s">
        <v>333</v>
      </c>
      <c r="F1" s="71"/>
      <c r="G1" s="71"/>
      <c r="H1" s="71"/>
      <c r="I1" s="594" t="s">
        <v>4398</v>
      </c>
      <c r="J1" s="595"/>
      <c r="K1" s="595"/>
      <c r="L1" s="595"/>
      <c r="M1" s="596"/>
      <c r="N1" s="49"/>
      <c r="O1" s="49"/>
      <c r="P1" s="49"/>
      <c r="Q1" s="49"/>
      <c r="R1" s="49"/>
      <c r="S1" s="49"/>
      <c r="T1" s="49"/>
      <c r="U1" s="74"/>
    </row>
    <row r="2" spans="1:44" s="35" customFormat="1" ht="24" thickBot="1" x14ac:dyDescent="0.4">
      <c r="A2" s="351" t="s">
        <v>335</v>
      </c>
      <c r="B2" s="37">
        <f>'[5]Start Here'!B5</f>
        <v>2020</v>
      </c>
      <c r="C2" s="38" t="str">
        <f>'[5]Table A'!C2</f>
        <v>(Jan. 1 - Dec. 31)</v>
      </c>
      <c r="D2" s="49"/>
      <c r="E2" s="71" t="s">
        <v>337</v>
      </c>
      <c r="F2" s="71"/>
      <c r="G2" s="71"/>
      <c r="H2" s="71"/>
      <c r="I2" s="597" t="s">
        <v>4399</v>
      </c>
      <c r="J2" s="598"/>
      <c r="K2" s="598"/>
      <c r="L2" s="598"/>
      <c r="M2" s="599"/>
      <c r="N2" s="49"/>
      <c r="O2" s="49"/>
      <c r="P2" s="49"/>
      <c r="Q2" s="49"/>
      <c r="R2" s="49"/>
      <c r="S2" s="49"/>
      <c r="T2" s="49"/>
      <c r="U2" s="76"/>
    </row>
    <row r="3" spans="1:44" s="35" customFormat="1" ht="20.25" x14ac:dyDescent="0.3">
      <c r="B3" s="77"/>
      <c r="C3" s="77"/>
      <c r="D3" s="77"/>
      <c r="E3" s="77" t="s">
        <v>339</v>
      </c>
      <c r="F3" s="353"/>
      <c r="G3" s="353"/>
      <c r="H3" s="353"/>
      <c r="I3" s="77"/>
      <c r="J3" s="77"/>
      <c r="K3" s="77"/>
      <c r="L3" s="77"/>
      <c r="M3" s="77"/>
      <c r="N3" s="77"/>
      <c r="O3" s="77"/>
      <c r="P3" s="77"/>
      <c r="Q3" s="77"/>
      <c r="R3" s="77"/>
      <c r="S3" s="77"/>
      <c r="T3" s="77"/>
      <c r="U3" s="67"/>
    </row>
    <row r="4" spans="1:44" s="39" customFormat="1" ht="12.75" x14ac:dyDescent="0.2"/>
    <row r="5" spans="1:44" s="39" customFormat="1" ht="20.25" x14ac:dyDescent="0.3">
      <c r="E5" s="354"/>
      <c r="F5" s="354"/>
      <c r="G5" s="354"/>
      <c r="H5" s="354"/>
    </row>
    <row r="6" spans="1:44" s="41" customFormat="1" ht="11.25" hidden="1" x14ac:dyDescent="0.2">
      <c r="A6" s="41" t="s">
        <v>4400</v>
      </c>
      <c r="B6" s="41" t="s">
        <v>4401</v>
      </c>
      <c r="C6" s="41" t="s">
        <v>4402</v>
      </c>
      <c r="D6" s="41" t="s">
        <v>4403</v>
      </c>
      <c r="E6" s="41" t="s">
        <v>4404</v>
      </c>
      <c r="F6" s="41" t="s">
        <v>4405</v>
      </c>
      <c r="G6" s="41" t="s">
        <v>4406</v>
      </c>
      <c r="H6" s="41" t="s">
        <v>4407</v>
      </c>
      <c r="I6" s="41" t="s">
        <v>4408</v>
      </c>
      <c r="J6" s="41" t="s">
        <v>4409</v>
      </c>
      <c r="K6" s="41" t="s">
        <v>4410</v>
      </c>
      <c r="L6" s="41" t="s">
        <v>4411</v>
      </c>
      <c r="M6" s="41" t="s">
        <v>4412</v>
      </c>
      <c r="N6" s="41" t="s">
        <v>4413</v>
      </c>
    </row>
    <row r="7" spans="1:44" ht="18" x14ac:dyDescent="0.25">
      <c r="A7" s="600" t="s">
        <v>4414</v>
      </c>
      <c r="B7" s="600"/>
      <c r="C7" s="600"/>
      <c r="D7" s="600"/>
      <c r="E7" s="600"/>
      <c r="F7" s="600"/>
      <c r="G7" s="600"/>
      <c r="H7" s="600"/>
      <c r="I7" s="600"/>
      <c r="J7" s="600"/>
      <c r="K7" s="600"/>
      <c r="L7" s="600"/>
      <c r="M7" s="600"/>
      <c r="N7" s="600"/>
    </row>
    <row r="8" spans="1:44" ht="18" x14ac:dyDescent="0.25">
      <c r="A8" s="600" t="s">
        <v>4415</v>
      </c>
      <c r="B8" s="600"/>
      <c r="C8" s="600"/>
      <c r="D8" s="600"/>
      <c r="E8" s="600"/>
      <c r="F8" s="600"/>
      <c r="G8" s="600"/>
      <c r="H8" s="600"/>
      <c r="I8" s="600"/>
      <c r="J8" s="600"/>
      <c r="K8" s="600"/>
      <c r="L8" s="600"/>
      <c r="M8" s="600"/>
      <c r="N8" s="600"/>
    </row>
    <row r="9" spans="1:44" ht="18" x14ac:dyDescent="0.25">
      <c r="A9" s="600" t="s">
        <v>4416</v>
      </c>
      <c r="B9" s="600"/>
      <c r="C9" s="600"/>
      <c r="D9" s="600"/>
      <c r="E9" s="600"/>
      <c r="F9" s="600"/>
      <c r="G9" s="600"/>
      <c r="H9" s="600"/>
      <c r="I9" s="600"/>
      <c r="J9" s="600"/>
      <c r="K9" s="600"/>
      <c r="L9" s="600"/>
      <c r="M9" s="600"/>
      <c r="N9" s="600"/>
    </row>
    <row r="10" spans="1:44" x14ac:dyDescent="0.2">
      <c r="A10" s="355"/>
      <c r="B10" s="355"/>
      <c r="C10" s="530">
        <v>1</v>
      </c>
      <c r="D10" s="593">
        <v>2</v>
      </c>
      <c r="E10" s="593"/>
      <c r="F10" s="593"/>
      <c r="G10" s="593"/>
      <c r="H10" s="593"/>
      <c r="I10" s="593"/>
      <c r="J10" s="593"/>
      <c r="K10" s="593"/>
      <c r="L10" s="593"/>
      <c r="M10" s="530">
        <v>3</v>
      </c>
      <c r="N10" s="530">
        <v>4</v>
      </c>
    </row>
    <row r="11" spans="1:44" ht="34.5" thickBot="1" x14ac:dyDescent="0.25">
      <c r="A11" s="588" t="s">
        <v>4417</v>
      </c>
      <c r="B11" s="588"/>
      <c r="C11" s="531" t="s">
        <v>4418</v>
      </c>
      <c r="D11" s="531">
        <v>2015</v>
      </c>
      <c r="E11" s="531">
        <v>2016</v>
      </c>
      <c r="F11" s="531">
        <v>2017</v>
      </c>
      <c r="G11" s="377">
        <v>2018</v>
      </c>
      <c r="H11" s="377">
        <v>2019</v>
      </c>
      <c r="I11" s="531">
        <v>2020</v>
      </c>
      <c r="J11" s="531">
        <v>2021</v>
      </c>
      <c r="K11" s="531">
        <v>2022</v>
      </c>
      <c r="L11" s="531">
        <v>2023</v>
      </c>
      <c r="M11" s="531" t="s">
        <v>4419</v>
      </c>
      <c r="N11" s="356" t="s">
        <v>4420</v>
      </c>
    </row>
    <row r="12" spans="1:44" s="88" customFormat="1" ht="15" thickTop="1" x14ac:dyDescent="0.2">
      <c r="A12" s="80"/>
      <c r="B12" s="80"/>
      <c r="C12" s="81"/>
      <c r="D12" s="82"/>
      <c r="E12" s="80"/>
      <c r="F12" s="80"/>
      <c r="G12" s="378"/>
      <c r="H12" s="378"/>
      <c r="I12" s="81"/>
      <c r="J12" s="81"/>
      <c r="K12" s="81"/>
      <c r="L12" s="81"/>
      <c r="M12" s="81"/>
      <c r="N12" s="81"/>
      <c r="O12" s="81"/>
      <c r="P12" s="81"/>
      <c r="Q12" s="81"/>
      <c r="R12" s="81"/>
      <c r="S12" s="81"/>
      <c r="T12" s="81"/>
      <c r="U12" s="81"/>
      <c r="V12" s="81"/>
      <c r="W12" s="81"/>
      <c r="X12" s="45"/>
      <c r="Y12" s="81"/>
      <c r="Z12" s="81"/>
      <c r="AA12" s="81"/>
      <c r="AB12" s="81"/>
      <c r="AC12" s="81"/>
      <c r="AD12" s="81"/>
      <c r="AE12" s="81"/>
      <c r="AF12" s="81"/>
      <c r="AG12" s="45"/>
      <c r="AH12" s="83"/>
      <c r="AI12" s="84"/>
      <c r="AJ12" s="85"/>
      <c r="AK12" s="85"/>
      <c r="AL12" s="85"/>
      <c r="AM12" s="85"/>
      <c r="AN12" s="85"/>
      <c r="AO12" s="86"/>
      <c r="AP12" s="86"/>
      <c r="AQ12" s="86"/>
      <c r="AR12" s="87"/>
    </row>
    <row r="13" spans="1:44" x14ac:dyDescent="0.2">
      <c r="A13" s="589" t="s">
        <v>4421</v>
      </c>
      <c r="B13" s="532" t="s">
        <v>4422</v>
      </c>
      <c r="C13" s="590">
        <v>2059</v>
      </c>
      <c r="D13" s="362">
        <v>98</v>
      </c>
      <c r="E13" s="362">
        <v>26</v>
      </c>
      <c r="F13" s="362">
        <v>247</v>
      </c>
      <c r="G13" s="379">
        <v>204</v>
      </c>
      <c r="H13" s="379">
        <v>120</v>
      </c>
      <c r="I13" s="362">
        <f>PermittedUnits20_VLI</f>
        <v>193</v>
      </c>
      <c r="J13" s="362"/>
      <c r="K13" s="362"/>
      <c r="L13" s="362"/>
      <c r="M13" s="592">
        <f>SUM(D13:L13)+SUM(D14:L14)</f>
        <v>888</v>
      </c>
      <c r="N13" s="583">
        <f>MAX(0,C13-M13)</f>
        <v>1171</v>
      </c>
      <c r="O13" s="94" t="s">
        <v>4423</v>
      </c>
    </row>
    <row r="14" spans="1:44" x14ac:dyDescent="0.2">
      <c r="A14" s="589"/>
      <c r="B14" s="532" t="s">
        <v>4424</v>
      </c>
      <c r="C14" s="591"/>
      <c r="D14" s="362"/>
      <c r="E14" s="362"/>
      <c r="F14" s="362"/>
      <c r="G14" s="379"/>
      <c r="H14" s="379"/>
      <c r="I14" s="362"/>
      <c r="J14" s="362"/>
      <c r="K14" s="362"/>
      <c r="L14" s="362"/>
      <c r="M14" s="584"/>
      <c r="N14" s="584"/>
      <c r="O14" s="94" t="s">
        <v>4425</v>
      </c>
    </row>
    <row r="15" spans="1:44" x14ac:dyDescent="0.2">
      <c r="A15" s="589" t="s">
        <v>4426</v>
      </c>
      <c r="B15" s="532" t="s">
        <v>4422</v>
      </c>
      <c r="C15" s="590">
        <v>2075</v>
      </c>
      <c r="D15" s="362">
        <v>30</v>
      </c>
      <c r="E15" s="362">
        <v>13</v>
      </c>
      <c r="F15" s="362">
        <v>66</v>
      </c>
      <c r="G15" s="379">
        <v>85</v>
      </c>
      <c r="H15" s="379">
        <v>307</v>
      </c>
      <c r="I15" s="362">
        <f>PermittedUnits20_LI</f>
        <v>40</v>
      </c>
      <c r="J15" s="362"/>
      <c r="K15" s="362"/>
      <c r="L15" s="362"/>
      <c r="M15" s="592">
        <f>SUM(D15:L15)+SUM(D16:L16)</f>
        <v>541</v>
      </c>
      <c r="N15" s="583">
        <f>MAX(0,C15-M15)</f>
        <v>1534</v>
      </c>
      <c r="O15" s="94" t="s">
        <v>4427</v>
      </c>
    </row>
    <row r="16" spans="1:44" x14ac:dyDescent="0.2">
      <c r="A16" s="589"/>
      <c r="B16" s="532" t="s">
        <v>4424</v>
      </c>
      <c r="C16" s="591"/>
      <c r="D16" s="362"/>
      <c r="E16" s="362"/>
      <c r="F16" s="362"/>
      <c r="G16" s="379"/>
      <c r="H16" s="379"/>
      <c r="I16" s="362"/>
      <c r="J16" s="362"/>
      <c r="K16" s="362"/>
      <c r="L16" s="362"/>
      <c r="M16" s="584"/>
      <c r="N16" s="584"/>
      <c r="O16" s="94" t="s">
        <v>4428</v>
      </c>
    </row>
    <row r="17" spans="1:15" x14ac:dyDescent="0.2">
      <c r="A17" s="589" t="s">
        <v>4429</v>
      </c>
      <c r="B17" s="532" t="s">
        <v>4422</v>
      </c>
      <c r="C17" s="590">
        <v>2815</v>
      </c>
      <c r="D17" s="362"/>
      <c r="E17" s="362"/>
      <c r="F17" s="362"/>
      <c r="G17" s="379">
        <v>45</v>
      </c>
      <c r="H17" s="379">
        <v>9</v>
      </c>
      <c r="I17" s="362">
        <f>PermittedUnits20_Moderate</f>
        <v>9</v>
      </c>
      <c r="J17" s="362"/>
      <c r="K17" s="362"/>
      <c r="L17" s="362"/>
      <c r="M17" s="592">
        <f>SUM(D17:L17)+SUM(D18:L18)</f>
        <v>77</v>
      </c>
      <c r="N17" s="583">
        <f>MAX(0,C17-M17)</f>
        <v>2738</v>
      </c>
      <c r="O17" s="94" t="s">
        <v>4430</v>
      </c>
    </row>
    <row r="18" spans="1:15" x14ac:dyDescent="0.2">
      <c r="A18" s="589"/>
      <c r="B18" s="532" t="s">
        <v>4424</v>
      </c>
      <c r="C18" s="591"/>
      <c r="D18" s="362"/>
      <c r="E18" s="362"/>
      <c r="F18" s="362">
        <v>11</v>
      </c>
      <c r="G18" s="379">
        <v>3</v>
      </c>
      <c r="H18" s="379"/>
      <c r="I18" s="362"/>
      <c r="J18" s="362"/>
      <c r="K18" s="362"/>
      <c r="L18" s="362"/>
      <c r="M18" s="584"/>
      <c r="N18" s="584"/>
      <c r="O18" s="94" t="s">
        <v>4431</v>
      </c>
    </row>
    <row r="19" spans="1:15" ht="15" thickBot="1" x14ac:dyDescent="0.25">
      <c r="A19" s="357" t="s">
        <v>4432</v>
      </c>
      <c r="B19" s="358"/>
      <c r="C19" s="363">
        <v>7816</v>
      </c>
      <c r="D19" s="364">
        <v>643</v>
      </c>
      <c r="E19" s="364">
        <v>2082</v>
      </c>
      <c r="F19" s="364">
        <v>4019</v>
      </c>
      <c r="G19" s="380">
        <v>4280</v>
      </c>
      <c r="H19" s="380">
        <v>1727</v>
      </c>
      <c r="I19" s="364">
        <f>PermittedUnits20_Market</f>
        <v>865</v>
      </c>
      <c r="J19" s="364"/>
      <c r="K19" s="364"/>
      <c r="L19" s="364"/>
      <c r="M19" s="365">
        <f>SUM(D19:L19)</f>
        <v>13616</v>
      </c>
      <c r="N19" s="366">
        <f>MAX(0,C19-M19)</f>
        <v>0</v>
      </c>
      <c r="O19" s="94" t="s">
        <v>4433</v>
      </c>
    </row>
    <row r="20" spans="1:15" ht="15" thickTop="1" x14ac:dyDescent="0.2">
      <c r="A20" s="585" t="s">
        <v>4434</v>
      </c>
      <c r="B20" s="586"/>
      <c r="C20" s="367">
        <f>SUM(C13:C19)</f>
        <v>14765</v>
      </c>
      <c r="D20" s="368"/>
      <c r="E20" s="368"/>
      <c r="F20" s="368"/>
      <c r="G20" s="381"/>
      <c r="H20" s="381"/>
      <c r="I20" s="368"/>
      <c r="J20" s="368"/>
      <c r="K20" s="368"/>
      <c r="L20" s="368"/>
      <c r="M20" s="368"/>
      <c r="N20" s="369"/>
      <c r="O20" s="94" t="s">
        <v>4435</v>
      </c>
    </row>
    <row r="21" spans="1:15" s="371" customFormat="1" x14ac:dyDescent="0.2">
      <c r="A21" s="587" t="s">
        <v>4436</v>
      </c>
      <c r="B21" s="587"/>
      <c r="C21" s="587"/>
      <c r="D21" s="361">
        <f t="shared" ref="D21:N21" si="0">SUM(D13:D19)</f>
        <v>771</v>
      </c>
      <c r="E21" s="361">
        <f t="shared" si="0"/>
        <v>2121</v>
      </c>
      <c r="F21" s="361">
        <f t="shared" si="0"/>
        <v>4343</v>
      </c>
      <c r="G21" s="382">
        <f t="shared" si="0"/>
        <v>4617</v>
      </c>
      <c r="H21" s="382">
        <f>SUM(H13:H19)</f>
        <v>2163</v>
      </c>
      <c r="I21" s="361">
        <f t="shared" si="0"/>
        <v>1107</v>
      </c>
      <c r="J21" s="361">
        <f t="shared" si="0"/>
        <v>0</v>
      </c>
      <c r="K21" s="361">
        <f t="shared" si="0"/>
        <v>0</v>
      </c>
      <c r="L21" s="361">
        <f t="shared" si="0"/>
        <v>0</v>
      </c>
      <c r="M21" s="361">
        <f t="shared" si="0"/>
        <v>15122</v>
      </c>
      <c r="N21" s="361">
        <f t="shared" si="0"/>
        <v>5443</v>
      </c>
      <c r="O21" s="370" t="s">
        <v>4437</v>
      </c>
    </row>
    <row r="22" spans="1:15" s="371" customFormat="1" x14ac:dyDescent="0.2">
      <c r="A22" s="359" t="s">
        <v>4438</v>
      </c>
      <c r="B22" s="360"/>
      <c r="C22" s="360"/>
      <c r="D22" s="372"/>
      <c r="E22" s="372"/>
      <c r="F22" s="373"/>
      <c r="G22" s="373"/>
      <c r="H22" s="373"/>
      <c r="I22" s="373"/>
      <c r="J22" s="373"/>
      <c r="K22" s="373"/>
      <c r="L22" s="373"/>
      <c r="M22" s="373"/>
      <c r="N22" s="374"/>
    </row>
    <row r="23" spans="1:15" s="371" customFormat="1" x14ac:dyDescent="0.2">
      <c r="A23" s="43" t="s">
        <v>338</v>
      </c>
      <c r="B23" s="42"/>
      <c r="C23" s="42"/>
      <c r="H23" s="375"/>
    </row>
    <row r="24" spans="1:15" s="371" customFormat="1" x14ac:dyDescent="0.2">
      <c r="A24" s="42"/>
      <c r="B24" s="42"/>
      <c r="C24" s="42"/>
      <c r="G24" s="376"/>
      <c r="I24" s="518"/>
    </row>
    <row r="25" spans="1:15" s="371" customFormat="1" x14ac:dyDescent="0.2">
      <c r="A25" s="42"/>
      <c r="B25" s="42"/>
      <c r="C25" s="42"/>
    </row>
    <row r="26" spans="1:15" s="371" customFormat="1" x14ac:dyDescent="0.2">
      <c r="A26" s="42"/>
      <c r="B26" s="42"/>
      <c r="C26" s="42"/>
    </row>
    <row r="27" spans="1:15" s="371" customFormat="1" x14ac:dyDescent="0.2">
      <c r="A27" s="42"/>
      <c r="B27" s="42"/>
      <c r="C27" s="42"/>
    </row>
    <row r="28" spans="1:15" s="371" customFormat="1" x14ac:dyDescent="0.2">
      <c r="A28" s="42"/>
      <c r="B28" s="42"/>
      <c r="C28" s="42"/>
    </row>
    <row r="29" spans="1:15" s="371" customFormat="1" x14ac:dyDescent="0.2">
      <c r="A29" s="42"/>
      <c r="B29" s="42"/>
      <c r="C29" s="42"/>
    </row>
    <row r="30" spans="1:15" s="371" customFormat="1" x14ac:dyDescent="0.2">
      <c r="A30" s="42"/>
      <c r="B30" s="42"/>
      <c r="C30" s="42"/>
    </row>
    <row r="31" spans="1:15" s="371" customFormat="1" x14ac:dyDescent="0.2">
      <c r="A31" s="42"/>
      <c r="B31" s="42"/>
      <c r="C31" s="42"/>
    </row>
    <row r="32" spans="1:15" s="371" customFormat="1" x14ac:dyDescent="0.2">
      <c r="A32" s="42"/>
      <c r="B32" s="42"/>
      <c r="C32" s="42"/>
    </row>
    <row r="33" spans="1:3" s="371" customFormat="1" x14ac:dyDescent="0.2">
      <c r="A33" s="42"/>
      <c r="B33" s="42"/>
      <c r="C33" s="42"/>
    </row>
    <row r="34" spans="1:3" s="371" customFormat="1" x14ac:dyDescent="0.2">
      <c r="A34" s="42"/>
      <c r="B34" s="42"/>
      <c r="C34" s="42"/>
    </row>
    <row r="35" spans="1:3" s="371" customFormat="1" x14ac:dyDescent="0.2">
      <c r="A35" s="42"/>
      <c r="B35" s="42"/>
      <c r="C35" s="42"/>
    </row>
    <row r="36" spans="1:3" s="371" customFormat="1" x14ac:dyDescent="0.2">
      <c r="A36" s="42"/>
      <c r="B36" s="42"/>
      <c r="C36" s="42"/>
    </row>
    <row r="37" spans="1:3" s="371" customFormat="1" x14ac:dyDescent="0.2">
      <c r="A37" s="42"/>
      <c r="B37" s="42"/>
      <c r="C37" s="42"/>
    </row>
    <row r="38" spans="1:3" s="371" customFormat="1" x14ac:dyDescent="0.2">
      <c r="A38" s="42"/>
      <c r="B38" s="42"/>
      <c r="C38" s="42"/>
    </row>
  </sheetData>
  <mergeCells count="21">
    <mergeCell ref="D10:L10"/>
    <mergeCell ref="I1:M1"/>
    <mergeCell ref="I2:M2"/>
    <mergeCell ref="A7:N7"/>
    <mergeCell ref="A8:N8"/>
    <mergeCell ref="A9:N9"/>
    <mergeCell ref="N17:N18"/>
    <mergeCell ref="A20:B20"/>
    <mergeCell ref="A21:C21"/>
    <mergeCell ref="A11:B11"/>
    <mergeCell ref="A13:A14"/>
    <mergeCell ref="C13:C14"/>
    <mergeCell ref="M13:M14"/>
    <mergeCell ref="A17:A18"/>
    <mergeCell ref="C17:C18"/>
    <mergeCell ref="M17:M18"/>
    <mergeCell ref="N13:N14"/>
    <mergeCell ref="A15:A16"/>
    <mergeCell ref="C15:C16"/>
    <mergeCell ref="M15:M16"/>
    <mergeCell ref="N15:N16"/>
  </mergeCells>
  <dataValidations count="3">
    <dataValidation type="list" allowBlank="1" showInputMessage="1" showErrorMessage="1" sqref="G1:G2" xr:uid="{8668A1A4-D8C8-41EA-B507-0C003572524C}">
      <formula1>"R,O"</formula1>
    </dataValidation>
    <dataValidation type="list" allowBlank="1" showInputMessage="1" showErrorMessage="1" sqref="F1:F3" xr:uid="{C0EA3681-1AB5-4F33-AAF0-B58159117BAA}">
      <formula1>"SFA,SFD,2 to 4,5+,ADU,MH"</formula1>
    </dataValidation>
    <dataValidation type="list" allowBlank="1" showInputMessage="1" showErrorMessage="1" error="Please enter &quot;No&quot;,&quot;Yes-But no action taken&quot;, &quot;Yes-Approved&quot; , &quot;Yes-Denied&quot;  " sqref="S1:S3" xr:uid="{4E7B9BF9-220B-48D4-AE3B-583ADA0534A3}">
      <formula1>"No,Yes-But no action taken,Yes-Approved,Yes-Denied"</formula1>
    </dataValidation>
  </dataValidations>
  <pageMargins left="0.7" right="0.7" top="0.75" bottom="0.75" header="0.3" footer="0.3"/>
  <pageSetup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C0992-ACBF-448C-B80E-869D4D83F567}">
  <sheetPr codeName="Sheet11">
    <tabColor rgb="FFFFC000"/>
    <pageSetUpPr fitToPage="1"/>
  </sheetPr>
  <dimension ref="A1:Y671"/>
  <sheetViews>
    <sheetView showZeros="0" zoomScale="30" zoomScaleNormal="30" zoomScaleSheetLayoutView="70" workbookViewId="0">
      <pane ySplit="11" topLeftCell="A12" activePane="bottomLeft" state="frozen"/>
      <selection activeCell="A12" sqref="A12:E12"/>
      <selection pane="bottomLeft" activeCell="D28" sqref="D28"/>
    </sheetView>
  </sheetViews>
  <sheetFormatPr defaultColWidth="0" defaultRowHeight="14.25" x14ac:dyDescent="0.2"/>
  <cols>
    <col min="1" max="1" width="19.140625" style="42" customWidth="1"/>
    <col min="2" max="2" width="20.42578125" style="42" customWidth="1"/>
    <col min="3" max="3" width="17.42578125" style="42" customWidth="1"/>
    <col min="4" max="7" width="15.5703125" style="42" customWidth="1"/>
    <col min="8" max="8" width="17.140625" style="42" customWidth="1"/>
    <col min="9" max="16" width="15.5703125" style="42" customWidth="1"/>
    <col min="17" max="17" width="20.5703125" style="42" customWidth="1"/>
    <col min="18" max="18" width="21.42578125" style="42" customWidth="1"/>
    <col min="19" max="19" width="3.28515625" style="42" hidden="1" customWidth="1"/>
    <col min="20" max="16384" width="8.85546875" style="42" hidden="1"/>
  </cols>
  <sheetData>
    <row r="1" spans="1:25" s="35" customFormat="1" ht="22.9" customHeight="1" x14ac:dyDescent="0.35">
      <c r="A1" s="36" t="s">
        <v>332</v>
      </c>
      <c r="B1" s="69">
        <f>'[6]Start Here'!B4</f>
        <v>0</v>
      </c>
      <c r="C1" s="352"/>
      <c r="D1" s="49"/>
      <c r="E1" s="49"/>
      <c r="F1" s="49"/>
      <c r="G1" s="49" t="s">
        <v>333</v>
      </c>
      <c r="H1" s="49"/>
      <c r="I1" s="49"/>
      <c r="J1" s="49"/>
      <c r="K1" s="49"/>
      <c r="L1" s="49"/>
      <c r="M1" s="607" t="s">
        <v>334</v>
      </c>
      <c r="N1" s="608"/>
      <c r="O1" s="608"/>
      <c r="P1" s="609"/>
      <c r="Q1" s="49"/>
      <c r="R1" s="49"/>
      <c r="S1" s="49"/>
      <c r="T1" s="49"/>
      <c r="U1" s="74"/>
      <c r="V1" s="74"/>
      <c r="W1" s="74"/>
      <c r="X1" s="74"/>
      <c r="Y1" s="74"/>
    </row>
    <row r="2" spans="1:25" s="35" customFormat="1" ht="22.9" customHeight="1" x14ac:dyDescent="0.35">
      <c r="A2" s="36" t="s">
        <v>335</v>
      </c>
      <c r="B2" s="37">
        <f>'[6]Start Here'!B5</f>
        <v>2020</v>
      </c>
      <c r="C2" s="38" t="str">
        <f>'[6]Table A2'!C2</f>
        <v>(Jan. 1 - Dec. 31)</v>
      </c>
      <c r="D2" s="49"/>
      <c r="E2" s="49"/>
      <c r="F2" s="49"/>
      <c r="G2" s="49" t="s">
        <v>337</v>
      </c>
      <c r="H2" s="49"/>
      <c r="I2" s="49"/>
      <c r="J2" s="49"/>
      <c r="K2" s="49"/>
      <c r="L2" s="49"/>
      <c r="M2" s="610" t="s">
        <v>338</v>
      </c>
      <c r="N2" s="611"/>
      <c r="O2" s="611"/>
      <c r="P2" s="612"/>
      <c r="Q2" s="49"/>
      <c r="R2" s="49"/>
      <c r="S2" s="49"/>
      <c r="T2" s="49"/>
      <c r="U2" s="76"/>
      <c r="V2" s="76"/>
      <c r="W2" s="76"/>
      <c r="X2" s="76"/>
      <c r="Y2" s="76"/>
    </row>
    <row r="3" spans="1:25" s="35" customFormat="1" ht="15" x14ac:dyDescent="0.2">
      <c r="A3" s="613" t="s">
        <v>339</v>
      </c>
      <c r="B3" s="613"/>
      <c r="C3" s="613"/>
      <c r="D3" s="613"/>
      <c r="E3" s="613"/>
      <c r="F3" s="613"/>
      <c r="G3" s="613"/>
      <c r="H3" s="613"/>
      <c r="I3" s="613"/>
      <c r="J3" s="613"/>
      <c r="K3" s="613"/>
      <c r="L3" s="613"/>
      <c r="M3" s="613"/>
      <c r="N3" s="613"/>
      <c r="O3" s="613"/>
      <c r="P3" s="613"/>
      <c r="Q3" s="613"/>
      <c r="R3" s="613"/>
      <c r="S3" s="613"/>
      <c r="T3" s="613"/>
      <c r="U3" s="67"/>
      <c r="V3" s="67"/>
      <c r="W3" s="67"/>
      <c r="X3" s="67"/>
      <c r="Y3" s="67"/>
    </row>
    <row r="4" spans="1:25" s="39" customFormat="1" ht="5.45" customHeight="1" x14ac:dyDescent="0.2"/>
    <row r="5" spans="1:25" s="39" customFormat="1" ht="3" customHeight="1" x14ac:dyDescent="0.2">
      <c r="D5" s="122"/>
      <c r="E5" s="122"/>
    </row>
    <row r="6" spans="1:25" s="41" customFormat="1" ht="11.25" hidden="1" x14ac:dyDescent="0.2">
      <c r="A6" s="41" t="s">
        <v>4439</v>
      </c>
      <c r="B6" s="41" t="s">
        <v>4440</v>
      </c>
      <c r="C6" s="41" t="s">
        <v>4441</v>
      </c>
      <c r="D6" s="41" t="s">
        <v>4442</v>
      </c>
      <c r="E6" s="41" t="s">
        <v>4443</v>
      </c>
      <c r="F6" s="41" t="s">
        <v>4444</v>
      </c>
      <c r="G6" s="41" t="s">
        <v>4445</v>
      </c>
      <c r="H6" s="41" t="s">
        <v>4446</v>
      </c>
      <c r="I6" s="41" t="s">
        <v>4447</v>
      </c>
      <c r="J6" s="41" t="s">
        <v>4448</v>
      </c>
      <c r="K6" s="41" t="s">
        <v>4449</v>
      </c>
      <c r="L6" s="41" t="s">
        <v>4450</v>
      </c>
      <c r="M6" s="41" t="s">
        <v>4451</v>
      </c>
      <c r="N6" s="41" t="s">
        <v>4452</v>
      </c>
      <c r="O6" s="41" t="s">
        <v>4453</v>
      </c>
      <c r="P6" s="41" t="s">
        <v>4454</v>
      </c>
      <c r="Q6" s="41" t="s">
        <v>4455</v>
      </c>
      <c r="R6" s="41" t="s">
        <v>4456</v>
      </c>
    </row>
    <row r="7" spans="1:25" ht="15.75" x14ac:dyDescent="0.25">
      <c r="A7" s="614" t="s">
        <v>4457</v>
      </c>
      <c r="B7" s="614"/>
      <c r="C7" s="614"/>
      <c r="D7" s="614"/>
      <c r="E7" s="614"/>
      <c r="F7" s="614"/>
      <c r="G7" s="614"/>
      <c r="H7" s="614"/>
      <c r="I7" s="614"/>
      <c r="J7" s="614"/>
      <c r="K7" s="614"/>
      <c r="L7" s="614"/>
      <c r="M7" s="614"/>
      <c r="N7" s="614"/>
      <c r="O7" s="614"/>
      <c r="P7" s="614"/>
      <c r="Q7" s="614"/>
      <c r="R7" s="615"/>
    </row>
    <row r="8" spans="1:25" ht="15.75" x14ac:dyDescent="0.25">
      <c r="A8" s="616" t="s">
        <v>4458</v>
      </c>
      <c r="B8" s="617"/>
      <c r="C8" s="617"/>
      <c r="D8" s="617"/>
      <c r="E8" s="617"/>
      <c r="F8" s="617"/>
      <c r="G8" s="617"/>
      <c r="H8" s="617"/>
      <c r="I8" s="617"/>
      <c r="J8" s="617"/>
      <c r="K8" s="617"/>
      <c r="L8" s="617"/>
      <c r="M8" s="617"/>
      <c r="N8" s="617"/>
      <c r="O8" s="617"/>
      <c r="P8" s="617"/>
      <c r="Q8" s="617"/>
      <c r="R8" s="618"/>
    </row>
    <row r="9" spans="1:25" s="393" customFormat="1" ht="39.75" customHeight="1" x14ac:dyDescent="0.25">
      <c r="A9" s="619" t="s">
        <v>362</v>
      </c>
      <c r="B9" s="620"/>
      <c r="C9" s="620"/>
      <c r="D9" s="620"/>
      <c r="E9" s="535" t="s">
        <v>4459</v>
      </c>
      <c r="F9" s="619" t="s">
        <v>4460</v>
      </c>
      <c r="G9" s="620"/>
      <c r="H9" s="620"/>
      <c r="I9" s="620"/>
      <c r="J9" s="535" t="s">
        <v>4461</v>
      </c>
      <c r="K9" s="619" t="s">
        <v>4462</v>
      </c>
      <c r="L9" s="621"/>
      <c r="M9" s="621"/>
      <c r="N9" s="621"/>
      <c r="O9" s="621"/>
      <c r="P9" s="621"/>
      <c r="Q9" s="621"/>
      <c r="R9" s="621"/>
    </row>
    <row r="10" spans="1:25" s="43" customFormat="1" x14ac:dyDescent="0.2">
      <c r="A10" s="601">
        <v>1</v>
      </c>
      <c r="B10" s="602"/>
      <c r="C10" s="602"/>
      <c r="D10" s="603"/>
      <c r="E10" s="533">
        <v>2</v>
      </c>
      <c r="F10" s="601">
        <v>3</v>
      </c>
      <c r="G10" s="604"/>
      <c r="H10" s="604"/>
      <c r="I10" s="603"/>
      <c r="J10" s="530">
        <v>4</v>
      </c>
      <c r="K10" s="530">
        <v>5</v>
      </c>
      <c r="L10" s="530">
        <v>6</v>
      </c>
      <c r="M10" s="530">
        <v>7</v>
      </c>
      <c r="N10" s="593">
        <v>8</v>
      </c>
      <c r="O10" s="593"/>
      <c r="P10" s="530">
        <v>9</v>
      </c>
      <c r="Q10" s="530">
        <v>10</v>
      </c>
      <c r="R10" s="530">
        <v>11</v>
      </c>
    </row>
    <row r="11" spans="1:25" s="43" customFormat="1" ht="53.25" customHeight="1" x14ac:dyDescent="0.2">
      <c r="A11" s="537" t="s">
        <v>4463</v>
      </c>
      <c r="B11" s="537" t="s">
        <v>325</v>
      </c>
      <c r="C11" s="537" t="s">
        <v>2098</v>
      </c>
      <c r="D11" s="537" t="s">
        <v>2099</v>
      </c>
      <c r="E11" s="394" t="s">
        <v>4459</v>
      </c>
      <c r="F11" s="537" t="s">
        <v>4464</v>
      </c>
      <c r="G11" s="537" t="s">
        <v>4465</v>
      </c>
      <c r="H11" s="537" t="s">
        <v>4466</v>
      </c>
      <c r="I11" s="537" t="s">
        <v>4467</v>
      </c>
      <c r="J11" s="394" t="s">
        <v>4468</v>
      </c>
      <c r="K11" s="537" t="s">
        <v>4469</v>
      </c>
      <c r="L11" s="537" t="s">
        <v>4470</v>
      </c>
      <c r="M11" s="537" t="s">
        <v>4471</v>
      </c>
      <c r="N11" s="537" t="s">
        <v>4472</v>
      </c>
      <c r="O11" s="537" t="s">
        <v>4473</v>
      </c>
      <c r="P11" s="537" t="s">
        <v>4474</v>
      </c>
      <c r="Q11" s="537" t="s">
        <v>4475</v>
      </c>
      <c r="R11" s="537" t="s">
        <v>4476</v>
      </c>
    </row>
    <row r="12" spans="1:25" s="43" customFormat="1" ht="15" customHeight="1" x14ac:dyDescent="0.2">
      <c r="A12" s="605" t="s">
        <v>389</v>
      </c>
      <c r="B12" s="606"/>
      <c r="C12" s="606"/>
      <c r="D12" s="606"/>
      <c r="E12" s="606"/>
      <c r="F12" s="395">
        <f>SUMPRODUCT((YEAR($E13:$E1000)='[6]Start Here'!$B$5)*F13:F1000)</f>
        <v>0</v>
      </c>
      <c r="G12" s="395">
        <f>SUMPRODUCT((YEAR($E13:$E1000)='[6]Start Here'!$B$5)*G13:G1000)</f>
        <v>0</v>
      </c>
      <c r="H12" s="395">
        <f>SUMPRODUCT((YEAR($E13:$E1000)='[6]Start Here'!$B$5)*H13:H1000)</f>
        <v>0</v>
      </c>
      <c r="I12" s="395">
        <f>SUMPRODUCT((YEAR($E13:$E1000)='[6]Start Here'!$B$5)*I13:I1000)</f>
        <v>0</v>
      </c>
      <c r="J12" s="396"/>
      <c r="K12" s="396"/>
      <c r="L12" s="396"/>
      <c r="M12" s="396"/>
      <c r="N12" s="396"/>
      <c r="O12" s="397"/>
      <c r="P12" s="395">
        <f>SUMPRODUCT((YEAR($E13:$E1000)='[6]Start Here'!$B$5)*P13:P1000)</f>
        <v>0</v>
      </c>
      <c r="Q12" s="395"/>
      <c r="R12" s="398"/>
      <c r="S12" s="42"/>
    </row>
    <row r="13" spans="1:25" s="43" customFormat="1" ht="12.75" x14ac:dyDescent="0.2">
      <c r="A13" s="46"/>
      <c r="B13" s="46"/>
      <c r="C13" s="46"/>
      <c r="D13" s="46"/>
      <c r="E13" s="46"/>
      <c r="F13" s="46"/>
      <c r="G13" s="46"/>
      <c r="H13" s="399"/>
      <c r="I13" s="399"/>
      <c r="J13" s="46"/>
      <c r="K13" s="46"/>
      <c r="L13" s="46"/>
      <c r="M13" s="46"/>
      <c r="N13" s="46"/>
      <c r="O13" s="46"/>
      <c r="P13" s="46"/>
      <c r="Q13" s="46"/>
      <c r="R13" s="46"/>
    </row>
    <row r="14" spans="1:25" s="43" customFormat="1" ht="12.75" x14ac:dyDescent="0.2">
      <c r="A14" s="46"/>
      <c r="B14" s="46"/>
      <c r="C14" s="46"/>
      <c r="D14" s="46"/>
      <c r="E14" s="46"/>
      <c r="F14" s="46"/>
      <c r="G14" s="46"/>
      <c r="H14" s="399"/>
      <c r="I14" s="399"/>
      <c r="J14" s="46"/>
      <c r="K14" s="46"/>
      <c r="L14" s="46"/>
      <c r="M14" s="46"/>
      <c r="N14" s="46"/>
      <c r="O14" s="46"/>
      <c r="P14" s="46"/>
      <c r="Q14" s="46"/>
      <c r="R14" s="46"/>
    </row>
    <row r="15" spans="1:25" s="43" customFormat="1" ht="12.75" x14ac:dyDescent="0.2">
      <c r="A15" s="46"/>
      <c r="B15" s="46"/>
      <c r="C15" s="46"/>
      <c r="D15" s="46"/>
      <c r="E15" s="46"/>
      <c r="F15" s="46"/>
      <c r="G15" s="46"/>
      <c r="H15" s="399"/>
      <c r="I15" s="399"/>
      <c r="J15" s="46"/>
      <c r="K15" s="46"/>
      <c r="L15" s="46"/>
      <c r="M15" s="46"/>
      <c r="N15" s="46"/>
      <c r="O15" s="46"/>
      <c r="P15" s="46"/>
      <c r="Q15" s="46"/>
      <c r="R15" s="46"/>
    </row>
    <row r="16" spans="1:25" s="43" customFormat="1" ht="12.75" x14ac:dyDescent="0.2">
      <c r="A16" s="46"/>
      <c r="B16" s="46"/>
      <c r="C16" s="46"/>
      <c r="D16" s="46"/>
      <c r="E16" s="46"/>
      <c r="F16" s="46"/>
      <c r="G16" s="46"/>
      <c r="H16" s="399"/>
      <c r="I16" s="399"/>
      <c r="J16" s="46"/>
      <c r="K16" s="46"/>
      <c r="L16" s="46"/>
      <c r="M16" s="46"/>
      <c r="N16" s="46"/>
      <c r="O16" s="46"/>
      <c r="P16" s="46"/>
      <c r="Q16" s="46"/>
      <c r="R16" s="46"/>
    </row>
    <row r="17" spans="1:18" s="43" customFormat="1" ht="12.75" x14ac:dyDescent="0.2">
      <c r="A17" s="46"/>
      <c r="B17" s="46"/>
      <c r="C17" s="46"/>
      <c r="D17" s="46"/>
      <c r="E17" s="46"/>
      <c r="F17" s="46"/>
      <c r="G17" s="46"/>
      <c r="H17" s="399"/>
      <c r="I17" s="399"/>
      <c r="J17" s="46"/>
      <c r="K17" s="46"/>
      <c r="L17" s="46"/>
      <c r="M17" s="46"/>
      <c r="N17" s="46"/>
      <c r="O17" s="46"/>
      <c r="P17" s="46"/>
      <c r="Q17" s="46"/>
      <c r="R17" s="46"/>
    </row>
    <row r="18" spans="1:18" s="43" customFormat="1" ht="12.75" x14ac:dyDescent="0.2">
      <c r="A18" s="46"/>
      <c r="B18" s="46"/>
      <c r="C18" s="46"/>
      <c r="D18" s="46"/>
      <c r="E18" s="46"/>
      <c r="F18" s="46"/>
      <c r="G18" s="46"/>
      <c r="H18" s="399"/>
      <c r="I18" s="399"/>
      <c r="J18" s="46"/>
      <c r="K18" s="46"/>
      <c r="L18" s="46"/>
      <c r="M18" s="46"/>
      <c r="N18" s="46"/>
      <c r="O18" s="46"/>
      <c r="P18" s="46"/>
      <c r="Q18" s="46"/>
      <c r="R18" s="46"/>
    </row>
    <row r="19" spans="1:18" s="43" customFormat="1" ht="12.75" x14ac:dyDescent="0.2">
      <c r="A19" s="46"/>
      <c r="B19" s="46"/>
      <c r="C19" s="46"/>
      <c r="D19" s="46"/>
      <c r="E19" s="46"/>
      <c r="F19" s="46"/>
      <c r="G19" s="46"/>
      <c r="H19" s="399"/>
      <c r="I19" s="399"/>
      <c r="J19" s="46"/>
      <c r="K19" s="46"/>
      <c r="L19" s="46"/>
      <c r="M19" s="46"/>
      <c r="N19" s="46"/>
      <c r="O19" s="46"/>
      <c r="P19" s="46"/>
      <c r="Q19" s="46"/>
      <c r="R19" s="46"/>
    </row>
    <row r="20" spans="1:18" s="43" customFormat="1" ht="12.75" x14ac:dyDescent="0.2">
      <c r="A20" s="46"/>
      <c r="B20" s="46"/>
      <c r="C20" s="46"/>
      <c r="D20" s="46"/>
      <c r="E20" s="46"/>
      <c r="F20" s="46"/>
      <c r="G20" s="46"/>
      <c r="H20" s="399"/>
      <c r="I20" s="399"/>
      <c r="J20" s="46"/>
      <c r="K20" s="46"/>
      <c r="L20" s="46"/>
      <c r="M20" s="46"/>
      <c r="N20" s="46"/>
      <c r="O20" s="46"/>
      <c r="P20" s="46"/>
      <c r="Q20" s="46"/>
      <c r="R20" s="46"/>
    </row>
    <row r="21" spans="1:18" s="48" customFormat="1" x14ac:dyDescent="0.2">
      <c r="A21" s="46"/>
      <c r="B21" s="46"/>
      <c r="C21" s="46"/>
      <c r="D21" s="46"/>
      <c r="E21" s="46"/>
      <c r="F21" s="46"/>
      <c r="G21" s="46"/>
      <c r="H21" s="399"/>
      <c r="I21" s="399"/>
      <c r="J21" s="46"/>
      <c r="K21" s="46"/>
      <c r="L21" s="46"/>
      <c r="M21" s="46"/>
      <c r="N21" s="46"/>
      <c r="O21" s="46"/>
      <c r="P21" s="46"/>
      <c r="Q21" s="46"/>
      <c r="R21" s="46"/>
    </row>
    <row r="22" spans="1:18" s="400" customFormat="1" ht="12.75" x14ac:dyDescent="0.2">
      <c r="A22" s="46"/>
      <c r="B22" s="46"/>
      <c r="C22" s="46"/>
      <c r="D22" s="46"/>
      <c r="E22" s="46"/>
      <c r="F22" s="46"/>
      <c r="G22" s="46"/>
      <c r="H22" s="399"/>
      <c r="I22" s="399"/>
      <c r="J22" s="46"/>
      <c r="K22" s="46"/>
      <c r="L22" s="46"/>
      <c r="M22" s="46"/>
      <c r="N22" s="46"/>
      <c r="O22" s="46"/>
      <c r="P22" s="46"/>
      <c r="Q22" s="46"/>
      <c r="R22" s="46"/>
    </row>
    <row r="23" spans="1:18" s="48" customFormat="1" x14ac:dyDescent="0.2">
      <c r="A23" s="46"/>
      <c r="B23" s="46"/>
      <c r="C23" s="46"/>
      <c r="D23" s="46"/>
      <c r="E23" s="46"/>
      <c r="F23" s="46"/>
      <c r="G23" s="46"/>
      <c r="H23" s="399"/>
      <c r="I23" s="399"/>
      <c r="J23" s="46"/>
      <c r="K23" s="46"/>
      <c r="L23" s="46"/>
      <c r="M23" s="46"/>
      <c r="N23" s="46"/>
      <c r="O23" s="46"/>
      <c r="P23" s="46"/>
      <c r="Q23" s="46"/>
      <c r="R23" s="46"/>
    </row>
    <row r="24" spans="1:18" s="48" customFormat="1" x14ac:dyDescent="0.2">
      <c r="A24" s="46"/>
      <c r="B24" s="46"/>
      <c r="C24" s="46"/>
      <c r="D24" s="46"/>
      <c r="E24" s="46"/>
      <c r="F24" s="46"/>
      <c r="G24" s="46"/>
      <c r="H24" s="399"/>
      <c r="I24" s="399"/>
      <c r="J24" s="46"/>
      <c r="K24" s="46"/>
      <c r="L24" s="46"/>
      <c r="M24" s="46"/>
      <c r="N24" s="46"/>
      <c r="O24" s="46"/>
      <c r="P24" s="46"/>
      <c r="Q24" s="46"/>
      <c r="R24" s="46"/>
    </row>
    <row r="25" spans="1:18" s="48" customFormat="1" x14ac:dyDescent="0.2">
      <c r="A25" s="46"/>
      <c r="B25" s="46"/>
      <c r="C25" s="46"/>
      <c r="D25" s="46"/>
      <c r="E25" s="46"/>
      <c r="F25" s="46"/>
      <c r="G25" s="46"/>
      <c r="H25" s="399"/>
      <c r="I25" s="399"/>
      <c r="J25" s="46"/>
      <c r="K25" s="46"/>
      <c r="L25" s="46"/>
      <c r="M25" s="46"/>
      <c r="N25" s="46"/>
      <c r="O25" s="46"/>
      <c r="P25" s="46"/>
      <c r="Q25" s="46"/>
      <c r="R25" s="46"/>
    </row>
    <row r="26" spans="1:18" s="48" customFormat="1" x14ac:dyDescent="0.2">
      <c r="A26" s="46"/>
      <c r="B26" s="46"/>
      <c r="C26" s="46"/>
      <c r="D26" s="46"/>
      <c r="E26" s="46"/>
      <c r="F26" s="46"/>
      <c r="G26" s="46"/>
      <c r="H26" s="399"/>
      <c r="I26" s="399"/>
      <c r="J26" s="46"/>
      <c r="K26" s="46"/>
      <c r="L26" s="46"/>
      <c r="M26" s="46"/>
      <c r="N26" s="46"/>
      <c r="O26" s="46"/>
      <c r="P26" s="46"/>
      <c r="Q26" s="46"/>
      <c r="R26" s="46"/>
    </row>
    <row r="27" spans="1:18" s="48" customFormat="1" x14ac:dyDescent="0.2">
      <c r="A27" s="46"/>
      <c r="B27" s="46"/>
      <c r="C27" s="46"/>
      <c r="D27" s="46"/>
      <c r="E27" s="46"/>
      <c r="F27" s="46"/>
      <c r="G27" s="46"/>
      <c r="H27" s="399"/>
      <c r="I27" s="399"/>
      <c r="J27" s="46"/>
      <c r="K27" s="46"/>
      <c r="L27" s="46"/>
      <c r="M27" s="46"/>
      <c r="N27" s="46"/>
      <c r="O27" s="46"/>
      <c r="P27" s="46"/>
      <c r="Q27" s="46"/>
      <c r="R27" s="46"/>
    </row>
    <row r="28" spans="1:18" s="48" customFormat="1" x14ac:dyDescent="0.2">
      <c r="A28" s="46"/>
      <c r="B28" s="46"/>
      <c r="C28" s="46"/>
      <c r="D28" s="46"/>
      <c r="E28" s="46"/>
      <c r="F28" s="46"/>
      <c r="G28" s="46"/>
      <c r="H28" s="399"/>
      <c r="I28" s="399"/>
      <c r="J28" s="46"/>
      <c r="K28" s="46"/>
      <c r="L28" s="46"/>
      <c r="M28" s="46"/>
      <c r="N28" s="46"/>
      <c r="O28" s="46"/>
      <c r="P28" s="46"/>
      <c r="Q28" s="46"/>
      <c r="R28" s="46"/>
    </row>
    <row r="29" spans="1:18" s="48" customFormat="1" x14ac:dyDescent="0.2">
      <c r="A29" s="46"/>
      <c r="B29" s="46"/>
      <c r="C29" s="46"/>
      <c r="D29" s="46"/>
      <c r="E29" s="46"/>
      <c r="F29" s="46"/>
      <c r="G29" s="46"/>
      <c r="H29" s="399"/>
      <c r="I29" s="399"/>
      <c r="J29" s="46"/>
      <c r="K29" s="46"/>
      <c r="L29" s="46"/>
      <c r="M29" s="46"/>
      <c r="N29" s="46"/>
      <c r="O29" s="46"/>
      <c r="P29" s="46"/>
      <c r="Q29" s="46"/>
      <c r="R29" s="46"/>
    </row>
    <row r="30" spans="1:18" s="48" customFormat="1" x14ac:dyDescent="0.2">
      <c r="A30" s="46"/>
      <c r="B30" s="46"/>
      <c r="C30" s="46"/>
      <c r="D30" s="46"/>
      <c r="E30" s="46"/>
      <c r="F30" s="46"/>
      <c r="G30" s="46"/>
      <c r="H30" s="399"/>
      <c r="I30" s="399"/>
      <c r="J30" s="46"/>
      <c r="K30" s="46"/>
      <c r="L30" s="46"/>
      <c r="M30" s="46"/>
      <c r="N30" s="46"/>
      <c r="O30" s="46"/>
      <c r="P30" s="46"/>
      <c r="Q30" s="46"/>
      <c r="R30" s="46"/>
    </row>
    <row r="31" spans="1:18" s="48" customFormat="1" x14ac:dyDescent="0.2">
      <c r="A31" s="46"/>
      <c r="B31" s="46"/>
      <c r="C31" s="46"/>
      <c r="D31" s="46"/>
      <c r="E31" s="46"/>
      <c r="F31" s="46"/>
      <c r="G31" s="46"/>
      <c r="H31" s="399"/>
      <c r="I31" s="399"/>
      <c r="J31" s="46"/>
      <c r="K31" s="46"/>
      <c r="L31" s="46"/>
      <c r="M31" s="46"/>
      <c r="N31" s="46"/>
      <c r="O31" s="46"/>
      <c r="P31" s="46"/>
      <c r="Q31" s="46"/>
      <c r="R31" s="46"/>
    </row>
    <row r="32" spans="1:18" s="48" customFormat="1" x14ac:dyDescent="0.2">
      <c r="A32" s="46"/>
      <c r="B32" s="46"/>
      <c r="C32" s="46"/>
      <c r="D32" s="46"/>
      <c r="E32" s="46"/>
      <c r="F32" s="46"/>
      <c r="G32" s="46"/>
      <c r="H32" s="399"/>
      <c r="I32" s="399"/>
      <c r="J32" s="46"/>
      <c r="K32" s="46"/>
      <c r="L32" s="46"/>
      <c r="M32" s="46"/>
      <c r="N32" s="46"/>
      <c r="O32" s="46"/>
      <c r="P32" s="46"/>
      <c r="Q32" s="46"/>
      <c r="R32" s="46"/>
    </row>
    <row r="33" spans="1:18" s="48" customFormat="1" x14ac:dyDescent="0.2">
      <c r="A33" s="46"/>
      <c r="B33" s="46"/>
      <c r="C33" s="46"/>
      <c r="D33" s="46"/>
      <c r="E33" s="46"/>
      <c r="F33" s="46"/>
      <c r="G33" s="46"/>
      <c r="H33" s="399"/>
      <c r="I33" s="399"/>
      <c r="J33" s="46"/>
      <c r="K33" s="46"/>
      <c r="L33" s="46"/>
      <c r="M33" s="46"/>
      <c r="N33" s="46"/>
      <c r="O33" s="46"/>
      <c r="P33" s="46"/>
      <c r="Q33" s="46"/>
      <c r="R33" s="46"/>
    </row>
    <row r="34" spans="1:18" s="48" customFormat="1" x14ac:dyDescent="0.2">
      <c r="A34" s="46"/>
      <c r="B34" s="46"/>
      <c r="C34" s="46"/>
      <c r="D34" s="46"/>
      <c r="E34" s="46"/>
      <c r="F34" s="46"/>
      <c r="G34" s="46"/>
      <c r="H34" s="399"/>
      <c r="I34" s="399"/>
      <c r="J34" s="46"/>
      <c r="K34" s="46"/>
      <c r="L34" s="46"/>
      <c r="M34" s="46"/>
      <c r="N34" s="46"/>
      <c r="O34" s="46"/>
      <c r="P34" s="46"/>
      <c r="Q34" s="46"/>
      <c r="R34" s="46"/>
    </row>
    <row r="35" spans="1:18" s="48" customFormat="1" x14ac:dyDescent="0.2">
      <c r="A35" s="46"/>
      <c r="B35" s="46"/>
      <c r="C35" s="46"/>
      <c r="D35" s="46"/>
      <c r="E35" s="46"/>
      <c r="F35" s="46"/>
      <c r="G35" s="46"/>
      <c r="H35" s="399"/>
      <c r="I35" s="399"/>
      <c r="J35" s="46"/>
      <c r="K35" s="46"/>
      <c r="L35" s="46"/>
      <c r="M35" s="46"/>
      <c r="N35" s="46"/>
      <c r="O35" s="46"/>
      <c r="P35" s="46"/>
      <c r="Q35" s="46"/>
      <c r="R35" s="46"/>
    </row>
    <row r="36" spans="1:18" s="48" customFormat="1" x14ac:dyDescent="0.2">
      <c r="A36" s="46"/>
      <c r="B36" s="46"/>
      <c r="C36" s="46"/>
      <c r="D36" s="46"/>
      <c r="E36" s="46"/>
      <c r="F36" s="46"/>
      <c r="G36" s="46"/>
      <c r="H36" s="399"/>
      <c r="I36" s="399"/>
      <c r="J36" s="46"/>
      <c r="K36" s="46"/>
      <c r="L36" s="46"/>
      <c r="M36" s="46"/>
      <c r="N36" s="46"/>
      <c r="O36" s="46"/>
      <c r="P36" s="46"/>
      <c r="Q36" s="46"/>
      <c r="R36" s="46"/>
    </row>
    <row r="37" spans="1:18" s="48" customFormat="1" x14ac:dyDescent="0.2">
      <c r="A37" s="46"/>
      <c r="B37" s="46"/>
      <c r="C37" s="46"/>
      <c r="D37" s="46"/>
      <c r="E37" s="46"/>
      <c r="F37" s="46"/>
      <c r="G37" s="46"/>
      <c r="H37" s="399"/>
      <c r="I37" s="399"/>
      <c r="J37" s="46"/>
      <c r="K37" s="46"/>
      <c r="L37" s="46"/>
      <c r="M37" s="46"/>
      <c r="N37" s="46"/>
      <c r="O37" s="46"/>
      <c r="P37" s="46"/>
      <c r="Q37" s="46"/>
      <c r="R37" s="46"/>
    </row>
    <row r="38" spans="1:18" s="48" customFormat="1" x14ac:dyDescent="0.2">
      <c r="A38" s="46"/>
      <c r="B38" s="46"/>
      <c r="C38" s="46"/>
      <c r="D38" s="46"/>
      <c r="E38" s="46"/>
      <c r="F38" s="46"/>
      <c r="G38" s="46"/>
      <c r="H38" s="399"/>
      <c r="I38" s="399"/>
      <c r="J38" s="46"/>
      <c r="K38" s="46"/>
      <c r="L38" s="46"/>
      <c r="M38" s="46"/>
      <c r="N38" s="46"/>
      <c r="O38" s="46"/>
      <c r="P38" s="46"/>
      <c r="Q38" s="46"/>
      <c r="R38" s="46"/>
    </row>
    <row r="39" spans="1:18" s="48" customFormat="1" x14ac:dyDescent="0.2">
      <c r="A39" s="46"/>
      <c r="B39" s="46"/>
      <c r="C39" s="46"/>
      <c r="D39" s="46"/>
      <c r="E39" s="46"/>
      <c r="F39" s="46"/>
      <c r="G39" s="46"/>
      <c r="H39" s="399"/>
      <c r="I39" s="399"/>
      <c r="J39" s="46"/>
      <c r="K39" s="46"/>
      <c r="L39" s="46"/>
      <c r="M39" s="46"/>
      <c r="N39" s="46"/>
      <c r="O39" s="46"/>
      <c r="P39" s="46"/>
      <c r="Q39" s="46"/>
      <c r="R39" s="46"/>
    </row>
    <row r="40" spans="1:18" s="48" customFormat="1" x14ac:dyDescent="0.2">
      <c r="A40" s="46"/>
      <c r="B40" s="46"/>
      <c r="C40" s="46"/>
      <c r="D40" s="46"/>
      <c r="E40" s="46"/>
      <c r="F40" s="46"/>
      <c r="G40" s="46"/>
      <c r="H40" s="399"/>
      <c r="I40" s="399"/>
      <c r="J40" s="46"/>
      <c r="K40" s="46"/>
      <c r="L40" s="46"/>
      <c r="M40" s="46"/>
      <c r="N40" s="46"/>
      <c r="O40" s="46"/>
      <c r="P40" s="46"/>
      <c r="Q40" s="46"/>
      <c r="R40" s="46"/>
    </row>
    <row r="41" spans="1:18" s="48" customFormat="1" x14ac:dyDescent="0.2">
      <c r="A41" s="46"/>
      <c r="B41" s="46"/>
      <c r="C41" s="46"/>
      <c r="D41" s="46"/>
      <c r="E41" s="46"/>
      <c r="F41" s="46"/>
      <c r="G41" s="46"/>
      <c r="H41" s="399"/>
      <c r="I41" s="399"/>
      <c r="J41" s="46"/>
      <c r="K41" s="46"/>
      <c r="L41" s="46"/>
      <c r="M41" s="46"/>
      <c r="N41" s="46"/>
      <c r="O41" s="46"/>
      <c r="P41" s="46"/>
      <c r="Q41" s="46"/>
      <c r="R41" s="46"/>
    </row>
    <row r="42" spans="1:18" s="48" customFormat="1" x14ac:dyDescent="0.2">
      <c r="A42" s="46"/>
      <c r="B42" s="46"/>
      <c r="C42" s="46"/>
      <c r="D42" s="46"/>
      <c r="E42" s="46"/>
      <c r="F42" s="46"/>
      <c r="G42" s="46"/>
      <c r="H42" s="399"/>
      <c r="I42" s="399"/>
      <c r="J42" s="46"/>
      <c r="K42" s="46"/>
      <c r="L42" s="46"/>
      <c r="M42" s="46"/>
      <c r="N42" s="46"/>
      <c r="O42" s="46"/>
      <c r="P42" s="46"/>
      <c r="Q42" s="46"/>
      <c r="R42" s="46"/>
    </row>
    <row r="43" spans="1:18" s="48" customFormat="1" x14ac:dyDescent="0.2">
      <c r="A43" s="46"/>
      <c r="B43" s="46"/>
      <c r="C43" s="46"/>
      <c r="D43" s="46"/>
      <c r="E43" s="46"/>
      <c r="F43" s="46"/>
      <c r="G43" s="46"/>
      <c r="H43" s="399"/>
      <c r="I43" s="399"/>
      <c r="J43" s="46"/>
      <c r="K43" s="46"/>
      <c r="L43" s="46"/>
      <c r="M43" s="46"/>
      <c r="N43" s="46"/>
      <c r="O43" s="46"/>
      <c r="P43" s="46"/>
      <c r="Q43" s="46"/>
      <c r="R43" s="46"/>
    </row>
    <row r="44" spans="1:18" s="48" customFormat="1" x14ac:dyDescent="0.2">
      <c r="A44" s="46"/>
      <c r="B44" s="46"/>
      <c r="C44" s="46"/>
      <c r="D44" s="46"/>
      <c r="E44" s="46"/>
      <c r="F44" s="46"/>
      <c r="G44" s="46"/>
      <c r="H44" s="399"/>
      <c r="I44" s="399"/>
      <c r="J44" s="46"/>
      <c r="K44" s="46"/>
      <c r="L44" s="46"/>
      <c r="M44" s="46"/>
      <c r="N44" s="46"/>
      <c r="O44" s="46"/>
      <c r="P44" s="46"/>
      <c r="Q44" s="46"/>
      <c r="R44" s="46"/>
    </row>
    <row r="45" spans="1:18" s="48" customFormat="1" x14ac:dyDescent="0.2">
      <c r="A45" s="46"/>
      <c r="B45" s="46"/>
      <c r="C45" s="46"/>
      <c r="D45" s="46"/>
      <c r="E45" s="46"/>
      <c r="F45" s="46"/>
      <c r="G45" s="46"/>
      <c r="H45" s="399"/>
      <c r="I45" s="399"/>
      <c r="J45" s="46"/>
      <c r="K45" s="46"/>
      <c r="L45" s="46"/>
      <c r="M45" s="46"/>
      <c r="N45" s="46"/>
      <c r="O45" s="46"/>
      <c r="P45" s="46"/>
      <c r="Q45" s="46"/>
      <c r="R45" s="46"/>
    </row>
    <row r="46" spans="1:18" s="48" customFormat="1" x14ac:dyDescent="0.2">
      <c r="A46" s="46"/>
      <c r="B46" s="46"/>
      <c r="C46" s="46"/>
      <c r="D46" s="46"/>
      <c r="E46" s="46"/>
      <c r="F46" s="46"/>
      <c r="G46" s="46"/>
      <c r="H46" s="399"/>
      <c r="I46" s="399"/>
      <c r="J46" s="46"/>
      <c r="K46" s="46"/>
      <c r="L46" s="46"/>
      <c r="M46" s="46"/>
      <c r="N46" s="46"/>
      <c r="O46" s="46"/>
      <c r="P46" s="46"/>
      <c r="Q46" s="46"/>
      <c r="R46" s="46"/>
    </row>
    <row r="47" spans="1:18" s="48" customFormat="1" x14ac:dyDescent="0.2">
      <c r="A47" s="46"/>
      <c r="B47" s="46"/>
      <c r="C47" s="46"/>
      <c r="D47" s="46"/>
      <c r="E47" s="46"/>
      <c r="F47" s="46"/>
      <c r="G47" s="46"/>
      <c r="H47" s="399"/>
      <c r="I47" s="399"/>
      <c r="J47" s="46"/>
      <c r="K47" s="46"/>
      <c r="L47" s="46"/>
      <c r="M47" s="46"/>
      <c r="N47" s="46"/>
      <c r="O47" s="46"/>
      <c r="P47" s="46"/>
      <c r="Q47" s="46"/>
      <c r="R47" s="46"/>
    </row>
    <row r="48" spans="1:18" s="48" customFormat="1" x14ac:dyDescent="0.2">
      <c r="A48" s="46"/>
      <c r="B48" s="46"/>
      <c r="C48" s="46"/>
      <c r="D48" s="46"/>
      <c r="E48" s="46"/>
      <c r="F48" s="46"/>
      <c r="G48" s="46"/>
      <c r="H48" s="399"/>
      <c r="I48" s="399"/>
      <c r="J48" s="46"/>
      <c r="K48" s="46"/>
      <c r="L48" s="46"/>
      <c r="M48" s="46"/>
      <c r="N48" s="46"/>
      <c r="O48" s="46"/>
      <c r="P48" s="46"/>
      <c r="Q48" s="46"/>
      <c r="R48" s="46"/>
    </row>
    <row r="49" spans="1:18" s="48" customFormat="1" x14ac:dyDescent="0.2">
      <c r="A49" s="46"/>
      <c r="B49" s="46"/>
      <c r="C49" s="46"/>
      <c r="D49" s="46"/>
      <c r="E49" s="46"/>
      <c r="F49" s="46"/>
      <c r="G49" s="46"/>
      <c r="H49" s="399"/>
      <c r="I49" s="399"/>
      <c r="J49" s="46"/>
      <c r="K49" s="46"/>
      <c r="L49" s="46"/>
      <c r="M49" s="46"/>
      <c r="N49" s="46"/>
      <c r="O49" s="46"/>
      <c r="P49" s="46"/>
      <c r="Q49" s="46"/>
      <c r="R49" s="46"/>
    </row>
    <row r="50" spans="1:18" s="48" customFormat="1" x14ac:dyDescent="0.2">
      <c r="A50" s="46"/>
      <c r="B50" s="46"/>
      <c r="C50" s="46"/>
      <c r="D50" s="46"/>
      <c r="E50" s="46"/>
      <c r="F50" s="46"/>
      <c r="G50" s="46"/>
      <c r="H50" s="399"/>
      <c r="I50" s="399"/>
      <c r="J50" s="46"/>
      <c r="K50" s="46"/>
      <c r="L50" s="46"/>
      <c r="M50" s="46"/>
      <c r="N50" s="46"/>
      <c r="O50" s="46"/>
      <c r="P50" s="46"/>
      <c r="Q50" s="46"/>
      <c r="R50" s="46"/>
    </row>
    <row r="51" spans="1:18" s="48" customFormat="1" x14ac:dyDescent="0.2">
      <c r="A51" s="46"/>
      <c r="B51" s="46"/>
      <c r="C51" s="46"/>
      <c r="D51" s="46"/>
      <c r="E51" s="46"/>
      <c r="F51" s="46"/>
      <c r="G51" s="46"/>
      <c r="H51" s="399"/>
      <c r="I51" s="399"/>
      <c r="J51" s="46"/>
      <c r="K51" s="46"/>
      <c r="L51" s="46"/>
      <c r="M51" s="46"/>
      <c r="N51" s="46"/>
      <c r="O51" s="46"/>
      <c r="P51" s="46"/>
      <c r="Q51" s="46"/>
      <c r="R51" s="46"/>
    </row>
    <row r="52" spans="1:18" s="48" customFormat="1" x14ac:dyDescent="0.2">
      <c r="A52" s="46"/>
      <c r="B52" s="46"/>
      <c r="C52" s="46"/>
      <c r="D52" s="46"/>
      <c r="E52" s="46"/>
      <c r="F52" s="46"/>
      <c r="G52" s="46"/>
      <c r="H52" s="399"/>
      <c r="I52" s="399"/>
      <c r="J52" s="46"/>
      <c r="K52" s="46"/>
      <c r="L52" s="46"/>
      <c r="M52" s="46"/>
      <c r="N52" s="46"/>
      <c r="O52" s="46"/>
      <c r="P52" s="46"/>
      <c r="Q52" s="46"/>
      <c r="R52" s="46"/>
    </row>
    <row r="53" spans="1:18" s="48" customFormat="1" x14ac:dyDescent="0.2">
      <c r="A53" s="46"/>
      <c r="B53" s="46"/>
      <c r="C53" s="46"/>
      <c r="D53" s="46"/>
      <c r="E53" s="46"/>
      <c r="F53" s="46"/>
      <c r="G53" s="46"/>
      <c r="H53" s="399"/>
      <c r="I53" s="399"/>
      <c r="J53" s="46"/>
      <c r="K53" s="46"/>
      <c r="L53" s="46"/>
      <c r="M53" s="46"/>
      <c r="N53" s="46"/>
      <c r="O53" s="46"/>
      <c r="P53" s="46"/>
      <c r="Q53" s="46"/>
      <c r="R53" s="46"/>
    </row>
    <row r="54" spans="1:18" s="48" customFormat="1" x14ac:dyDescent="0.2">
      <c r="A54" s="46"/>
      <c r="B54" s="46"/>
      <c r="C54" s="46"/>
      <c r="D54" s="46"/>
      <c r="E54" s="46"/>
      <c r="F54" s="46"/>
      <c r="G54" s="46"/>
      <c r="H54" s="399"/>
      <c r="I54" s="399"/>
      <c r="J54" s="46"/>
      <c r="K54" s="46"/>
      <c r="L54" s="46"/>
      <c r="M54" s="46"/>
      <c r="N54" s="46"/>
      <c r="O54" s="46"/>
      <c r="P54" s="46"/>
      <c r="Q54" s="46"/>
      <c r="R54" s="46"/>
    </row>
    <row r="55" spans="1:18" s="48" customFormat="1" x14ac:dyDescent="0.2">
      <c r="A55" s="46"/>
      <c r="B55" s="46"/>
      <c r="C55" s="46"/>
      <c r="D55" s="46"/>
      <c r="E55" s="46"/>
      <c r="F55" s="46"/>
      <c r="G55" s="46"/>
      <c r="H55" s="399"/>
      <c r="I55" s="399"/>
      <c r="J55" s="46"/>
      <c r="K55" s="46"/>
      <c r="L55" s="46"/>
      <c r="M55" s="46"/>
      <c r="N55" s="46"/>
      <c r="O55" s="46"/>
      <c r="P55" s="46"/>
      <c r="Q55" s="46"/>
      <c r="R55" s="46"/>
    </row>
    <row r="56" spans="1:18" s="48" customFormat="1" x14ac:dyDescent="0.2">
      <c r="A56" s="46"/>
      <c r="B56" s="46"/>
      <c r="C56" s="46"/>
      <c r="D56" s="46"/>
      <c r="E56" s="46"/>
      <c r="F56" s="46"/>
      <c r="G56" s="46"/>
      <c r="H56" s="399"/>
      <c r="I56" s="399"/>
      <c r="J56" s="46"/>
      <c r="K56" s="46"/>
      <c r="L56" s="46"/>
      <c r="M56" s="46"/>
      <c r="N56" s="46"/>
      <c r="O56" s="46"/>
      <c r="P56" s="46"/>
      <c r="Q56" s="46"/>
      <c r="R56" s="46"/>
    </row>
    <row r="57" spans="1:18" s="48" customFormat="1" x14ac:dyDescent="0.2">
      <c r="A57" s="46"/>
      <c r="B57" s="46"/>
      <c r="C57" s="46"/>
      <c r="D57" s="46"/>
      <c r="E57" s="46"/>
      <c r="F57" s="46"/>
      <c r="G57" s="46"/>
      <c r="H57" s="399"/>
      <c r="I57" s="399"/>
      <c r="J57" s="46"/>
      <c r="K57" s="46"/>
      <c r="L57" s="46"/>
      <c r="M57" s="46"/>
      <c r="N57" s="46"/>
      <c r="O57" s="46"/>
      <c r="P57" s="46"/>
      <c r="Q57" s="46"/>
      <c r="R57" s="46"/>
    </row>
    <row r="58" spans="1:18" s="48" customFormat="1" x14ac:dyDescent="0.2">
      <c r="A58" s="46"/>
      <c r="B58" s="46"/>
      <c r="C58" s="46"/>
      <c r="D58" s="46"/>
      <c r="E58" s="46"/>
      <c r="F58" s="46"/>
      <c r="G58" s="46"/>
      <c r="H58" s="399"/>
      <c r="I58" s="399"/>
      <c r="J58" s="46"/>
      <c r="K58" s="46"/>
      <c r="L58" s="46"/>
      <c r="M58" s="46"/>
      <c r="N58" s="46"/>
      <c r="O58" s="46"/>
      <c r="P58" s="46"/>
      <c r="Q58" s="46"/>
      <c r="R58" s="46"/>
    </row>
    <row r="59" spans="1:18" s="48" customFormat="1" x14ac:dyDescent="0.2">
      <c r="A59" s="46"/>
      <c r="B59" s="46"/>
      <c r="C59" s="46"/>
      <c r="D59" s="46"/>
      <c r="E59" s="46"/>
      <c r="F59" s="46"/>
      <c r="G59" s="46"/>
      <c r="H59" s="399"/>
      <c r="I59" s="399"/>
      <c r="J59" s="46"/>
      <c r="K59" s="46"/>
      <c r="L59" s="46"/>
      <c r="M59" s="46"/>
      <c r="N59" s="46"/>
      <c r="O59" s="46"/>
      <c r="P59" s="46"/>
      <c r="Q59" s="46"/>
      <c r="R59" s="46"/>
    </row>
    <row r="60" spans="1:18" s="48" customFormat="1" x14ac:dyDescent="0.2">
      <c r="A60" s="46"/>
      <c r="B60" s="46"/>
      <c r="C60" s="46"/>
      <c r="D60" s="46"/>
      <c r="E60" s="46"/>
      <c r="F60" s="46"/>
      <c r="G60" s="46"/>
      <c r="H60" s="399"/>
      <c r="I60" s="399"/>
      <c r="J60" s="46"/>
      <c r="K60" s="46"/>
      <c r="L60" s="46"/>
      <c r="M60" s="46"/>
      <c r="N60" s="46"/>
      <c r="O60" s="46"/>
      <c r="P60" s="46"/>
      <c r="Q60" s="46"/>
      <c r="R60" s="46"/>
    </row>
    <row r="61" spans="1:18" s="48" customFormat="1" x14ac:dyDescent="0.2">
      <c r="A61" s="46"/>
      <c r="B61" s="46"/>
      <c r="C61" s="46"/>
      <c r="D61" s="46"/>
      <c r="E61" s="46"/>
      <c r="F61" s="46"/>
      <c r="G61" s="46"/>
      <c r="H61" s="399"/>
      <c r="I61" s="399"/>
      <c r="J61" s="46"/>
      <c r="K61" s="46"/>
      <c r="L61" s="46"/>
      <c r="M61" s="46"/>
      <c r="N61" s="46"/>
      <c r="O61" s="46"/>
      <c r="P61" s="46"/>
      <c r="Q61" s="46"/>
      <c r="R61" s="46"/>
    </row>
    <row r="62" spans="1:18" s="48" customFormat="1" x14ac:dyDescent="0.2">
      <c r="A62" s="46"/>
      <c r="B62" s="46"/>
      <c r="C62" s="46"/>
      <c r="D62" s="46"/>
      <c r="E62" s="46"/>
      <c r="F62" s="46"/>
      <c r="G62" s="46"/>
      <c r="H62" s="399"/>
      <c r="I62" s="399"/>
      <c r="J62" s="46"/>
      <c r="K62" s="46"/>
      <c r="L62" s="46"/>
      <c r="M62" s="46"/>
      <c r="N62" s="46"/>
      <c r="O62" s="46"/>
      <c r="P62" s="46"/>
      <c r="Q62" s="46"/>
      <c r="R62" s="46"/>
    </row>
    <row r="63" spans="1:18" s="48" customFormat="1" x14ac:dyDescent="0.2">
      <c r="A63" s="46"/>
      <c r="B63" s="46"/>
      <c r="C63" s="46"/>
      <c r="D63" s="46"/>
      <c r="E63" s="46"/>
      <c r="F63" s="46"/>
      <c r="G63" s="46"/>
      <c r="H63" s="399"/>
      <c r="I63" s="399"/>
      <c r="J63" s="46"/>
      <c r="K63" s="46"/>
      <c r="L63" s="46"/>
      <c r="M63" s="46"/>
      <c r="N63" s="46"/>
      <c r="O63" s="46"/>
      <c r="P63" s="46"/>
      <c r="Q63" s="46"/>
      <c r="R63" s="46"/>
    </row>
    <row r="64" spans="1:18" s="48" customFormat="1" x14ac:dyDescent="0.2">
      <c r="A64" s="46"/>
      <c r="B64" s="46"/>
      <c r="C64" s="46"/>
      <c r="D64" s="46"/>
      <c r="E64" s="46"/>
      <c r="F64" s="46"/>
      <c r="G64" s="46"/>
      <c r="H64" s="399"/>
      <c r="I64" s="399"/>
      <c r="J64" s="46"/>
      <c r="K64" s="46"/>
      <c r="L64" s="46"/>
      <c r="M64" s="46"/>
      <c r="N64" s="46"/>
      <c r="O64" s="46"/>
      <c r="P64" s="46"/>
      <c r="Q64" s="46"/>
      <c r="R64" s="46"/>
    </row>
    <row r="65" spans="1:18" s="48" customFormat="1" x14ac:dyDescent="0.2">
      <c r="A65" s="46"/>
      <c r="B65" s="46"/>
      <c r="C65" s="46"/>
      <c r="D65" s="46"/>
      <c r="E65" s="46"/>
      <c r="F65" s="46"/>
      <c r="G65" s="46"/>
      <c r="H65" s="399"/>
      <c r="I65" s="399"/>
      <c r="J65" s="46"/>
      <c r="K65" s="46"/>
      <c r="L65" s="46"/>
      <c r="M65" s="46"/>
      <c r="N65" s="46"/>
      <c r="O65" s="46"/>
      <c r="P65" s="46"/>
      <c r="Q65" s="46"/>
      <c r="R65" s="46"/>
    </row>
    <row r="66" spans="1:18" s="48" customFormat="1" x14ac:dyDescent="0.2">
      <c r="A66" s="46"/>
      <c r="B66" s="46"/>
      <c r="C66" s="46"/>
      <c r="D66" s="46"/>
      <c r="E66" s="46"/>
      <c r="F66" s="46"/>
      <c r="G66" s="46"/>
      <c r="H66" s="399"/>
      <c r="I66" s="399"/>
      <c r="J66" s="46"/>
      <c r="K66" s="46"/>
      <c r="L66" s="46"/>
      <c r="M66" s="46"/>
      <c r="N66" s="46"/>
      <c r="O66" s="46"/>
      <c r="P66" s="46"/>
      <c r="Q66" s="46"/>
      <c r="R66" s="46"/>
    </row>
    <row r="67" spans="1:18" s="48" customFormat="1" x14ac:dyDescent="0.2">
      <c r="A67" s="46"/>
      <c r="B67" s="46"/>
      <c r="C67" s="46"/>
      <c r="D67" s="46"/>
      <c r="E67" s="46"/>
      <c r="F67" s="46"/>
      <c r="G67" s="46"/>
      <c r="H67" s="399"/>
      <c r="I67" s="399"/>
      <c r="J67" s="46"/>
      <c r="K67" s="46"/>
      <c r="L67" s="46"/>
      <c r="M67" s="46"/>
      <c r="N67" s="46"/>
      <c r="O67" s="46"/>
      <c r="P67" s="46"/>
      <c r="Q67" s="46"/>
      <c r="R67" s="46"/>
    </row>
    <row r="68" spans="1:18" s="48" customFormat="1" x14ac:dyDescent="0.2">
      <c r="A68" s="46"/>
      <c r="B68" s="46"/>
      <c r="C68" s="46"/>
      <c r="D68" s="46"/>
      <c r="E68" s="46"/>
      <c r="F68" s="46"/>
      <c r="G68" s="46"/>
      <c r="H68" s="399"/>
      <c r="I68" s="399"/>
      <c r="J68" s="46"/>
      <c r="K68" s="46"/>
      <c r="L68" s="46"/>
      <c r="M68" s="46"/>
      <c r="N68" s="46"/>
      <c r="O68" s="46"/>
      <c r="P68" s="46"/>
      <c r="Q68" s="46"/>
      <c r="R68" s="46"/>
    </row>
    <row r="69" spans="1:18" s="48" customFormat="1" x14ac:dyDescent="0.2">
      <c r="A69" s="46"/>
      <c r="B69" s="46"/>
      <c r="C69" s="46"/>
      <c r="D69" s="46"/>
      <c r="E69" s="46"/>
      <c r="F69" s="46"/>
      <c r="G69" s="46"/>
      <c r="H69" s="399"/>
      <c r="I69" s="399"/>
      <c r="J69" s="46"/>
      <c r="K69" s="46"/>
      <c r="L69" s="46"/>
      <c r="M69" s="46"/>
      <c r="N69" s="46"/>
      <c r="O69" s="46"/>
      <c r="P69" s="46"/>
      <c r="Q69" s="46"/>
      <c r="R69" s="46"/>
    </row>
    <row r="70" spans="1:18" s="48" customFormat="1" x14ac:dyDescent="0.2">
      <c r="A70" s="46"/>
      <c r="B70" s="46"/>
      <c r="C70" s="46"/>
      <c r="D70" s="46"/>
      <c r="E70" s="46"/>
      <c r="F70" s="46"/>
      <c r="G70" s="46"/>
      <c r="H70" s="399"/>
      <c r="I70" s="399"/>
      <c r="J70" s="46"/>
      <c r="K70" s="46"/>
      <c r="L70" s="46"/>
      <c r="M70" s="46"/>
      <c r="N70" s="46"/>
      <c r="O70" s="46"/>
      <c r="P70" s="46"/>
      <c r="Q70" s="46"/>
      <c r="R70" s="46"/>
    </row>
    <row r="71" spans="1:18" s="48" customFormat="1" x14ac:dyDescent="0.2">
      <c r="A71" s="46"/>
      <c r="B71" s="46"/>
      <c r="C71" s="46"/>
      <c r="D71" s="46"/>
      <c r="E71" s="46"/>
      <c r="F71" s="46"/>
      <c r="G71" s="46"/>
      <c r="H71" s="399"/>
      <c r="I71" s="399"/>
      <c r="J71" s="46"/>
      <c r="K71" s="46"/>
      <c r="L71" s="46"/>
      <c r="M71" s="46"/>
      <c r="N71" s="46"/>
      <c r="O71" s="46"/>
      <c r="P71" s="46"/>
      <c r="Q71" s="46"/>
      <c r="R71" s="46"/>
    </row>
    <row r="72" spans="1:18" s="48" customFormat="1" x14ac:dyDescent="0.2">
      <c r="A72" s="46"/>
      <c r="B72" s="46"/>
      <c r="C72" s="46"/>
      <c r="D72" s="46"/>
      <c r="E72" s="46"/>
      <c r="F72" s="46"/>
      <c r="G72" s="46"/>
      <c r="H72" s="399"/>
      <c r="I72" s="399"/>
      <c r="J72" s="46"/>
      <c r="K72" s="46"/>
      <c r="L72" s="46"/>
      <c r="M72" s="46"/>
      <c r="N72" s="46"/>
      <c r="O72" s="46"/>
      <c r="P72" s="46"/>
      <c r="Q72" s="46"/>
      <c r="R72" s="46"/>
    </row>
    <row r="73" spans="1:18" s="48" customFormat="1" x14ac:dyDescent="0.2">
      <c r="A73" s="46"/>
      <c r="B73" s="46"/>
      <c r="C73" s="46"/>
      <c r="D73" s="46"/>
      <c r="E73" s="46"/>
      <c r="F73" s="46"/>
      <c r="G73" s="46"/>
      <c r="H73" s="399"/>
      <c r="I73" s="399"/>
      <c r="J73" s="46"/>
      <c r="K73" s="46"/>
      <c r="L73" s="46"/>
      <c r="M73" s="46"/>
      <c r="N73" s="46"/>
      <c r="O73" s="46"/>
      <c r="P73" s="46"/>
      <c r="Q73" s="46"/>
      <c r="R73" s="46"/>
    </row>
    <row r="74" spans="1:18" s="48" customFormat="1" x14ac:dyDescent="0.2">
      <c r="A74" s="46"/>
      <c r="B74" s="46"/>
      <c r="C74" s="46"/>
      <c r="D74" s="46"/>
      <c r="E74" s="46"/>
      <c r="F74" s="46"/>
      <c r="G74" s="46"/>
      <c r="H74" s="399"/>
      <c r="I74" s="399"/>
      <c r="J74" s="46"/>
      <c r="K74" s="46"/>
      <c r="L74" s="46"/>
      <c r="M74" s="46"/>
      <c r="N74" s="46"/>
      <c r="O74" s="46"/>
      <c r="P74" s="46"/>
      <c r="Q74" s="46"/>
      <c r="R74" s="46"/>
    </row>
    <row r="75" spans="1:18" s="48" customFormat="1" x14ac:dyDescent="0.2">
      <c r="A75" s="46"/>
      <c r="B75" s="46"/>
      <c r="C75" s="46"/>
      <c r="D75" s="46"/>
      <c r="E75" s="46"/>
      <c r="F75" s="46"/>
      <c r="G75" s="46"/>
      <c r="H75" s="399"/>
      <c r="I75" s="399"/>
      <c r="J75" s="46"/>
      <c r="K75" s="46"/>
      <c r="L75" s="46"/>
      <c r="M75" s="46"/>
      <c r="N75" s="46"/>
      <c r="O75" s="46"/>
      <c r="P75" s="46"/>
      <c r="Q75" s="46"/>
      <c r="R75" s="46"/>
    </row>
    <row r="76" spans="1:18" s="48" customFormat="1" x14ac:dyDescent="0.2">
      <c r="A76" s="46"/>
      <c r="B76" s="46"/>
      <c r="C76" s="46"/>
      <c r="D76" s="46"/>
      <c r="E76" s="46"/>
      <c r="F76" s="46"/>
      <c r="G76" s="46"/>
      <c r="H76" s="399"/>
      <c r="I76" s="399"/>
      <c r="J76" s="46"/>
      <c r="K76" s="46"/>
      <c r="L76" s="46"/>
      <c r="M76" s="46"/>
      <c r="N76" s="46"/>
      <c r="O76" s="46"/>
      <c r="P76" s="46"/>
      <c r="Q76" s="46"/>
      <c r="R76" s="46"/>
    </row>
    <row r="77" spans="1:18" s="48" customFormat="1" x14ac:dyDescent="0.2">
      <c r="A77" s="46"/>
      <c r="B77" s="46"/>
      <c r="C77" s="46"/>
      <c r="D77" s="46"/>
      <c r="E77" s="46"/>
      <c r="F77" s="46"/>
      <c r="G77" s="46"/>
      <c r="H77" s="399"/>
      <c r="I77" s="399"/>
      <c r="J77" s="46"/>
      <c r="K77" s="46"/>
      <c r="L77" s="46"/>
      <c r="M77" s="46"/>
      <c r="N77" s="46"/>
      <c r="O77" s="46"/>
      <c r="P77" s="46"/>
      <c r="Q77" s="46"/>
      <c r="R77" s="46"/>
    </row>
    <row r="78" spans="1:18" s="48" customFormat="1" x14ac:dyDescent="0.2">
      <c r="A78" s="46"/>
      <c r="B78" s="46"/>
      <c r="C78" s="46"/>
      <c r="D78" s="46"/>
      <c r="E78" s="46"/>
      <c r="F78" s="46"/>
      <c r="G78" s="46"/>
      <c r="H78" s="399"/>
      <c r="I78" s="399"/>
      <c r="J78" s="46"/>
      <c r="K78" s="46"/>
      <c r="L78" s="46"/>
      <c r="M78" s="46"/>
      <c r="N78" s="46"/>
      <c r="O78" s="46"/>
      <c r="P78" s="46"/>
      <c r="Q78" s="46"/>
      <c r="R78" s="46"/>
    </row>
    <row r="79" spans="1:18" s="48" customFormat="1" x14ac:dyDescent="0.2">
      <c r="A79" s="46"/>
      <c r="B79" s="46"/>
      <c r="C79" s="46"/>
      <c r="D79" s="46"/>
      <c r="E79" s="46"/>
      <c r="F79" s="46"/>
      <c r="G79" s="46"/>
      <c r="H79" s="399"/>
      <c r="I79" s="399"/>
      <c r="J79" s="46"/>
      <c r="K79" s="46"/>
      <c r="L79" s="46"/>
      <c r="M79" s="46"/>
      <c r="N79" s="46"/>
      <c r="O79" s="46"/>
      <c r="P79" s="46"/>
      <c r="Q79" s="46"/>
      <c r="R79" s="46"/>
    </row>
    <row r="80" spans="1:18" s="48" customFormat="1" x14ac:dyDescent="0.2">
      <c r="A80" s="46"/>
      <c r="B80" s="46"/>
      <c r="C80" s="46"/>
      <c r="D80" s="46"/>
      <c r="E80" s="46"/>
      <c r="F80" s="46"/>
      <c r="G80" s="46"/>
      <c r="H80" s="399"/>
      <c r="I80" s="399"/>
      <c r="J80" s="46"/>
      <c r="K80" s="46"/>
      <c r="L80" s="46"/>
      <c r="M80" s="46"/>
      <c r="N80" s="46"/>
      <c r="O80" s="46"/>
      <c r="P80" s="46"/>
      <c r="Q80" s="46"/>
      <c r="R80" s="46"/>
    </row>
    <row r="81" spans="1:18" s="48" customFormat="1" x14ac:dyDescent="0.2">
      <c r="A81" s="46"/>
      <c r="B81" s="46"/>
      <c r="C81" s="46"/>
      <c r="D81" s="46"/>
      <c r="E81" s="46"/>
      <c r="F81" s="46"/>
      <c r="G81" s="46"/>
      <c r="H81" s="399"/>
      <c r="I81" s="399"/>
      <c r="J81" s="46"/>
      <c r="K81" s="46"/>
      <c r="L81" s="46"/>
      <c r="M81" s="46"/>
      <c r="N81" s="46"/>
      <c r="O81" s="46"/>
      <c r="P81" s="46"/>
      <c r="Q81" s="46"/>
      <c r="R81" s="46"/>
    </row>
    <row r="82" spans="1:18" s="48" customFormat="1" x14ac:dyDescent="0.2">
      <c r="A82" s="46"/>
      <c r="B82" s="46"/>
      <c r="C82" s="46"/>
      <c r="D82" s="46"/>
      <c r="E82" s="46"/>
      <c r="F82" s="46"/>
      <c r="G82" s="46"/>
      <c r="H82" s="399"/>
      <c r="I82" s="399"/>
      <c r="J82" s="46"/>
      <c r="K82" s="46"/>
      <c r="L82" s="46"/>
      <c r="M82" s="46"/>
      <c r="N82" s="46"/>
      <c r="O82" s="46"/>
      <c r="P82" s="46"/>
      <c r="Q82" s="46"/>
      <c r="R82" s="46"/>
    </row>
    <row r="83" spans="1:18" s="48" customFormat="1" x14ac:dyDescent="0.2">
      <c r="A83" s="46"/>
      <c r="B83" s="46"/>
      <c r="C83" s="46"/>
      <c r="D83" s="46"/>
      <c r="E83" s="46"/>
      <c r="F83" s="46"/>
      <c r="G83" s="46"/>
      <c r="H83" s="399"/>
      <c r="I83" s="399"/>
      <c r="J83" s="46"/>
      <c r="K83" s="46"/>
      <c r="L83" s="46"/>
      <c r="M83" s="46"/>
      <c r="N83" s="46"/>
      <c r="O83" s="46"/>
      <c r="P83" s="46"/>
      <c r="Q83" s="46"/>
      <c r="R83" s="46"/>
    </row>
    <row r="84" spans="1:18" s="48" customFormat="1" x14ac:dyDescent="0.2">
      <c r="A84" s="46"/>
      <c r="B84" s="46"/>
      <c r="C84" s="46"/>
      <c r="D84" s="46"/>
      <c r="E84" s="46"/>
      <c r="F84" s="46"/>
      <c r="G84" s="46"/>
      <c r="H84" s="399"/>
      <c r="I84" s="399"/>
      <c r="J84" s="46"/>
      <c r="K84" s="46"/>
      <c r="L84" s="46"/>
      <c r="M84" s="46"/>
      <c r="N84" s="46"/>
      <c r="O84" s="46"/>
      <c r="P84" s="46"/>
      <c r="Q84" s="46"/>
      <c r="R84" s="46"/>
    </row>
    <row r="85" spans="1:18" s="48" customFormat="1" x14ac:dyDescent="0.2">
      <c r="A85" s="46"/>
      <c r="B85" s="46"/>
      <c r="C85" s="46"/>
      <c r="D85" s="46"/>
      <c r="E85" s="46"/>
      <c r="F85" s="46"/>
      <c r="G85" s="46"/>
      <c r="H85" s="399"/>
      <c r="I85" s="399"/>
      <c r="J85" s="46"/>
      <c r="K85" s="46"/>
      <c r="L85" s="46"/>
      <c r="M85" s="46"/>
      <c r="N85" s="46"/>
      <c r="O85" s="46"/>
      <c r="P85" s="46"/>
      <c r="Q85" s="46"/>
      <c r="R85" s="46"/>
    </row>
    <row r="86" spans="1:18" s="48" customFormat="1" x14ac:dyDescent="0.2">
      <c r="A86" s="46"/>
      <c r="B86" s="46"/>
      <c r="C86" s="46"/>
      <c r="D86" s="46"/>
      <c r="E86" s="46"/>
      <c r="F86" s="46"/>
      <c r="G86" s="46"/>
      <c r="H86" s="399"/>
      <c r="I86" s="399"/>
      <c r="J86" s="46"/>
      <c r="K86" s="46"/>
      <c r="L86" s="46"/>
      <c r="M86" s="46"/>
      <c r="N86" s="46"/>
      <c r="O86" s="46"/>
      <c r="P86" s="46"/>
      <c r="Q86" s="46"/>
      <c r="R86" s="46"/>
    </row>
    <row r="87" spans="1:18" s="48" customFormat="1" x14ac:dyDescent="0.2">
      <c r="A87" s="46"/>
      <c r="B87" s="46"/>
      <c r="C87" s="46"/>
      <c r="D87" s="46"/>
      <c r="E87" s="46"/>
      <c r="F87" s="46"/>
      <c r="G87" s="46"/>
      <c r="H87" s="399"/>
      <c r="I87" s="399"/>
      <c r="J87" s="46"/>
      <c r="K87" s="46"/>
      <c r="L87" s="46"/>
      <c r="M87" s="46"/>
      <c r="N87" s="46"/>
      <c r="O87" s="46"/>
      <c r="P87" s="46"/>
      <c r="Q87" s="46"/>
      <c r="R87" s="46"/>
    </row>
    <row r="88" spans="1:18" s="48" customFormat="1" x14ac:dyDescent="0.2">
      <c r="A88" s="46"/>
      <c r="B88" s="46"/>
      <c r="C88" s="46"/>
      <c r="D88" s="46"/>
      <c r="E88" s="46"/>
      <c r="F88" s="46"/>
      <c r="G88" s="46"/>
      <c r="H88" s="399"/>
      <c r="I88" s="399"/>
      <c r="J88" s="46"/>
      <c r="K88" s="46"/>
      <c r="L88" s="46"/>
      <c r="M88" s="46"/>
      <c r="N88" s="46"/>
      <c r="O88" s="46"/>
      <c r="P88" s="46"/>
      <c r="Q88" s="46"/>
      <c r="R88" s="46"/>
    </row>
    <row r="89" spans="1:18" s="48" customFormat="1" x14ac:dyDescent="0.2">
      <c r="A89" s="46"/>
      <c r="B89" s="46"/>
      <c r="C89" s="46"/>
      <c r="D89" s="46"/>
      <c r="E89" s="46"/>
      <c r="F89" s="46"/>
      <c r="G89" s="46"/>
      <c r="H89" s="399"/>
      <c r="I89" s="399"/>
      <c r="J89" s="46"/>
      <c r="K89" s="46"/>
      <c r="L89" s="46"/>
      <c r="M89" s="46"/>
      <c r="N89" s="46"/>
      <c r="O89" s="46"/>
      <c r="P89" s="46"/>
      <c r="Q89" s="46"/>
      <c r="R89" s="46"/>
    </row>
    <row r="90" spans="1:18" s="48" customFormat="1" x14ac:dyDescent="0.2">
      <c r="A90" s="46"/>
      <c r="B90" s="46"/>
      <c r="C90" s="46"/>
      <c r="D90" s="46"/>
      <c r="E90" s="46"/>
      <c r="F90" s="46"/>
      <c r="G90" s="46"/>
      <c r="H90" s="399"/>
      <c r="I90" s="399"/>
      <c r="J90" s="46"/>
      <c r="K90" s="46"/>
      <c r="L90" s="46"/>
      <c r="M90" s="46"/>
      <c r="N90" s="46"/>
      <c r="O90" s="46"/>
      <c r="P90" s="46"/>
      <c r="Q90" s="46"/>
      <c r="R90" s="46"/>
    </row>
    <row r="91" spans="1:18" s="48" customFormat="1" x14ac:dyDescent="0.2">
      <c r="A91" s="46"/>
      <c r="B91" s="46"/>
      <c r="C91" s="46"/>
      <c r="D91" s="46"/>
      <c r="E91" s="46"/>
      <c r="F91" s="46"/>
      <c r="G91" s="46"/>
      <c r="H91" s="399"/>
      <c r="I91" s="399"/>
      <c r="J91" s="46"/>
      <c r="K91" s="46"/>
      <c r="L91" s="46"/>
      <c r="M91" s="46"/>
      <c r="N91" s="46"/>
      <c r="O91" s="46"/>
      <c r="P91" s="46"/>
      <c r="Q91" s="46"/>
      <c r="R91" s="46"/>
    </row>
    <row r="92" spans="1:18" s="48" customFormat="1" x14ac:dyDescent="0.2">
      <c r="A92" s="46"/>
      <c r="B92" s="46"/>
      <c r="C92" s="46"/>
      <c r="D92" s="46"/>
      <c r="E92" s="46"/>
      <c r="F92" s="46"/>
      <c r="G92" s="46"/>
      <c r="H92" s="399"/>
      <c r="I92" s="399"/>
      <c r="J92" s="46"/>
      <c r="K92" s="46"/>
      <c r="L92" s="46"/>
      <c r="M92" s="46"/>
      <c r="N92" s="46"/>
      <c r="O92" s="46"/>
      <c r="P92" s="46"/>
      <c r="Q92" s="46"/>
      <c r="R92" s="46"/>
    </row>
    <row r="93" spans="1:18" s="48" customFormat="1" x14ac:dyDescent="0.2">
      <c r="A93" s="46"/>
      <c r="B93" s="46"/>
      <c r="C93" s="46"/>
      <c r="D93" s="46"/>
      <c r="E93" s="46"/>
      <c r="F93" s="46"/>
      <c r="G93" s="46"/>
      <c r="H93" s="399"/>
      <c r="I93" s="399"/>
      <c r="J93" s="46"/>
      <c r="K93" s="46"/>
      <c r="L93" s="46"/>
      <c r="M93" s="46"/>
      <c r="N93" s="46"/>
      <c r="O93" s="46"/>
      <c r="P93" s="46"/>
      <c r="Q93" s="46"/>
      <c r="R93" s="46"/>
    </row>
    <row r="94" spans="1:18" s="48" customFormat="1" x14ac:dyDescent="0.2">
      <c r="A94" s="46"/>
      <c r="B94" s="46"/>
      <c r="C94" s="46"/>
      <c r="D94" s="46"/>
      <c r="E94" s="46"/>
      <c r="F94" s="46"/>
      <c r="G94" s="46"/>
      <c r="H94" s="399"/>
      <c r="I94" s="399"/>
      <c r="J94" s="46"/>
      <c r="K94" s="46"/>
      <c r="L94" s="46"/>
      <c r="M94" s="46"/>
      <c r="N94" s="46"/>
      <c r="O94" s="46"/>
      <c r="P94" s="46"/>
      <c r="Q94" s="46"/>
      <c r="R94" s="46"/>
    </row>
    <row r="95" spans="1:18" s="48" customFormat="1" x14ac:dyDescent="0.2">
      <c r="A95" s="46"/>
      <c r="B95" s="46"/>
      <c r="C95" s="46"/>
      <c r="D95" s="46"/>
      <c r="E95" s="46"/>
      <c r="F95" s="46"/>
      <c r="G95" s="46"/>
      <c r="H95" s="399"/>
      <c r="I95" s="399"/>
      <c r="J95" s="46"/>
      <c r="K95" s="46"/>
      <c r="L95" s="46"/>
      <c r="M95" s="46"/>
      <c r="N95" s="46"/>
      <c r="O95" s="46"/>
      <c r="P95" s="46"/>
      <c r="Q95" s="46"/>
      <c r="R95" s="46"/>
    </row>
    <row r="96" spans="1:18" s="48" customFormat="1" x14ac:dyDescent="0.2">
      <c r="A96" s="46"/>
      <c r="B96" s="46"/>
      <c r="C96" s="46"/>
      <c r="D96" s="46"/>
      <c r="E96" s="46"/>
      <c r="F96" s="46"/>
      <c r="G96" s="46"/>
      <c r="H96" s="399"/>
      <c r="I96" s="399"/>
      <c r="J96" s="46"/>
      <c r="K96" s="46"/>
      <c r="L96" s="46"/>
      <c r="M96" s="46"/>
      <c r="N96" s="46"/>
      <c r="O96" s="46"/>
      <c r="P96" s="46"/>
      <c r="Q96" s="46"/>
      <c r="R96" s="46"/>
    </row>
    <row r="97" spans="1:18" s="48" customFormat="1" x14ac:dyDescent="0.2">
      <c r="A97" s="46"/>
      <c r="B97" s="46"/>
      <c r="C97" s="46"/>
      <c r="D97" s="46"/>
      <c r="E97" s="46"/>
      <c r="F97" s="46"/>
      <c r="G97" s="46"/>
      <c r="H97" s="399"/>
      <c r="I97" s="399"/>
      <c r="J97" s="46"/>
      <c r="K97" s="46"/>
      <c r="L97" s="46"/>
      <c r="M97" s="46"/>
      <c r="N97" s="46"/>
      <c r="O97" s="46"/>
      <c r="P97" s="46"/>
      <c r="Q97" s="46"/>
      <c r="R97" s="46"/>
    </row>
    <row r="98" spans="1:18" s="48" customFormat="1" x14ac:dyDescent="0.2">
      <c r="A98" s="46"/>
      <c r="B98" s="46"/>
      <c r="C98" s="46"/>
      <c r="D98" s="46"/>
      <c r="E98" s="46"/>
      <c r="F98" s="46"/>
      <c r="G98" s="46"/>
      <c r="H98" s="399"/>
      <c r="I98" s="399"/>
      <c r="J98" s="46"/>
      <c r="K98" s="46"/>
      <c r="L98" s="46"/>
      <c r="M98" s="46"/>
      <c r="N98" s="46"/>
      <c r="O98" s="46"/>
      <c r="P98" s="46"/>
      <c r="Q98" s="46"/>
      <c r="R98" s="46"/>
    </row>
    <row r="99" spans="1:18" s="48" customFormat="1" x14ac:dyDescent="0.2">
      <c r="A99" s="46"/>
      <c r="B99" s="46"/>
      <c r="C99" s="46"/>
      <c r="D99" s="46"/>
      <c r="E99" s="46"/>
      <c r="F99" s="46"/>
      <c r="G99" s="46"/>
      <c r="H99" s="399"/>
      <c r="I99" s="399"/>
      <c r="J99" s="46"/>
      <c r="K99" s="46"/>
      <c r="L99" s="46"/>
      <c r="M99" s="46"/>
      <c r="N99" s="46"/>
      <c r="O99" s="46"/>
      <c r="P99" s="46"/>
      <c r="Q99" s="46"/>
      <c r="R99" s="46"/>
    </row>
    <row r="100" spans="1:18" s="48" customFormat="1" x14ac:dyDescent="0.2">
      <c r="A100" s="46"/>
      <c r="B100" s="46"/>
      <c r="C100" s="46"/>
      <c r="D100" s="46"/>
      <c r="E100" s="46"/>
      <c r="F100" s="46"/>
      <c r="G100" s="46"/>
      <c r="H100" s="399"/>
      <c r="I100" s="399"/>
      <c r="J100" s="46"/>
      <c r="K100" s="46"/>
      <c r="L100" s="46"/>
      <c r="M100" s="46"/>
      <c r="N100" s="46"/>
      <c r="O100" s="46"/>
      <c r="P100" s="46"/>
      <c r="Q100" s="46"/>
      <c r="R100" s="46"/>
    </row>
    <row r="101" spans="1:18" s="48" customFormat="1" x14ac:dyDescent="0.2">
      <c r="A101" s="46"/>
      <c r="B101" s="46"/>
      <c r="C101" s="46"/>
      <c r="D101" s="46"/>
      <c r="E101" s="46"/>
      <c r="F101" s="46"/>
      <c r="G101" s="46"/>
      <c r="H101" s="399"/>
      <c r="I101" s="399"/>
      <c r="J101" s="46"/>
      <c r="K101" s="46"/>
      <c r="L101" s="46"/>
      <c r="M101" s="46"/>
      <c r="N101" s="46"/>
      <c r="O101" s="46"/>
      <c r="P101" s="46"/>
      <c r="Q101" s="46"/>
      <c r="R101" s="46"/>
    </row>
    <row r="102" spans="1:18" s="48" customFormat="1" x14ac:dyDescent="0.2">
      <c r="A102" s="46"/>
      <c r="B102" s="46"/>
      <c r="C102" s="46"/>
      <c r="D102" s="46"/>
      <c r="E102" s="46"/>
      <c r="F102" s="46"/>
      <c r="G102" s="46"/>
      <c r="H102" s="399"/>
      <c r="I102" s="399"/>
      <c r="J102" s="46"/>
      <c r="K102" s="46"/>
      <c r="L102" s="46"/>
      <c r="M102" s="46"/>
      <c r="N102" s="46"/>
      <c r="O102" s="46"/>
      <c r="P102" s="46"/>
      <c r="Q102" s="46"/>
      <c r="R102" s="46"/>
    </row>
    <row r="103" spans="1:18" s="48" customFormat="1" x14ac:dyDescent="0.2">
      <c r="A103" s="46"/>
      <c r="B103" s="46"/>
      <c r="C103" s="46"/>
      <c r="D103" s="46"/>
      <c r="E103" s="46"/>
      <c r="F103" s="46"/>
      <c r="G103" s="46"/>
      <c r="H103" s="399"/>
      <c r="I103" s="399"/>
      <c r="J103" s="46"/>
      <c r="K103" s="46"/>
      <c r="L103" s="46"/>
      <c r="M103" s="46"/>
      <c r="N103" s="46"/>
      <c r="O103" s="46"/>
      <c r="P103" s="46"/>
      <c r="Q103" s="46"/>
      <c r="R103" s="46"/>
    </row>
    <row r="104" spans="1:18" s="48" customFormat="1" x14ac:dyDescent="0.2">
      <c r="A104" s="46"/>
      <c r="B104" s="46"/>
      <c r="C104" s="46"/>
      <c r="D104" s="46"/>
      <c r="E104" s="46"/>
      <c r="F104" s="46"/>
      <c r="G104" s="46"/>
      <c r="H104" s="399"/>
      <c r="I104" s="399"/>
      <c r="J104" s="46"/>
      <c r="K104" s="46"/>
      <c r="L104" s="46"/>
      <c r="M104" s="46"/>
      <c r="N104" s="46"/>
      <c r="O104" s="46"/>
      <c r="P104" s="46"/>
      <c r="Q104" s="46"/>
      <c r="R104" s="46"/>
    </row>
    <row r="105" spans="1:18" s="48" customFormat="1" x14ac:dyDescent="0.2">
      <c r="A105" s="46"/>
      <c r="B105" s="46"/>
      <c r="C105" s="46"/>
      <c r="D105" s="46"/>
      <c r="E105" s="46"/>
      <c r="F105" s="46"/>
      <c r="G105" s="46"/>
      <c r="H105" s="399"/>
      <c r="I105" s="399"/>
      <c r="J105" s="46"/>
      <c r="K105" s="46"/>
      <c r="L105" s="46"/>
      <c r="M105" s="46"/>
      <c r="N105" s="46"/>
      <c r="O105" s="46"/>
      <c r="P105" s="46"/>
      <c r="Q105" s="46"/>
      <c r="R105" s="46"/>
    </row>
    <row r="106" spans="1:18" s="48" customFormat="1" x14ac:dyDescent="0.2">
      <c r="A106" s="46"/>
      <c r="B106" s="46"/>
      <c r="C106" s="46"/>
      <c r="D106" s="46"/>
      <c r="E106" s="46"/>
      <c r="F106" s="46"/>
      <c r="G106" s="46"/>
      <c r="H106" s="399"/>
      <c r="I106" s="399"/>
      <c r="J106" s="46"/>
      <c r="K106" s="46"/>
      <c r="L106" s="46"/>
      <c r="M106" s="46"/>
      <c r="N106" s="46"/>
      <c r="O106" s="46"/>
      <c r="P106" s="46"/>
      <c r="Q106" s="46"/>
      <c r="R106" s="46"/>
    </row>
    <row r="107" spans="1:18" s="48" customFormat="1" x14ac:dyDescent="0.2">
      <c r="A107" s="46"/>
      <c r="B107" s="46"/>
      <c r="C107" s="46"/>
      <c r="D107" s="46"/>
      <c r="E107" s="46"/>
      <c r="F107" s="46"/>
      <c r="G107" s="46"/>
      <c r="H107" s="399"/>
      <c r="I107" s="399"/>
      <c r="J107" s="46"/>
      <c r="K107" s="46"/>
      <c r="L107" s="46"/>
      <c r="M107" s="46"/>
      <c r="N107" s="46"/>
      <c r="O107" s="46"/>
      <c r="P107" s="46"/>
      <c r="Q107" s="46"/>
      <c r="R107" s="46"/>
    </row>
    <row r="108" spans="1:18" s="48" customFormat="1" x14ac:dyDescent="0.2">
      <c r="A108" s="46"/>
      <c r="B108" s="46"/>
      <c r="C108" s="46"/>
      <c r="D108" s="46"/>
      <c r="E108" s="46"/>
      <c r="F108" s="46"/>
      <c r="G108" s="46"/>
      <c r="H108" s="399"/>
      <c r="I108" s="399"/>
      <c r="J108" s="46"/>
      <c r="K108" s="46"/>
      <c r="L108" s="46"/>
      <c r="M108" s="46"/>
      <c r="N108" s="46"/>
      <c r="O108" s="46"/>
      <c r="P108" s="46"/>
      <c r="Q108" s="46"/>
      <c r="R108" s="46"/>
    </row>
    <row r="109" spans="1:18" s="48" customFormat="1" x14ac:dyDescent="0.2">
      <c r="A109" s="46"/>
      <c r="B109" s="46"/>
      <c r="C109" s="46"/>
      <c r="D109" s="46"/>
      <c r="E109" s="46"/>
      <c r="F109" s="46"/>
      <c r="G109" s="46"/>
      <c r="H109" s="399"/>
      <c r="I109" s="399"/>
      <c r="J109" s="46"/>
      <c r="K109" s="46"/>
      <c r="L109" s="46"/>
      <c r="M109" s="46"/>
      <c r="N109" s="46"/>
      <c r="O109" s="46"/>
      <c r="P109" s="46"/>
      <c r="Q109" s="46"/>
      <c r="R109" s="46"/>
    </row>
    <row r="110" spans="1:18" s="48" customFormat="1" x14ac:dyDescent="0.2">
      <c r="A110" s="46"/>
      <c r="B110" s="46"/>
      <c r="C110" s="46"/>
      <c r="D110" s="46"/>
      <c r="E110" s="46"/>
      <c r="F110" s="46"/>
      <c r="G110" s="46"/>
      <c r="H110" s="399"/>
      <c r="I110" s="399"/>
      <c r="J110" s="46"/>
      <c r="K110" s="46"/>
      <c r="L110" s="46"/>
      <c r="M110" s="46"/>
      <c r="N110" s="46"/>
      <c r="O110" s="46"/>
      <c r="P110" s="46"/>
      <c r="Q110" s="46"/>
      <c r="R110" s="46"/>
    </row>
    <row r="111" spans="1:18" s="48" customFormat="1" x14ac:dyDescent="0.2">
      <c r="A111" s="46"/>
      <c r="B111" s="46"/>
      <c r="C111" s="46"/>
      <c r="D111" s="46"/>
      <c r="E111" s="46"/>
      <c r="F111" s="46"/>
      <c r="G111" s="46"/>
      <c r="H111" s="399"/>
      <c r="I111" s="399"/>
      <c r="J111" s="46"/>
      <c r="K111" s="46"/>
      <c r="L111" s="46"/>
      <c r="M111" s="46"/>
      <c r="N111" s="46"/>
      <c r="O111" s="46"/>
      <c r="P111" s="46"/>
      <c r="Q111" s="46"/>
      <c r="R111" s="46"/>
    </row>
    <row r="112" spans="1:18" s="48" customFormat="1" x14ac:dyDescent="0.2">
      <c r="A112" s="46"/>
      <c r="B112" s="46"/>
      <c r="C112" s="46"/>
      <c r="D112" s="46"/>
      <c r="E112" s="46"/>
      <c r="F112" s="46"/>
      <c r="G112" s="46"/>
      <c r="H112" s="399"/>
      <c r="I112" s="399"/>
      <c r="J112" s="46"/>
      <c r="K112" s="46"/>
      <c r="L112" s="46"/>
      <c r="M112" s="46"/>
      <c r="N112" s="46"/>
      <c r="O112" s="46"/>
      <c r="P112" s="46"/>
      <c r="Q112" s="46"/>
      <c r="R112" s="46"/>
    </row>
    <row r="113" spans="1:18" s="48" customFormat="1" x14ac:dyDescent="0.2">
      <c r="A113" s="46"/>
      <c r="B113" s="46"/>
      <c r="C113" s="46"/>
      <c r="D113" s="46"/>
      <c r="E113" s="46"/>
      <c r="F113" s="46"/>
      <c r="G113" s="46"/>
      <c r="H113" s="399"/>
      <c r="I113" s="399"/>
      <c r="J113" s="46"/>
      <c r="K113" s="46"/>
      <c r="L113" s="46"/>
      <c r="M113" s="46"/>
      <c r="N113" s="46"/>
      <c r="O113" s="46"/>
      <c r="P113" s="46"/>
      <c r="Q113" s="46"/>
      <c r="R113" s="46"/>
    </row>
    <row r="114" spans="1:18" s="48" customFormat="1" x14ac:dyDescent="0.2">
      <c r="A114" s="46"/>
      <c r="B114" s="46"/>
      <c r="C114" s="46"/>
      <c r="D114" s="46"/>
      <c r="E114" s="46"/>
      <c r="F114" s="46"/>
      <c r="G114" s="46"/>
      <c r="H114" s="399"/>
      <c r="I114" s="399"/>
      <c r="J114" s="46"/>
      <c r="K114" s="46"/>
      <c r="L114" s="46"/>
      <c r="M114" s="46"/>
      <c r="N114" s="46"/>
      <c r="O114" s="46"/>
      <c r="P114" s="46"/>
      <c r="Q114" s="46"/>
      <c r="R114" s="46"/>
    </row>
    <row r="115" spans="1:18" s="48" customFormat="1" x14ac:dyDescent="0.2">
      <c r="A115" s="46"/>
      <c r="B115" s="46"/>
      <c r="C115" s="46"/>
      <c r="D115" s="46"/>
      <c r="E115" s="46"/>
      <c r="F115" s="46"/>
      <c r="G115" s="46"/>
      <c r="H115" s="399"/>
      <c r="I115" s="399"/>
      <c r="J115" s="46"/>
      <c r="K115" s="46"/>
      <c r="L115" s="46"/>
      <c r="M115" s="46"/>
      <c r="N115" s="46"/>
      <c r="O115" s="46"/>
      <c r="P115" s="46"/>
      <c r="Q115" s="46"/>
      <c r="R115" s="46"/>
    </row>
    <row r="116" spans="1:18" s="48" customFormat="1" x14ac:dyDescent="0.2">
      <c r="A116" s="46"/>
      <c r="B116" s="46"/>
      <c r="C116" s="46"/>
      <c r="D116" s="46"/>
      <c r="E116" s="46"/>
      <c r="F116" s="46"/>
      <c r="G116" s="46"/>
      <c r="H116" s="399"/>
      <c r="I116" s="399"/>
      <c r="J116" s="46"/>
      <c r="K116" s="46"/>
      <c r="L116" s="46"/>
      <c r="M116" s="46"/>
      <c r="N116" s="46"/>
      <c r="O116" s="46"/>
      <c r="P116" s="46"/>
      <c r="Q116" s="46"/>
      <c r="R116" s="46"/>
    </row>
    <row r="117" spans="1:18" s="48" customFormat="1" x14ac:dyDescent="0.2">
      <c r="A117" s="46"/>
      <c r="B117" s="46"/>
      <c r="C117" s="46"/>
      <c r="D117" s="46"/>
      <c r="E117" s="46"/>
      <c r="F117" s="46"/>
      <c r="G117" s="46"/>
      <c r="H117" s="399"/>
      <c r="I117" s="399"/>
      <c r="J117" s="46"/>
      <c r="K117" s="46"/>
      <c r="L117" s="46"/>
      <c r="M117" s="46"/>
      <c r="N117" s="46"/>
      <c r="O117" s="46"/>
      <c r="P117" s="46"/>
      <c r="Q117" s="46"/>
      <c r="R117" s="46"/>
    </row>
    <row r="118" spans="1:18" s="48" customFormat="1" x14ac:dyDescent="0.2">
      <c r="A118" s="46"/>
      <c r="B118" s="46"/>
      <c r="C118" s="46"/>
      <c r="D118" s="46"/>
      <c r="E118" s="46"/>
      <c r="F118" s="46"/>
      <c r="G118" s="46"/>
      <c r="H118" s="399"/>
      <c r="I118" s="399"/>
      <c r="J118" s="46"/>
      <c r="K118" s="46"/>
      <c r="L118" s="46"/>
      <c r="M118" s="46"/>
      <c r="N118" s="46"/>
      <c r="O118" s="46"/>
      <c r="P118" s="46"/>
      <c r="Q118" s="46"/>
      <c r="R118" s="46"/>
    </row>
    <row r="119" spans="1:18" s="48" customFormat="1" x14ac:dyDescent="0.2">
      <c r="A119" s="46"/>
      <c r="B119" s="46"/>
      <c r="C119" s="46"/>
      <c r="D119" s="46"/>
      <c r="E119" s="46"/>
      <c r="F119" s="46"/>
      <c r="G119" s="46"/>
      <c r="H119" s="399"/>
      <c r="I119" s="399"/>
      <c r="J119" s="46"/>
      <c r="K119" s="46"/>
      <c r="L119" s="46"/>
      <c r="M119" s="46"/>
      <c r="N119" s="46"/>
      <c r="O119" s="46"/>
      <c r="P119" s="46"/>
      <c r="Q119" s="46"/>
      <c r="R119" s="46"/>
    </row>
    <row r="120" spans="1:18" s="48" customFormat="1" x14ac:dyDescent="0.2">
      <c r="A120" s="46"/>
      <c r="B120" s="46"/>
      <c r="C120" s="46"/>
      <c r="D120" s="46"/>
      <c r="E120" s="46"/>
      <c r="F120" s="46"/>
      <c r="G120" s="46"/>
      <c r="H120" s="399"/>
      <c r="I120" s="399"/>
      <c r="J120" s="46"/>
      <c r="K120" s="46"/>
      <c r="L120" s="46"/>
      <c r="M120" s="46"/>
      <c r="N120" s="46"/>
      <c r="O120" s="46"/>
      <c r="P120" s="46"/>
      <c r="Q120" s="46"/>
      <c r="R120" s="46"/>
    </row>
    <row r="121" spans="1:18" s="48" customFormat="1" x14ac:dyDescent="0.2">
      <c r="A121" s="46"/>
      <c r="B121" s="46"/>
      <c r="C121" s="46"/>
      <c r="D121" s="46"/>
      <c r="E121" s="46"/>
      <c r="F121" s="46"/>
      <c r="G121" s="46"/>
      <c r="H121" s="399"/>
      <c r="I121" s="399"/>
      <c r="J121" s="46"/>
      <c r="K121" s="46"/>
      <c r="L121" s="46"/>
      <c r="M121" s="46"/>
      <c r="N121" s="46"/>
      <c r="O121" s="46"/>
      <c r="P121" s="46"/>
      <c r="Q121" s="46"/>
      <c r="R121" s="46"/>
    </row>
    <row r="122" spans="1:18" s="48" customFormat="1" x14ac:dyDescent="0.2">
      <c r="A122" s="46"/>
      <c r="B122" s="46"/>
      <c r="C122" s="46"/>
      <c r="D122" s="46"/>
      <c r="E122" s="46"/>
      <c r="F122" s="46"/>
      <c r="G122" s="46"/>
      <c r="H122" s="399"/>
      <c r="I122" s="399"/>
      <c r="J122" s="46"/>
      <c r="K122" s="46"/>
      <c r="L122" s="46"/>
      <c r="M122" s="46"/>
      <c r="N122" s="46"/>
      <c r="O122" s="46"/>
      <c r="P122" s="46"/>
      <c r="Q122" s="46"/>
      <c r="R122" s="46"/>
    </row>
    <row r="123" spans="1:18" s="48" customFormat="1" x14ac:dyDescent="0.2">
      <c r="A123" s="46"/>
      <c r="B123" s="46"/>
      <c r="C123" s="46"/>
      <c r="D123" s="46"/>
      <c r="E123" s="46"/>
      <c r="F123" s="46"/>
      <c r="G123" s="46"/>
      <c r="H123" s="399"/>
      <c r="I123" s="399"/>
      <c r="J123" s="46"/>
      <c r="K123" s="46"/>
      <c r="L123" s="46"/>
      <c r="M123" s="46"/>
      <c r="N123" s="46"/>
      <c r="O123" s="46"/>
      <c r="P123" s="46"/>
      <c r="Q123" s="46"/>
      <c r="R123" s="46"/>
    </row>
    <row r="124" spans="1:18" s="48" customFormat="1" x14ac:dyDescent="0.2">
      <c r="A124" s="46"/>
      <c r="B124" s="46"/>
      <c r="C124" s="46"/>
      <c r="D124" s="46"/>
      <c r="E124" s="46"/>
      <c r="F124" s="46"/>
      <c r="G124" s="46"/>
      <c r="H124" s="399"/>
      <c r="I124" s="399"/>
      <c r="J124" s="46"/>
      <c r="K124" s="46"/>
      <c r="L124" s="46"/>
      <c r="M124" s="46"/>
      <c r="N124" s="46"/>
      <c r="O124" s="46"/>
      <c r="P124" s="46"/>
      <c r="Q124" s="46"/>
      <c r="R124" s="46"/>
    </row>
    <row r="125" spans="1:18" s="48" customFormat="1" x14ac:dyDescent="0.2">
      <c r="A125" s="46"/>
      <c r="B125" s="46"/>
      <c r="C125" s="46"/>
      <c r="D125" s="46"/>
      <c r="E125" s="46"/>
      <c r="F125" s="46"/>
      <c r="G125" s="46"/>
      <c r="H125" s="399"/>
      <c r="I125" s="399"/>
      <c r="J125" s="46"/>
      <c r="K125" s="46"/>
      <c r="L125" s="46"/>
      <c r="M125" s="46"/>
      <c r="N125" s="46"/>
      <c r="O125" s="46"/>
      <c r="P125" s="46"/>
      <c r="Q125" s="46"/>
      <c r="R125" s="46"/>
    </row>
    <row r="126" spans="1:18" s="48" customFormat="1" x14ac:dyDescent="0.2">
      <c r="A126" s="46"/>
      <c r="B126" s="46"/>
      <c r="C126" s="46"/>
      <c r="D126" s="46"/>
      <c r="E126" s="46"/>
      <c r="F126" s="46"/>
      <c r="G126" s="46"/>
      <c r="H126" s="399"/>
      <c r="I126" s="399"/>
      <c r="J126" s="46"/>
      <c r="K126" s="46"/>
      <c r="L126" s="46"/>
      <c r="M126" s="46"/>
      <c r="N126" s="46"/>
      <c r="O126" s="46"/>
      <c r="P126" s="46"/>
      <c r="Q126" s="46"/>
      <c r="R126" s="46"/>
    </row>
    <row r="127" spans="1:18" s="48" customFormat="1" x14ac:dyDescent="0.2">
      <c r="A127" s="46"/>
      <c r="B127" s="46"/>
      <c r="C127" s="46"/>
      <c r="D127" s="46"/>
      <c r="E127" s="46"/>
      <c r="F127" s="46"/>
      <c r="G127" s="46"/>
      <c r="H127" s="399"/>
      <c r="I127" s="399"/>
      <c r="J127" s="46"/>
      <c r="K127" s="46"/>
      <c r="L127" s="46"/>
      <c r="M127" s="46"/>
      <c r="N127" s="46"/>
      <c r="O127" s="46"/>
      <c r="P127" s="46"/>
      <c r="Q127" s="46"/>
      <c r="R127" s="46"/>
    </row>
    <row r="128" spans="1:18" s="48" customFormat="1" x14ac:dyDescent="0.2">
      <c r="A128" s="46"/>
      <c r="B128" s="46"/>
      <c r="C128" s="46"/>
      <c r="D128" s="46"/>
      <c r="E128" s="46"/>
      <c r="F128" s="46"/>
      <c r="G128" s="46"/>
      <c r="H128" s="399"/>
      <c r="I128" s="399"/>
      <c r="J128" s="46"/>
      <c r="K128" s="46"/>
      <c r="L128" s="46"/>
      <c r="M128" s="46"/>
      <c r="N128" s="46"/>
      <c r="O128" s="46"/>
      <c r="P128" s="46"/>
      <c r="Q128" s="46"/>
      <c r="R128" s="46"/>
    </row>
    <row r="129" spans="1:18" s="48" customFormat="1" x14ac:dyDescent="0.2">
      <c r="A129" s="46"/>
      <c r="B129" s="46"/>
      <c r="C129" s="46"/>
      <c r="D129" s="46"/>
      <c r="E129" s="46"/>
      <c r="F129" s="46"/>
      <c r="G129" s="46"/>
      <c r="H129" s="399"/>
      <c r="I129" s="399"/>
      <c r="J129" s="46"/>
      <c r="K129" s="46"/>
      <c r="L129" s="46"/>
      <c r="M129" s="46"/>
      <c r="N129" s="46"/>
      <c r="O129" s="46"/>
      <c r="P129" s="46"/>
      <c r="Q129" s="46"/>
      <c r="R129" s="46"/>
    </row>
    <row r="130" spans="1:18" s="48" customFormat="1" x14ac:dyDescent="0.2">
      <c r="A130" s="46"/>
      <c r="B130" s="46"/>
      <c r="C130" s="46"/>
      <c r="D130" s="46"/>
      <c r="E130" s="46"/>
      <c r="F130" s="46"/>
      <c r="G130" s="46"/>
      <c r="H130" s="399"/>
      <c r="I130" s="399"/>
      <c r="J130" s="46"/>
      <c r="K130" s="46"/>
      <c r="L130" s="46"/>
      <c r="M130" s="46"/>
      <c r="N130" s="46"/>
      <c r="O130" s="46"/>
      <c r="P130" s="46"/>
      <c r="Q130" s="46"/>
      <c r="R130" s="46"/>
    </row>
    <row r="131" spans="1:18" s="48" customFormat="1" x14ac:dyDescent="0.2">
      <c r="A131" s="46"/>
      <c r="B131" s="46"/>
      <c r="C131" s="46"/>
      <c r="D131" s="46"/>
      <c r="E131" s="46"/>
      <c r="F131" s="46"/>
      <c r="G131" s="46"/>
      <c r="H131" s="399"/>
      <c r="I131" s="399"/>
      <c r="J131" s="46"/>
      <c r="K131" s="46"/>
      <c r="L131" s="46"/>
      <c r="M131" s="46"/>
      <c r="N131" s="46"/>
      <c r="O131" s="46"/>
      <c r="P131" s="46"/>
      <c r="Q131" s="46"/>
      <c r="R131" s="46"/>
    </row>
    <row r="132" spans="1:18" s="48" customFormat="1" x14ac:dyDescent="0.2">
      <c r="A132" s="46"/>
      <c r="B132" s="46"/>
      <c r="C132" s="46"/>
      <c r="D132" s="46"/>
      <c r="E132" s="46"/>
      <c r="F132" s="46"/>
      <c r="G132" s="46"/>
      <c r="H132" s="399"/>
      <c r="I132" s="399"/>
      <c r="J132" s="46"/>
      <c r="K132" s="46"/>
      <c r="L132" s="46"/>
      <c r="M132" s="46"/>
      <c r="N132" s="46"/>
      <c r="O132" s="46"/>
      <c r="P132" s="46"/>
      <c r="Q132" s="46"/>
      <c r="R132" s="46"/>
    </row>
    <row r="133" spans="1:18" s="48" customFormat="1" x14ac:dyDescent="0.2">
      <c r="A133" s="46"/>
      <c r="B133" s="46"/>
      <c r="C133" s="46"/>
      <c r="D133" s="46"/>
      <c r="E133" s="46"/>
      <c r="F133" s="46"/>
      <c r="G133" s="46"/>
      <c r="H133" s="399"/>
      <c r="I133" s="399"/>
      <c r="J133" s="46"/>
      <c r="K133" s="46"/>
      <c r="L133" s="46"/>
      <c r="M133" s="46"/>
      <c r="N133" s="46"/>
      <c r="O133" s="46"/>
      <c r="P133" s="46"/>
      <c r="Q133" s="46"/>
      <c r="R133" s="46"/>
    </row>
    <row r="134" spans="1:18" s="48" customFormat="1" x14ac:dyDescent="0.2">
      <c r="A134" s="46"/>
      <c r="B134" s="46"/>
      <c r="C134" s="46"/>
      <c r="D134" s="46"/>
      <c r="E134" s="46"/>
      <c r="F134" s="46"/>
      <c r="G134" s="46"/>
      <c r="H134" s="399"/>
      <c r="I134" s="399"/>
      <c r="J134" s="46"/>
      <c r="K134" s="46"/>
      <c r="L134" s="46"/>
      <c r="M134" s="46"/>
      <c r="N134" s="46"/>
      <c r="O134" s="46"/>
      <c r="P134" s="46"/>
      <c r="Q134" s="46"/>
      <c r="R134" s="46"/>
    </row>
    <row r="135" spans="1:18" s="48" customFormat="1" x14ac:dyDescent="0.2">
      <c r="A135" s="46"/>
      <c r="B135" s="46"/>
      <c r="C135" s="46"/>
      <c r="D135" s="46"/>
      <c r="E135" s="46"/>
      <c r="F135" s="46"/>
      <c r="G135" s="46"/>
      <c r="H135" s="399"/>
      <c r="I135" s="399"/>
      <c r="J135" s="46"/>
      <c r="K135" s="46"/>
      <c r="L135" s="46"/>
      <c r="M135" s="46"/>
      <c r="N135" s="46"/>
      <c r="O135" s="46"/>
      <c r="P135" s="46"/>
      <c r="Q135" s="46"/>
      <c r="R135" s="46"/>
    </row>
    <row r="136" spans="1:18" s="48" customFormat="1" x14ac:dyDescent="0.2">
      <c r="A136" s="46"/>
      <c r="B136" s="46"/>
      <c r="C136" s="46"/>
      <c r="D136" s="46"/>
      <c r="E136" s="46"/>
      <c r="F136" s="46"/>
      <c r="G136" s="46"/>
      <c r="H136" s="399"/>
      <c r="I136" s="399"/>
      <c r="J136" s="46"/>
      <c r="K136" s="46"/>
      <c r="L136" s="46"/>
      <c r="M136" s="46"/>
      <c r="N136" s="46"/>
      <c r="O136" s="46"/>
      <c r="P136" s="46"/>
      <c r="Q136" s="46"/>
      <c r="R136" s="46"/>
    </row>
    <row r="137" spans="1:18" s="48" customFormat="1" x14ac:dyDescent="0.2">
      <c r="A137" s="46"/>
      <c r="B137" s="46"/>
      <c r="C137" s="46"/>
      <c r="D137" s="46"/>
      <c r="E137" s="46"/>
      <c r="F137" s="46"/>
      <c r="G137" s="46"/>
      <c r="H137" s="399"/>
      <c r="I137" s="399"/>
      <c r="J137" s="46"/>
      <c r="K137" s="46"/>
      <c r="L137" s="46"/>
      <c r="M137" s="46"/>
      <c r="N137" s="46"/>
      <c r="O137" s="46"/>
      <c r="P137" s="46"/>
      <c r="Q137" s="46"/>
      <c r="R137" s="46"/>
    </row>
    <row r="138" spans="1:18" s="48" customFormat="1" x14ac:dyDescent="0.2">
      <c r="A138" s="46"/>
      <c r="B138" s="46"/>
      <c r="C138" s="46"/>
      <c r="D138" s="46"/>
      <c r="E138" s="46"/>
      <c r="F138" s="46"/>
      <c r="G138" s="46"/>
      <c r="H138" s="399"/>
      <c r="I138" s="399"/>
      <c r="J138" s="46"/>
      <c r="K138" s="46"/>
      <c r="L138" s="46"/>
      <c r="M138" s="46"/>
      <c r="N138" s="46"/>
      <c r="O138" s="46"/>
      <c r="P138" s="46"/>
      <c r="Q138" s="46"/>
      <c r="R138" s="46"/>
    </row>
    <row r="139" spans="1:18" s="48" customFormat="1" x14ac:dyDescent="0.2">
      <c r="A139" s="46"/>
      <c r="B139" s="46"/>
      <c r="C139" s="46"/>
      <c r="D139" s="46"/>
      <c r="E139" s="46"/>
      <c r="F139" s="46"/>
      <c r="G139" s="46"/>
      <c r="H139" s="399"/>
      <c r="I139" s="399"/>
      <c r="J139" s="46"/>
      <c r="K139" s="46"/>
      <c r="L139" s="46"/>
      <c r="M139" s="46"/>
      <c r="N139" s="46"/>
      <c r="O139" s="46"/>
      <c r="P139" s="46"/>
      <c r="Q139" s="46"/>
      <c r="R139" s="46"/>
    </row>
    <row r="140" spans="1:18" s="48" customFormat="1" x14ac:dyDescent="0.2">
      <c r="A140" s="46"/>
      <c r="B140" s="46"/>
      <c r="C140" s="46"/>
      <c r="D140" s="46"/>
      <c r="E140" s="46"/>
      <c r="F140" s="46"/>
      <c r="G140" s="46"/>
      <c r="H140" s="399"/>
      <c r="I140" s="399"/>
      <c r="J140" s="46"/>
      <c r="K140" s="46"/>
      <c r="L140" s="46"/>
      <c r="M140" s="46"/>
      <c r="N140" s="46"/>
      <c r="O140" s="46"/>
      <c r="P140" s="46"/>
      <c r="Q140" s="46"/>
      <c r="R140" s="46"/>
    </row>
    <row r="141" spans="1:18" s="48" customFormat="1" x14ac:dyDescent="0.2">
      <c r="A141" s="46"/>
      <c r="B141" s="46"/>
      <c r="C141" s="46"/>
      <c r="D141" s="46"/>
      <c r="E141" s="46"/>
      <c r="F141" s="46"/>
      <c r="G141" s="46"/>
      <c r="H141" s="399"/>
      <c r="I141" s="399"/>
      <c r="J141" s="46"/>
      <c r="K141" s="46"/>
      <c r="L141" s="46"/>
      <c r="M141" s="46"/>
      <c r="N141" s="46"/>
      <c r="O141" s="46"/>
      <c r="P141" s="46"/>
      <c r="Q141" s="46"/>
      <c r="R141" s="46"/>
    </row>
    <row r="142" spans="1:18" s="48" customFormat="1" x14ac:dyDescent="0.2">
      <c r="A142" s="46"/>
      <c r="B142" s="46"/>
      <c r="C142" s="46"/>
      <c r="D142" s="46"/>
      <c r="E142" s="46"/>
      <c r="F142" s="46"/>
      <c r="G142" s="46"/>
      <c r="H142" s="399"/>
      <c r="I142" s="399"/>
      <c r="J142" s="46"/>
      <c r="K142" s="46"/>
      <c r="L142" s="46"/>
      <c r="M142" s="46"/>
      <c r="N142" s="46"/>
      <c r="O142" s="46"/>
      <c r="P142" s="46"/>
      <c r="Q142" s="46"/>
      <c r="R142" s="46"/>
    </row>
    <row r="143" spans="1:18" s="48" customFormat="1" x14ac:dyDescent="0.2">
      <c r="A143" s="46"/>
      <c r="B143" s="46"/>
      <c r="C143" s="46"/>
      <c r="D143" s="46"/>
      <c r="E143" s="46"/>
      <c r="F143" s="46"/>
      <c r="G143" s="46"/>
      <c r="H143" s="399"/>
      <c r="I143" s="399"/>
      <c r="J143" s="46"/>
      <c r="K143" s="46"/>
      <c r="L143" s="46"/>
      <c r="M143" s="46"/>
      <c r="N143" s="46"/>
      <c r="O143" s="46"/>
      <c r="P143" s="46"/>
      <c r="Q143" s="46"/>
      <c r="R143" s="46"/>
    </row>
    <row r="144" spans="1:18" s="48" customFormat="1" x14ac:dyDescent="0.2">
      <c r="A144" s="46"/>
      <c r="B144" s="46"/>
      <c r="C144" s="46"/>
      <c r="D144" s="46"/>
      <c r="E144" s="46"/>
      <c r="F144" s="46"/>
      <c r="G144" s="46"/>
      <c r="H144" s="399"/>
      <c r="I144" s="399"/>
      <c r="J144" s="46"/>
      <c r="K144" s="46"/>
      <c r="L144" s="46"/>
      <c r="M144" s="46"/>
      <c r="N144" s="46"/>
      <c r="O144" s="46"/>
      <c r="P144" s="46"/>
      <c r="Q144" s="46"/>
      <c r="R144" s="46"/>
    </row>
    <row r="145" spans="1:18" s="48" customFormat="1" x14ac:dyDescent="0.2">
      <c r="A145" s="46"/>
      <c r="B145" s="46"/>
      <c r="C145" s="46"/>
      <c r="D145" s="46"/>
      <c r="E145" s="46"/>
      <c r="F145" s="46"/>
      <c r="G145" s="46"/>
      <c r="H145" s="399"/>
      <c r="I145" s="399"/>
      <c r="J145" s="46"/>
      <c r="K145" s="46"/>
      <c r="L145" s="46"/>
      <c r="M145" s="46"/>
      <c r="N145" s="46"/>
      <c r="O145" s="46"/>
      <c r="P145" s="46"/>
      <c r="Q145" s="46"/>
      <c r="R145" s="46"/>
    </row>
    <row r="146" spans="1:18" s="48" customFormat="1" x14ac:dyDescent="0.2">
      <c r="A146" s="46"/>
      <c r="B146" s="46"/>
      <c r="C146" s="46"/>
      <c r="D146" s="46"/>
      <c r="E146" s="46"/>
      <c r="F146" s="46"/>
      <c r="G146" s="46"/>
      <c r="H146" s="399"/>
      <c r="I146" s="399"/>
      <c r="J146" s="46"/>
      <c r="K146" s="46"/>
      <c r="L146" s="46"/>
      <c r="M146" s="46"/>
      <c r="N146" s="46"/>
      <c r="O146" s="46"/>
      <c r="P146" s="46"/>
      <c r="Q146" s="46"/>
      <c r="R146" s="46"/>
    </row>
    <row r="147" spans="1:18" s="48" customFormat="1" x14ac:dyDescent="0.2">
      <c r="A147" s="46"/>
      <c r="B147" s="46"/>
      <c r="C147" s="46"/>
      <c r="D147" s="46"/>
      <c r="E147" s="46"/>
      <c r="F147" s="46"/>
      <c r="G147" s="46"/>
      <c r="H147" s="399"/>
      <c r="I147" s="399"/>
      <c r="J147" s="46"/>
      <c r="K147" s="46"/>
      <c r="L147" s="46"/>
      <c r="M147" s="46"/>
      <c r="N147" s="46"/>
      <c r="O147" s="46"/>
      <c r="P147" s="46"/>
      <c r="Q147" s="46"/>
      <c r="R147" s="46"/>
    </row>
    <row r="148" spans="1:18" s="48" customFormat="1" x14ac:dyDescent="0.2">
      <c r="A148" s="46"/>
      <c r="B148" s="46"/>
      <c r="C148" s="46"/>
      <c r="D148" s="46"/>
      <c r="E148" s="46"/>
      <c r="F148" s="46"/>
      <c r="G148" s="46"/>
      <c r="H148" s="399"/>
      <c r="I148" s="399"/>
      <c r="J148" s="46"/>
      <c r="K148" s="46"/>
      <c r="L148" s="46"/>
      <c r="M148" s="46"/>
      <c r="N148" s="46"/>
      <c r="O148" s="46"/>
      <c r="P148" s="46"/>
      <c r="Q148" s="46"/>
      <c r="R148" s="46"/>
    </row>
    <row r="149" spans="1:18" s="48" customFormat="1" x14ac:dyDescent="0.2">
      <c r="A149" s="46"/>
      <c r="B149" s="46"/>
      <c r="C149" s="46"/>
      <c r="D149" s="46"/>
      <c r="E149" s="46"/>
      <c r="F149" s="46"/>
      <c r="G149" s="46"/>
      <c r="H149" s="399"/>
      <c r="I149" s="399"/>
      <c r="J149" s="46"/>
      <c r="K149" s="46"/>
      <c r="L149" s="46"/>
      <c r="M149" s="46"/>
      <c r="N149" s="46"/>
      <c r="O149" s="46"/>
      <c r="P149" s="46"/>
      <c r="Q149" s="46"/>
      <c r="R149" s="46"/>
    </row>
    <row r="150" spans="1:18" s="48" customFormat="1" x14ac:dyDescent="0.2">
      <c r="A150" s="46"/>
      <c r="B150" s="46"/>
      <c r="C150" s="46"/>
      <c r="D150" s="46"/>
      <c r="E150" s="46"/>
      <c r="F150" s="46"/>
      <c r="G150" s="46"/>
      <c r="H150" s="399"/>
      <c r="I150" s="399"/>
      <c r="J150" s="46"/>
      <c r="K150" s="46"/>
      <c r="L150" s="46"/>
      <c r="M150" s="46"/>
      <c r="N150" s="46"/>
      <c r="O150" s="46"/>
      <c r="P150" s="46"/>
      <c r="Q150" s="46"/>
      <c r="R150" s="46"/>
    </row>
    <row r="151" spans="1:18" s="48" customFormat="1" x14ac:dyDescent="0.2">
      <c r="A151" s="46"/>
      <c r="B151" s="46"/>
      <c r="C151" s="46"/>
      <c r="D151" s="46"/>
      <c r="E151" s="46"/>
      <c r="F151" s="46"/>
      <c r="G151" s="46"/>
      <c r="H151" s="399"/>
      <c r="I151" s="399"/>
      <c r="J151" s="46"/>
      <c r="K151" s="46"/>
      <c r="L151" s="46"/>
      <c r="M151" s="46"/>
      <c r="N151" s="46"/>
      <c r="O151" s="46"/>
      <c r="P151" s="46"/>
      <c r="Q151" s="46"/>
      <c r="R151" s="46"/>
    </row>
    <row r="152" spans="1:18" s="48" customFormat="1" x14ac:dyDescent="0.2">
      <c r="A152" s="46"/>
      <c r="B152" s="46"/>
      <c r="C152" s="46"/>
      <c r="D152" s="46"/>
      <c r="E152" s="46"/>
      <c r="F152" s="46"/>
      <c r="G152" s="46"/>
      <c r="H152" s="399"/>
      <c r="I152" s="399"/>
      <c r="J152" s="46"/>
      <c r="K152" s="46"/>
      <c r="L152" s="46"/>
      <c r="M152" s="46"/>
      <c r="N152" s="46"/>
      <c r="O152" s="46"/>
      <c r="P152" s="46"/>
      <c r="Q152" s="46"/>
      <c r="R152" s="46"/>
    </row>
    <row r="153" spans="1:18" s="48" customFormat="1" x14ac:dyDescent="0.2">
      <c r="A153" s="46"/>
      <c r="B153" s="46"/>
      <c r="C153" s="46"/>
      <c r="D153" s="46"/>
      <c r="E153" s="46"/>
      <c r="F153" s="46"/>
      <c r="G153" s="46"/>
      <c r="H153" s="399"/>
      <c r="I153" s="399"/>
      <c r="J153" s="46"/>
      <c r="K153" s="46"/>
      <c r="L153" s="46"/>
      <c r="M153" s="46"/>
      <c r="N153" s="46"/>
      <c r="O153" s="46"/>
      <c r="P153" s="46"/>
      <c r="Q153" s="46"/>
      <c r="R153" s="46"/>
    </row>
    <row r="154" spans="1:18" s="48" customFormat="1" x14ac:dyDescent="0.2">
      <c r="A154" s="46"/>
      <c r="B154" s="46"/>
      <c r="C154" s="46"/>
      <c r="D154" s="46"/>
      <c r="E154" s="46"/>
      <c r="F154" s="46"/>
      <c r="G154" s="46"/>
      <c r="H154" s="399"/>
      <c r="I154" s="399"/>
      <c r="J154" s="46"/>
      <c r="K154" s="46"/>
      <c r="L154" s="46"/>
      <c r="M154" s="46"/>
      <c r="N154" s="46"/>
      <c r="O154" s="46"/>
      <c r="P154" s="46"/>
      <c r="Q154" s="46"/>
      <c r="R154" s="46"/>
    </row>
    <row r="155" spans="1:18" s="48" customFormat="1" x14ac:dyDescent="0.2">
      <c r="A155" s="46"/>
      <c r="B155" s="46"/>
      <c r="C155" s="46"/>
      <c r="D155" s="46"/>
      <c r="E155" s="46"/>
      <c r="F155" s="46"/>
      <c r="G155" s="46"/>
      <c r="H155" s="399"/>
      <c r="I155" s="399"/>
      <c r="J155" s="46"/>
      <c r="K155" s="46"/>
      <c r="L155" s="46"/>
      <c r="M155" s="46"/>
      <c r="N155" s="46"/>
      <c r="O155" s="46"/>
      <c r="P155" s="46"/>
      <c r="Q155" s="46"/>
      <c r="R155" s="46"/>
    </row>
    <row r="156" spans="1:18" s="48" customFormat="1" x14ac:dyDescent="0.2">
      <c r="A156" s="46"/>
      <c r="B156" s="46"/>
      <c r="C156" s="46"/>
      <c r="D156" s="46"/>
      <c r="E156" s="46"/>
      <c r="F156" s="46"/>
      <c r="G156" s="46"/>
      <c r="H156" s="399"/>
      <c r="I156" s="399"/>
      <c r="J156" s="46"/>
      <c r="K156" s="46"/>
      <c r="L156" s="46"/>
      <c r="M156" s="46"/>
      <c r="N156" s="46"/>
      <c r="O156" s="46"/>
      <c r="P156" s="46"/>
      <c r="Q156" s="46"/>
      <c r="R156" s="46"/>
    </row>
    <row r="157" spans="1:18" s="48" customFormat="1" x14ac:dyDescent="0.2">
      <c r="A157" s="46"/>
      <c r="B157" s="46"/>
      <c r="C157" s="46"/>
      <c r="D157" s="46"/>
      <c r="E157" s="46"/>
      <c r="F157" s="46"/>
      <c r="G157" s="46"/>
      <c r="H157" s="399"/>
      <c r="I157" s="399"/>
      <c r="J157" s="46"/>
      <c r="K157" s="46"/>
      <c r="L157" s="46"/>
      <c r="M157" s="46"/>
      <c r="N157" s="46"/>
      <c r="O157" s="46"/>
      <c r="P157" s="46"/>
      <c r="Q157" s="46"/>
      <c r="R157" s="46"/>
    </row>
    <row r="158" spans="1:18" s="48" customFormat="1" x14ac:dyDescent="0.2">
      <c r="A158" s="46"/>
      <c r="B158" s="46"/>
      <c r="C158" s="46"/>
      <c r="D158" s="46"/>
      <c r="E158" s="46"/>
      <c r="F158" s="46"/>
      <c r="G158" s="46"/>
      <c r="H158" s="399"/>
      <c r="I158" s="399"/>
      <c r="J158" s="46"/>
      <c r="K158" s="46"/>
      <c r="L158" s="46"/>
      <c r="M158" s="46"/>
      <c r="N158" s="46"/>
      <c r="O158" s="46"/>
      <c r="P158" s="46"/>
      <c r="Q158" s="46"/>
      <c r="R158" s="46"/>
    </row>
    <row r="159" spans="1:18" s="48" customFormat="1" x14ac:dyDescent="0.2">
      <c r="A159" s="46"/>
      <c r="B159" s="46"/>
      <c r="C159" s="46"/>
      <c r="D159" s="46"/>
      <c r="E159" s="46"/>
      <c r="F159" s="46"/>
      <c r="G159" s="46"/>
      <c r="H159" s="399"/>
      <c r="I159" s="399"/>
      <c r="J159" s="46"/>
      <c r="K159" s="46"/>
      <c r="L159" s="46"/>
      <c r="M159" s="46"/>
      <c r="N159" s="46"/>
      <c r="O159" s="46"/>
      <c r="P159" s="46"/>
      <c r="Q159" s="46"/>
      <c r="R159" s="46"/>
    </row>
    <row r="160" spans="1:18" s="48" customFormat="1" x14ac:dyDescent="0.2">
      <c r="A160" s="46"/>
      <c r="B160" s="46"/>
      <c r="C160" s="46"/>
      <c r="D160" s="46"/>
      <c r="E160" s="46"/>
      <c r="F160" s="46"/>
      <c r="G160" s="46"/>
      <c r="H160" s="399"/>
      <c r="I160" s="399"/>
      <c r="J160" s="46"/>
      <c r="K160" s="46"/>
      <c r="L160" s="46"/>
      <c r="M160" s="46"/>
      <c r="N160" s="46"/>
      <c r="O160" s="46"/>
      <c r="P160" s="46"/>
      <c r="Q160" s="46"/>
      <c r="R160" s="46"/>
    </row>
    <row r="161" spans="1:18" s="48" customFormat="1" x14ac:dyDescent="0.2">
      <c r="A161" s="46"/>
      <c r="B161" s="46"/>
      <c r="C161" s="46"/>
      <c r="D161" s="46"/>
      <c r="E161" s="46"/>
      <c r="F161" s="46"/>
      <c r="G161" s="46"/>
      <c r="H161" s="399"/>
      <c r="I161" s="399"/>
      <c r="J161" s="46"/>
      <c r="K161" s="46"/>
      <c r="L161" s="46"/>
      <c r="M161" s="46"/>
      <c r="N161" s="46"/>
      <c r="O161" s="46"/>
      <c r="P161" s="46"/>
      <c r="Q161" s="46"/>
      <c r="R161" s="46"/>
    </row>
    <row r="162" spans="1:18" s="48" customFormat="1" x14ac:dyDescent="0.2">
      <c r="A162" s="46"/>
      <c r="B162" s="46"/>
      <c r="C162" s="46"/>
      <c r="D162" s="46"/>
      <c r="E162" s="46"/>
      <c r="F162" s="46"/>
      <c r="G162" s="46"/>
      <c r="H162" s="399"/>
      <c r="I162" s="399"/>
      <c r="J162" s="46"/>
      <c r="K162" s="46"/>
      <c r="L162" s="46"/>
      <c r="M162" s="46"/>
      <c r="N162" s="46"/>
      <c r="O162" s="46"/>
      <c r="P162" s="46"/>
      <c r="Q162" s="46"/>
      <c r="R162" s="46"/>
    </row>
    <row r="163" spans="1:18" s="48" customFormat="1" x14ac:dyDescent="0.2">
      <c r="A163" s="46"/>
      <c r="B163" s="46"/>
      <c r="C163" s="46"/>
      <c r="D163" s="46"/>
      <c r="E163" s="46"/>
      <c r="F163" s="46"/>
      <c r="G163" s="46"/>
      <c r="H163" s="399"/>
      <c r="I163" s="399"/>
      <c r="J163" s="46"/>
      <c r="K163" s="46"/>
      <c r="L163" s="46"/>
      <c r="M163" s="46"/>
      <c r="N163" s="46"/>
      <c r="O163" s="46"/>
      <c r="P163" s="46"/>
      <c r="Q163" s="46"/>
      <c r="R163" s="46"/>
    </row>
    <row r="164" spans="1:18" s="48" customFormat="1" x14ac:dyDescent="0.2">
      <c r="A164" s="46"/>
      <c r="B164" s="46"/>
      <c r="C164" s="46"/>
      <c r="D164" s="46"/>
      <c r="E164" s="46"/>
      <c r="F164" s="46"/>
      <c r="G164" s="46"/>
      <c r="H164" s="399"/>
      <c r="I164" s="399"/>
      <c r="J164" s="46"/>
      <c r="K164" s="46"/>
      <c r="L164" s="46"/>
      <c r="M164" s="46"/>
      <c r="N164" s="46"/>
      <c r="O164" s="46"/>
      <c r="P164" s="46"/>
      <c r="Q164" s="46"/>
      <c r="R164" s="46"/>
    </row>
    <row r="165" spans="1:18" s="48" customFormat="1" x14ac:dyDescent="0.2">
      <c r="A165" s="46"/>
      <c r="B165" s="46"/>
      <c r="C165" s="46"/>
      <c r="D165" s="46"/>
      <c r="E165" s="46"/>
      <c r="F165" s="46"/>
      <c r="G165" s="46"/>
      <c r="H165" s="399"/>
      <c r="I165" s="399"/>
      <c r="J165" s="46"/>
      <c r="K165" s="46"/>
      <c r="L165" s="46"/>
      <c r="M165" s="46"/>
      <c r="N165" s="46"/>
      <c r="O165" s="46"/>
      <c r="P165" s="46"/>
      <c r="Q165" s="46"/>
      <c r="R165" s="46"/>
    </row>
    <row r="166" spans="1:18" s="48" customFormat="1" x14ac:dyDescent="0.2">
      <c r="A166" s="46"/>
      <c r="B166" s="46"/>
      <c r="C166" s="46"/>
      <c r="D166" s="46"/>
      <c r="E166" s="46"/>
      <c r="F166" s="46"/>
      <c r="G166" s="46"/>
      <c r="H166" s="399"/>
      <c r="I166" s="399"/>
      <c r="J166" s="46"/>
      <c r="K166" s="46"/>
      <c r="L166" s="46"/>
      <c r="M166" s="46"/>
      <c r="N166" s="46"/>
      <c r="O166" s="46"/>
      <c r="P166" s="46"/>
      <c r="Q166" s="46"/>
      <c r="R166" s="46"/>
    </row>
    <row r="167" spans="1:18" s="48" customFormat="1" x14ac:dyDescent="0.2">
      <c r="A167" s="46"/>
      <c r="B167" s="46"/>
      <c r="C167" s="46"/>
      <c r="D167" s="46"/>
      <c r="E167" s="46"/>
      <c r="F167" s="46"/>
      <c r="G167" s="46"/>
      <c r="H167" s="399"/>
      <c r="I167" s="399"/>
      <c r="J167" s="46"/>
      <c r="K167" s="46"/>
      <c r="L167" s="46"/>
      <c r="M167" s="46"/>
      <c r="N167" s="46"/>
      <c r="O167" s="46"/>
      <c r="P167" s="46"/>
      <c r="Q167" s="46"/>
      <c r="R167" s="46"/>
    </row>
    <row r="168" spans="1:18" s="48" customFormat="1" x14ac:dyDescent="0.2">
      <c r="A168" s="46"/>
      <c r="B168" s="46"/>
      <c r="C168" s="46"/>
      <c r="D168" s="46"/>
      <c r="E168" s="46"/>
      <c r="F168" s="46"/>
      <c r="G168" s="46"/>
      <c r="H168" s="399"/>
      <c r="I168" s="399"/>
      <c r="J168" s="46"/>
      <c r="K168" s="46"/>
      <c r="L168" s="46"/>
      <c r="M168" s="46"/>
      <c r="N168" s="46"/>
      <c r="O168" s="46"/>
      <c r="P168" s="46"/>
      <c r="Q168" s="46"/>
      <c r="R168" s="46"/>
    </row>
    <row r="169" spans="1:18" s="48" customFormat="1" x14ac:dyDescent="0.2">
      <c r="A169" s="46"/>
      <c r="B169" s="46"/>
      <c r="C169" s="46"/>
      <c r="D169" s="46"/>
      <c r="E169" s="46"/>
      <c r="F169" s="46"/>
      <c r="G169" s="46"/>
      <c r="H169" s="399"/>
      <c r="I169" s="399"/>
      <c r="J169" s="46"/>
      <c r="K169" s="46"/>
      <c r="L169" s="46"/>
      <c r="M169" s="46"/>
      <c r="N169" s="46"/>
      <c r="O169" s="46"/>
      <c r="P169" s="46"/>
      <c r="Q169" s="46"/>
      <c r="R169" s="46"/>
    </row>
    <row r="170" spans="1:18" s="48" customFormat="1" x14ac:dyDescent="0.2">
      <c r="A170" s="46"/>
      <c r="B170" s="46"/>
      <c r="C170" s="46"/>
      <c r="D170" s="46"/>
      <c r="E170" s="46"/>
      <c r="F170" s="46"/>
      <c r="G170" s="46"/>
      <c r="H170" s="399"/>
      <c r="I170" s="399"/>
      <c r="J170" s="46"/>
      <c r="K170" s="46"/>
      <c r="L170" s="46"/>
      <c r="M170" s="46"/>
      <c r="N170" s="46"/>
      <c r="O170" s="46"/>
      <c r="P170" s="46"/>
      <c r="Q170" s="46"/>
      <c r="R170" s="46"/>
    </row>
    <row r="171" spans="1:18" s="48" customFormat="1" x14ac:dyDescent="0.2">
      <c r="A171" s="46"/>
      <c r="B171" s="46"/>
      <c r="C171" s="46"/>
      <c r="D171" s="46"/>
      <c r="E171" s="46"/>
      <c r="F171" s="46"/>
      <c r="G171" s="46"/>
      <c r="H171" s="399"/>
      <c r="I171" s="399"/>
      <c r="J171" s="46"/>
      <c r="K171" s="46"/>
      <c r="L171" s="46"/>
      <c r="M171" s="46"/>
      <c r="N171" s="46"/>
      <c r="O171" s="46"/>
      <c r="P171" s="46"/>
      <c r="Q171" s="46"/>
      <c r="R171" s="46"/>
    </row>
    <row r="172" spans="1:18" s="48" customFormat="1" x14ac:dyDescent="0.2">
      <c r="A172" s="46"/>
      <c r="B172" s="46"/>
      <c r="C172" s="46"/>
      <c r="D172" s="46"/>
      <c r="E172" s="46"/>
      <c r="F172" s="46"/>
      <c r="G172" s="46"/>
      <c r="H172" s="399"/>
      <c r="I172" s="399"/>
      <c r="J172" s="46"/>
      <c r="K172" s="46"/>
      <c r="L172" s="46"/>
      <c r="M172" s="46"/>
      <c r="N172" s="46"/>
      <c r="O172" s="46"/>
      <c r="P172" s="46"/>
      <c r="Q172" s="46"/>
      <c r="R172" s="46"/>
    </row>
    <row r="173" spans="1:18" s="48" customFormat="1" x14ac:dyDescent="0.2">
      <c r="A173" s="46"/>
      <c r="B173" s="46"/>
      <c r="C173" s="46"/>
      <c r="D173" s="46"/>
      <c r="E173" s="46"/>
      <c r="F173" s="46"/>
      <c r="G173" s="46"/>
      <c r="H173" s="399"/>
      <c r="I173" s="399"/>
      <c r="J173" s="46"/>
      <c r="K173" s="46"/>
      <c r="L173" s="46"/>
      <c r="M173" s="46"/>
      <c r="N173" s="46"/>
      <c r="O173" s="46"/>
      <c r="P173" s="46"/>
      <c r="Q173" s="46"/>
      <c r="R173" s="46"/>
    </row>
    <row r="174" spans="1:18" s="48" customFormat="1" x14ac:dyDescent="0.2">
      <c r="A174" s="46"/>
      <c r="B174" s="46"/>
      <c r="C174" s="46"/>
      <c r="D174" s="46"/>
      <c r="E174" s="46"/>
      <c r="F174" s="46"/>
      <c r="G174" s="46"/>
      <c r="H174" s="399"/>
      <c r="I174" s="399"/>
      <c r="J174" s="46"/>
      <c r="K174" s="46"/>
      <c r="L174" s="46"/>
      <c r="M174" s="46"/>
      <c r="N174" s="46"/>
      <c r="O174" s="46"/>
      <c r="P174" s="46"/>
      <c r="Q174" s="46"/>
      <c r="R174" s="46"/>
    </row>
    <row r="175" spans="1:18" s="48" customFormat="1" x14ac:dyDescent="0.2">
      <c r="A175" s="46"/>
      <c r="B175" s="46"/>
      <c r="C175" s="46"/>
      <c r="D175" s="46"/>
      <c r="E175" s="46"/>
      <c r="F175" s="46"/>
      <c r="G175" s="46"/>
      <c r="H175" s="399"/>
      <c r="I175" s="399"/>
      <c r="J175" s="46"/>
      <c r="K175" s="46"/>
      <c r="L175" s="46"/>
      <c r="M175" s="46"/>
      <c r="N175" s="46"/>
      <c r="O175" s="46"/>
      <c r="P175" s="46"/>
      <c r="Q175" s="46"/>
      <c r="R175" s="46"/>
    </row>
    <row r="176" spans="1:18" s="48" customFormat="1" x14ac:dyDescent="0.2">
      <c r="A176" s="46"/>
      <c r="B176" s="46"/>
      <c r="C176" s="46"/>
      <c r="D176" s="46"/>
      <c r="E176" s="46"/>
      <c r="F176" s="46"/>
      <c r="G176" s="46"/>
      <c r="H176" s="399"/>
      <c r="I176" s="399"/>
      <c r="J176" s="46"/>
      <c r="K176" s="46"/>
      <c r="L176" s="46"/>
      <c r="M176" s="46"/>
      <c r="N176" s="46"/>
      <c r="O176" s="46"/>
      <c r="P176" s="46"/>
      <c r="Q176" s="46"/>
      <c r="R176" s="46"/>
    </row>
    <row r="177" spans="1:18" s="48" customFormat="1" x14ac:dyDescent="0.2">
      <c r="A177" s="46"/>
      <c r="B177" s="46"/>
      <c r="C177" s="46"/>
      <c r="D177" s="46"/>
      <c r="E177" s="46"/>
      <c r="F177" s="46"/>
      <c r="G177" s="46"/>
      <c r="H177" s="399"/>
      <c r="I177" s="399"/>
      <c r="J177" s="46"/>
      <c r="K177" s="46"/>
      <c r="L177" s="46"/>
      <c r="M177" s="46"/>
      <c r="N177" s="46"/>
      <c r="O177" s="46"/>
      <c r="P177" s="46"/>
      <c r="Q177" s="46"/>
      <c r="R177" s="46"/>
    </row>
    <row r="178" spans="1:18" s="48" customFormat="1" x14ac:dyDescent="0.2">
      <c r="A178" s="46"/>
      <c r="B178" s="46"/>
      <c r="C178" s="46"/>
      <c r="D178" s="46"/>
      <c r="E178" s="46"/>
      <c r="F178" s="46"/>
      <c r="G178" s="46"/>
      <c r="H178" s="399"/>
      <c r="I178" s="399"/>
      <c r="J178" s="46"/>
      <c r="K178" s="46"/>
      <c r="L178" s="46"/>
      <c r="M178" s="46"/>
      <c r="N178" s="46"/>
      <c r="O178" s="46"/>
      <c r="P178" s="46"/>
      <c r="Q178" s="46"/>
      <c r="R178" s="46"/>
    </row>
    <row r="179" spans="1:18" s="48" customFormat="1" x14ac:dyDescent="0.2">
      <c r="A179" s="46"/>
      <c r="B179" s="46"/>
      <c r="C179" s="46"/>
      <c r="D179" s="46"/>
      <c r="E179" s="46"/>
      <c r="F179" s="46"/>
      <c r="G179" s="46"/>
      <c r="H179" s="399"/>
      <c r="I179" s="399"/>
      <c r="J179" s="46"/>
      <c r="K179" s="46"/>
      <c r="L179" s="46"/>
      <c r="M179" s="46"/>
      <c r="N179" s="46"/>
      <c r="O179" s="46"/>
      <c r="P179" s="46"/>
      <c r="Q179" s="46"/>
      <c r="R179" s="46"/>
    </row>
    <row r="180" spans="1:18" s="48" customFormat="1" x14ac:dyDescent="0.2">
      <c r="A180" s="46"/>
      <c r="B180" s="46"/>
      <c r="C180" s="46"/>
      <c r="D180" s="46"/>
      <c r="E180" s="46"/>
      <c r="F180" s="46"/>
      <c r="G180" s="46"/>
      <c r="H180" s="399"/>
      <c r="I180" s="399"/>
      <c r="J180" s="46"/>
      <c r="K180" s="46"/>
      <c r="L180" s="46"/>
      <c r="M180" s="46"/>
      <c r="N180" s="46"/>
      <c r="O180" s="46"/>
      <c r="P180" s="46"/>
      <c r="Q180" s="46"/>
      <c r="R180" s="46"/>
    </row>
    <row r="181" spans="1:18" s="48" customFormat="1" x14ac:dyDescent="0.2">
      <c r="A181" s="46"/>
      <c r="B181" s="46"/>
      <c r="C181" s="46"/>
      <c r="D181" s="46"/>
      <c r="E181" s="46"/>
      <c r="F181" s="46"/>
      <c r="G181" s="46"/>
      <c r="H181" s="399"/>
      <c r="I181" s="399"/>
      <c r="J181" s="46"/>
      <c r="K181" s="46"/>
      <c r="L181" s="46"/>
      <c r="M181" s="46"/>
      <c r="N181" s="46"/>
      <c r="O181" s="46"/>
      <c r="P181" s="46"/>
      <c r="Q181" s="46"/>
      <c r="R181" s="46"/>
    </row>
    <row r="182" spans="1:18" s="48" customFormat="1" x14ac:dyDescent="0.2">
      <c r="A182" s="46"/>
      <c r="B182" s="46"/>
      <c r="C182" s="46"/>
      <c r="D182" s="46"/>
      <c r="E182" s="46"/>
      <c r="F182" s="46"/>
      <c r="G182" s="46"/>
      <c r="H182" s="399"/>
      <c r="I182" s="399"/>
      <c r="J182" s="46"/>
      <c r="K182" s="46"/>
      <c r="L182" s="46"/>
      <c r="M182" s="46"/>
      <c r="N182" s="46"/>
      <c r="O182" s="46"/>
      <c r="P182" s="46"/>
      <c r="Q182" s="46"/>
      <c r="R182" s="46"/>
    </row>
    <row r="183" spans="1:18" s="48" customFormat="1" x14ac:dyDescent="0.2">
      <c r="A183" s="46"/>
      <c r="B183" s="46"/>
      <c r="C183" s="46"/>
      <c r="D183" s="46"/>
      <c r="E183" s="46"/>
      <c r="F183" s="46"/>
      <c r="G183" s="46"/>
      <c r="H183" s="399"/>
      <c r="I183" s="399"/>
      <c r="J183" s="46"/>
      <c r="K183" s="46"/>
      <c r="L183" s="46"/>
      <c r="M183" s="46"/>
      <c r="N183" s="46"/>
      <c r="O183" s="46"/>
      <c r="P183" s="46"/>
      <c r="Q183" s="46"/>
      <c r="R183" s="46"/>
    </row>
    <row r="184" spans="1:18" s="48" customFormat="1" x14ac:dyDescent="0.2">
      <c r="A184" s="46"/>
      <c r="B184" s="46"/>
      <c r="C184" s="46"/>
      <c r="D184" s="46"/>
      <c r="E184" s="46"/>
      <c r="F184" s="46"/>
      <c r="G184" s="46"/>
      <c r="H184" s="399"/>
      <c r="I184" s="399"/>
      <c r="J184" s="46"/>
      <c r="K184" s="46"/>
      <c r="L184" s="46"/>
      <c r="M184" s="46"/>
      <c r="N184" s="46"/>
      <c r="O184" s="46"/>
      <c r="P184" s="46"/>
      <c r="Q184" s="46"/>
      <c r="R184" s="46"/>
    </row>
    <row r="185" spans="1:18" s="48" customFormat="1" x14ac:dyDescent="0.2">
      <c r="A185" s="46"/>
      <c r="B185" s="46"/>
      <c r="C185" s="46"/>
      <c r="D185" s="46"/>
      <c r="E185" s="46"/>
      <c r="F185" s="46"/>
      <c r="G185" s="46"/>
      <c r="H185" s="399"/>
      <c r="I185" s="399"/>
      <c r="J185" s="46"/>
      <c r="K185" s="46"/>
      <c r="L185" s="46"/>
      <c r="M185" s="46"/>
      <c r="N185" s="46"/>
      <c r="O185" s="46"/>
      <c r="P185" s="46"/>
      <c r="Q185" s="46"/>
      <c r="R185" s="46"/>
    </row>
    <row r="186" spans="1:18" s="48" customFormat="1" x14ac:dyDescent="0.2">
      <c r="A186" s="46"/>
      <c r="B186" s="46"/>
      <c r="C186" s="46"/>
      <c r="D186" s="46"/>
      <c r="E186" s="46"/>
      <c r="F186" s="46"/>
      <c r="G186" s="46"/>
      <c r="H186" s="399"/>
      <c r="I186" s="399"/>
      <c r="J186" s="46"/>
      <c r="K186" s="46"/>
      <c r="L186" s="46"/>
      <c r="M186" s="46"/>
      <c r="N186" s="46"/>
      <c r="O186" s="46"/>
      <c r="P186" s="46"/>
      <c r="Q186" s="46"/>
      <c r="R186" s="46"/>
    </row>
    <row r="187" spans="1:18" s="48" customFormat="1" x14ac:dyDescent="0.2">
      <c r="A187" s="46"/>
      <c r="B187" s="46"/>
      <c r="C187" s="46"/>
      <c r="D187" s="46"/>
      <c r="E187" s="46"/>
      <c r="F187" s="46"/>
      <c r="G187" s="46"/>
      <c r="H187" s="399"/>
      <c r="I187" s="399"/>
      <c r="J187" s="46"/>
      <c r="K187" s="46"/>
      <c r="L187" s="46"/>
      <c r="M187" s="46"/>
      <c r="N187" s="46"/>
      <c r="O187" s="46"/>
      <c r="P187" s="46"/>
      <c r="Q187" s="46"/>
      <c r="R187" s="46"/>
    </row>
    <row r="188" spans="1:18" s="48" customFormat="1" x14ac:dyDescent="0.2">
      <c r="A188" s="46"/>
      <c r="B188" s="46"/>
      <c r="C188" s="46"/>
      <c r="D188" s="46"/>
      <c r="E188" s="46"/>
      <c r="F188" s="46"/>
      <c r="G188" s="46"/>
      <c r="H188" s="399"/>
      <c r="I188" s="399"/>
      <c r="J188" s="46"/>
      <c r="K188" s="46"/>
      <c r="L188" s="46"/>
      <c r="M188" s="46"/>
      <c r="N188" s="46"/>
      <c r="O188" s="46"/>
      <c r="P188" s="46"/>
      <c r="Q188" s="46"/>
      <c r="R188" s="46"/>
    </row>
    <row r="189" spans="1:18" s="48" customFormat="1" x14ac:dyDescent="0.2">
      <c r="A189" s="46"/>
      <c r="B189" s="46"/>
      <c r="C189" s="46"/>
      <c r="D189" s="46"/>
      <c r="E189" s="46"/>
      <c r="F189" s="46"/>
      <c r="G189" s="46"/>
      <c r="H189" s="399"/>
      <c r="I189" s="399"/>
      <c r="J189" s="46"/>
      <c r="K189" s="46"/>
      <c r="L189" s="46"/>
      <c r="M189" s="46"/>
      <c r="N189" s="46"/>
      <c r="O189" s="46"/>
      <c r="P189" s="46"/>
      <c r="Q189" s="46"/>
      <c r="R189" s="46"/>
    </row>
    <row r="190" spans="1:18" s="48" customFormat="1" x14ac:dyDescent="0.2">
      <c r="A190" s="46"/>
      <c r="B190" s="46"/>
      <c r="C190" s="46"/>
      <c r="D190" s="46"/>
      <c r="E190" s="46"/>
      <c r="F190" s="46"/>
      <c r="G190" s="46"/>
      <c r="H190" s="399"/>
      <c r="I190" s="399"/>
      <c r="J190" s="46"/>
      <c r="K190" s="46"/>
      <c r="L190" s="46"/>
      <c r="M190" s="46"/>
      <c r="N190" s="46"/>
      <c r="O190" s="46"/>
      <c r="P190" s="46"/>
      <c r="Q190" s="46"/>
      <c r="R190" s="46"/>
    </row>
    <row r="191" spans="1:18" s="48" customFormat="1" x14ac:dyDescent="0.2">
      <c r="A191" s="46"/>
      <c r="B191" s="46"/>
      <c r="C191" s="46"/>
      <c r="D191" s="46"/>
      <c r="E191" s="46"/>
      <c r="F191" s="46"/>
      <c r="G191" s="46"/>
      <c r="H191" s="399"/>
      <c r="I191" s="399"/>
      <c r="J191" s="46"/>
      <c r="K191" s="46"/>
      <c r="L191" s="46"/>
      <c r="M191" s="46"/>
      <c r="N191" s="46"/>
      <c r="O191" s="46"/>
      <c r="P191" s="46"/>
      <c r="Q191" s="46"/>
      <c r="R191" s="46"/>
    </row>
    <row r="192" spans="1:18" s="48" customFormat="1" x14ac:dyDescent="0.2">
      <c r="A192" s="46"/>
      <c r="B192" s="46"/>
      <c r="C192" s="46"/>
      <c r="D192" s="46"/>
      <c r="E192" s="46"/>
      <c r="F192" s="46"/>
      <c r="G192" s="46"/>
      <c r="H192" s="399"/>
      <c r="I192" s="399"/>
      <c r="J192" s="46"/>
      <c r="K192" s="46"/>
      <c r="L192" s="46"/>
      <c r="M192" s="46"/>
      <c r="N192" s="46"/>
      <c r="O192" s="46"/>
      <c r="P192" s="46"/>
      <c r="Q192" s="46"/>
      <c r="R192" s="46"/>
    </row>
    <row r="193" spans="1:18" s="48" customFormat="1" x14ac:dyDescent="0.2">
      <c r="A193" s="46"/>
      <c r="B193" s="46"/>
      <c r="C193" s="46"/>
      <c r="D193" s="46"/>
      <c r="E193" s="46"/>
      <c r="F193" s="46"/>
      <c r="G193" s="46"/>
      <c r="H193" s="399"/>
      <c r="I193" s="399"/>
      <c r="J193" s="46"/>
      <c r="K193" s="46"/>
      <c r="L193" s="46"/>
      <c r="M193" s="46"/>
      <c r="N193" s="46"/>
      <c r="O193" s="46"/>
      <c r="P193" s="46"/>
      <c r="Q193" s="46"/>
      <c r="R193" s="46"/>
    </row>
    <row r="194" spans="1:18" s="48" customFormat="1" x14ac:dyDescent="0.2">
      <c r="A194" s="46"/>
      <c r="B194" s="46"/>
      <c r="C194" s="46"/>
      <c r="D194" s="46"/>
      <c r="E194" s="46"/>
      <c r="F194" s="46"/>
      <c r="G194" s="46"/>
      <c r="H194" s="399"/>
      <c r="I194" s="399"/>
      <c r="J194" s="46"/>
      <c r="K194" s="46"/>
      <c r="L194" s="46"/>
      <c r="M194" s="46"/>
      <c r="N194" s="46"/>
      <c r="O194" s="46"/>
      <c r="P194" s="46"/>
      <c r="Q194" s="46"/>
      <c r="R194" s="46"/>
    </row>
    <row r="195" spans="1:18" s="48" customFormat="1" x14ac:dyDescent="0.2">
      <c r="A195" s="46"/>
      <c r="B195" s="46"/>
      <c r="C195" s="46"/>
      <c r="D195" s="46"/>
      <c r="E195" s="46"/>
      <c r="F195" s="46"/>
      <c r="G195" s="46"/>
      <c r="H195" s="399"/>
      <c r="I195" s="399"/>
      <c r="J195" s="46"/>
      <c r="K195" s="46"/>
      <c r="L195" s="46"/>
      <c r="M195" s="46"/>
      <c r="N195" s="46"/>
      <c r="O195" s="46"/>
      <c r="P195" s="46"/>
      <c r="Q195" s="46"/>
      <c r="R195" s="46"/>
    </row>
    <row r="196" spans="1:18" s="48" customFormat="1" x14ac:dyDescent="0.2">
      <c r="A196" s="46"/>
      <c r="B196" s="46"/>
      <c r="C196" s="46"/>
      <c r="D196" s="46"/>
      <c r="E196" s="46"/>
      <c r="F196" s="46"/>
      <c r="G196" s="46"/>
      <c r="H196" s="399"/>
      <c r="I196" s="399"/>
      <c r="J196" s="46"/>
      <c r="K196" s="46"/>
      <c r="L196" s="46"/>
      <c r="M196" s="46"/>
      <c r="N196" s="46"/>
      <c r="O196" s="46"/>
      <c r="P196" s="46"/>
      <c r="Q196" s="46"/>
      <c r="R196" s="46"/>
    </row>
    <row r="197" spans="1:18" s="48" customFormat="1" x14ac:dyDescent="0.2">
      <c r="A197" s="46"/>
      <c r="B197" s="46"/>
      <c r="C197" s="46"/>
      <c r="D197" s="46"/>
      <c r="E197" s="46"/>
      <c r="F197" s="46"/>
      <c r="G197" s="46"/>
      <c r="H197" s="399"/>
      <c r="I197" s="399"/>
      <c r="J197" s="46"/>
      <c r="K197" s="46"/>
      <c r="L197" s="46"/>
      <c r="M197" s="46"/>
      <c r="N197" s="46"/>
      <c r="O197" s="46"/>
      <c r="P197" s="46"/>
      <c r="Q197" s="46"/>
      <c r="R197" s="46"/>
    </row>
    <row r="198" spans="1:18" s="48" customFormat="1" x14ac:dyDescent="0.2">
      <c r="A198" s="46"/>
      <c r="B198" s="46"/>
      <c r="C198" s="46"/>
      <c r="D198" s="46"/>
      <c r="E198" s="46"/>
      <c r="F198" s="46"/>
      <c r="G198" s="46"/>
      <c r="H198" s="399"/>
      <c r="I198" s="399"/>
      <c r="J198" s="46"/>
      <c r="K198" s="46"/>
      <c r="L198" s="46"/>
      <c r="M198" s="46"/>
      <c r="N198" s="46"/>
      <c r="O198" s="46"/>
      <c r="P198" s="46"/>
      <c r="Q198" s="46"/>
      <c r="R198" s="46"/>
    </row>
    <row r="199" spans="1:18" s="48" customFormat="1" x14ac:dyDescent="0.2">
      <c r="A199" s="46"/>
      <c r="B199" s="46"/>
      <c r="C199" s="46"/>
      <c r="D199" s="46"/>
      <c r="E199" s="46"/>
      <c r="F199" s="46"/>
      <c r="G199" s="46"/>
      <c r="H199" s="399"/>
      <c r="I199" s="399"/>
      <c r="J199" s="46"/>
      <c r="K199" s="46"/>
      <c r="L199" s="46"/>
      <c r="M199" s="46"/>
      <c r="N199" s="46"/>
      <c r="O199" s="46"/>
      <c r="P199" s="46"/>
      <c r="Q199" s="46"/>
      <c r="R199" s="46"/>
    </row>
    <row r="200" spans="1:18" s="48" customFormat="1" x14ac:dyDescent="0.2">
      <c r="A200" s="46"/>
      <c r="B200" s="46"/>
      <c r="C200" s="46"/>
      <c r="D200" s="46"/>
      <c r="E200" s="46"/>
      <c r="F200" s="46"/>
      <c r="G200" s="46"/>
      <c r="H200" s="399"/>
      <c r="I200" s="399"/>
      <c r="J200" s="46"/>
      <c r="K200" s="46"/>
      <c r="L200" s="46"/>
      <c r="M200" s="46"/>
      <c r="N200" s="46"/>
      <c r="O200" s="46"/>
      <c r="P200" s="46"/>
      <c r="Q200" s="46"/>
      <c r="R200" s="46"/>
    </row>
    <row r="201" spans="1:18" s="48" customFormat="1" x14ac:dyDescent="0.2">
      <c r="A201" s="46"/>
      <c r="B201" s="46"/>
      <c r="C201" s="46"/>
      <c r="D201" s="46"/>
      <c r="E201" s="46"/>
      <c r="F201" s="46"/>
      <c r="G201" s="46"/>
      <c r="H201" s="399"/>
      <c r="I201" s="399"/>
      <c r="J201" s="46"/>
      <c r="K201" s="46"/>
      <c r="L201" s="46"/>
      <c r="M201" s="46"/>
      <c r="N201" s="46"/>
      <c r="O201" s="46"/>
      <c r="P201" s="46"/>
      <c r="Q201" s="46"/>
      <c r="R201" s="46"/>
    </row>
    <row r="202" spans="1:18" s="48" customFormat="1" x14ac:dyDescent="0.2">
      <c r="A202" s="46"/>
      <c r="B202" s="46"/>
      <c r="C202" s="46"/>
      <c r="D202" s="46"/>
      <c r="E202" s="46"/>
      <c r="F202" s="46"/>
      <c r="G202" s="46"/>
      <c r="H202" s="399"/>
      <c r="I202" s="399"/>
      <c r="J202" s="46"/>
      <c r="K202" s="46"/>
      <c r="L202" s="46"/>
      <c r="M202" s="46"/>
      <c r="N202" s="46"/>
      <c r="O202" s="46"/>
      <c r="P202" s="46"/>
      <c r="Q202" s="46"/>
      <c r="R202" s="46"/>
    </row>
    <row r="203" spans="1:18" s="48" customFormat="1" x14ac:dyDescent="0.2">
      <c r="A203" s="46"/>
      <c r="B203" s="46"/>
      <c r="C203" s="46"/>
      <c r="D203" s="46"/>
      <c r="E203" s="46"/>
      <c r="F203" s="46"/>
      <c r="G203" s="46"/>
      <c r="H203" s="399"/>
      <c r="I203" s="399"/>
      <c r="J203" s="46"/>
      <c r="K203" s="46"/>
      <c r="L203" s="46"/>
      <c r="M203" s="46"/>
      <c r="N203" s="46"/>
      <c r="O203" s="46"/>
      <c r="P203" s="46"/>
      <c r="Q203" s="46"/>
      <c r="R203" s="46"/>
    </row>
    <row r="204" spans="1:18" s="48" customFormat="1" x14ac:dyDescent="0.2">
      <c r="A204" s="46"/>
      <c r="B204" s="46"/>
      <c r="C204" s="46"/>
      <c r="D204" s="46"/>
      <c r="E204" s="46"/>
      <c r="F204" s="46"/>
      <c r="G204" s="46"/>
      <c r="H204" s="399"/>
      <c r="I204" s="399"/>
      <c r="J204" s="46"/>
      <c r="K204" s="46"/>
      <c r="L204" s="46"/>
      <c r="M204" s="46"/>
      <c r="N204" s="46"/>
      <c r="O204" s="46"/>
      <c r="P204" s="46"/>
      <c r="Q204" s="46"/>
      <c r="R204" s="46"/>
    </row>
    <row r="205" spans="1:18" s="48" customFormat="1" x14ac:dyDescent="0.2">
      <c r="A205" s="46"/>
      <c r="B205" s="46"/>
      <c r="C205" s="46"/>
      <c r="D205" s="46"/>
      <c r="E205" s="46"/>
      <c r="F205" s="46"/>
      <c r="G205" s="46"/>
      <c r="H205" s="399"/>
      <c r="I205" s="399"/>
      <c r="J205" s="46"/>
      <c r="K205" s="46"/>
      <c r="L205" s="46"/>
      <c r="M205" s="46"/>
      <c r="N205" s="46"/>
      <c r="O205" s="46"/>
      <c r="P205" s="46"/>
      <c r="Q205" s="46"/>
      <c r="R205" s="46"/>
    </row>
    <row r="206" spans="1:18" s="48" customFormat="1" x14ac:dyDescent="0.2">
      <c r="A206" s="46"/>
      <c r="B206" s="46"/>
      <c r="C206" s="46"/>
      <c r="D206" s="46"/>
      <c r="E206" s="46"/>
      <c r="F206" s="46"/>
      <c r="G206" s="46"/>
      <c r="H206" s="399"/>
      <c r="I206" s="399"/>
      <c r="J206" s="46"/>
      <c r="K206" s="46"/>
      <c r="L206" s="46"/>
      <c r="M206" s="46"/>
      <c r="N206" s="46"/>
      <c r="O206" s="46"/>
      <c r="P206" s="46"/>
      <c r="Q206" s="46"/>
      <c r="R206" s="46"/>
    </row>
    <row r="207" spans="1:18" s="48" customFormat="1" x14ac:dyDescent="0.2">
      <c r="A207" s="46"/>
      <c r="B207" s="46"/>
      <c r="C207" s="46"/>
      <c r="D207" s="46"/>
      <c r="E207" s="46"/>
      <c r="F207" s="46"/>
      <c r="G207" s="46"/>
      <c r="H207" s="399"/>
      <c r="I207" s="399"/>
      <c r="J207" s="46"/>
      <c r="K207" s="46"/>
      <c r="L207" s="46"/>
      <c r="M207" s="46"/>
      <c r="N207" s="46"/>
      <c r="O207" s="46"/>
      <c r="P207" s="46"/>
      <c r="Q207" s="46"/>
      <c r="R207" s="46"/>
    </row>
    <row r="208" spans="1:18" s="48" customFormat="1" x14ac:dyDescent="0.2">
      <c r="A208" s="46"/>
      <c r="B208" s="46"/>
      <c r="C208" s="46"/>
      <c r="D208" s="46"/>
      <c r="E208" s="46"/>
      <c r="F208" s="46"/>
      <c r="G208" s="46"/>
      <c r="H208" s="399"/>
      <c r="I208" s="399"/>
      <c r="J208" s="46"/>
      <c r="K208" s="46"/>
      <c r="L208" s="46"/>
      <c r="M208" s="46"/>
      <c r="N208" s="46"/>
      <c r="O208" s="46"/>
      <c r="P208" s="46"/>
      <c r="Q208" s="46"/>
      <c r="R208" s="46"/>
    </row>
    <row r="209" spans="1:18" s="48" customFormat="1" x14ac:dyDescent="0.2">
      <c r="A209" s="46"/>
      <c r="B209" s="46"/>
      <c r="C209" s="46"/>
      <c r="D209" s="46"/>
      <c r="E209" s="46"/>
      <c r="F209" s="46"/>
      <c r="G209" s="46"/>
      <c r="H209" s="399"/>
      <c r="I209" s="399"/>
      <c r="J209" s="46"/>
      <c r="K209" s="46"/>
      <c r="L209" s="46"/>
      <c r="M209" s="46"/>
      <c r="N209" s="46"/>
      <c r="O209" s="46"/>
      <c r="P209" s="46"/>
      <c r="Q209" s="46"/>
      <c r="R209" s="46"/>
    </row>
    <row r="210" spans="1:18" s="48" customFormat="1" x14ac:dyDescent="0.2">
      <c r="A210" s="46"/>
      <c r="B210" s="46"/>
      <c r="C210" s="46"/>
      <c r="D210" s="46"/>
      <c r="E210" s="46"/>
      <c r="F210" s="46"/>
      <c r="G210" s="46"/>
      <c r="H210" s="399"/>
      <c r="I210" s="399"/>
      <c r="J210" s="46"/>
      <c r="K210" s="46"/>
      <c r="L210" s="46"/>
      <c r="M210" s="46"/>
      <c r="N210" s="46"/>
      <c r="O210" s="46"/>
      <c r="P210" s="46"/>
      <c r="Q210" s="46"/>
      <c r="R210" s="46"/>
    </row>
    <row r="211" spans="1:18" s="48" customFormat="1" x14ac:dyDescent="0.2">
      <c r="A211" s="46"/>
      <c r="B211" s="46"/>
      <c r="C211" s="46"/>
      <c r="D211" s="46"/>
      <c r="E211" s="46"/>
      <c r="F211" s="46"/>
      <c r="G211" s="46"/>
      <c r="H211" s="399"/>
      <c r="I211" s="399"/>
      <c r="J211" s="46"/>
      <c r="K211" s="46"/>
      <c r="L211" s="46"/>
      <c r="M211" s="46"/>
      <c r="N211" s="46"/>
      <c r="O211" s="46"/>
      <c r="P211" s="46"/>
      <c r="Q211" s="46"/>
      <c r="R211" s="46"/>
    </row>
    <row r="212" spans="1:18" s="48" customFormat="1" x14ac:dyDescent="0.2">
      <c r="A212" s="46"/>
      <c r="B212" s="46"/>
      <c r="C212" s="46"/>
      <c r="D212" s="46"/>
      <c r="E212" s="46"/>
      <c r="F212" s="46"/>
      <c r="G212" s="46"/>
      <c r="H212" s="399"/>
      <c r="I212" s="399"/>
      <c r="J212" s="46"/>
      <c r="K212" s="46"/>
      <c r="L212" s="46"/>
      <c r="M212" s="46"/>
      <c r="N212" s="46"/>
      <c r="O212" s="46"/>
      <c r="P212" s="46"/>
      <c r="Q212" s="46"/>
      <c r="R212" s="46"/>
    </row>
    <row r="213" spans="1:18" s="48" customFormat="1" x14ac:dyDescent="0.2">
      <c r="A213" s="46"/>
      <c r="B213" s="46"/>
      <c r="C213" s="46"/>
      <c r="D213" s="46"/>
      <c r="E213" s="46"/>
      <c r="F213" s="46"/>
      <c r="G213" s="46"/>
      <c r="H213" s="399"/>
      <c r="I213" s="399"/>
      <c r="J213" s="46"/>
      <c r="K213" s="46"/>
      <c r="L213" s="46"/>
      <c r="M213" s="46"/>
      <c r="N213" s="46"/>
      <c r="O213" s="46"/>
      <c r="P213" s="46"/>
      <c r="Q213" s="46"/>
      <c r="R213" s="46"/>
    </row>
    <row r="214" spans="1:18" s="48" customFormat="1" x14ac:dyDescent="0.2">
      <c r="A214" s="46"/>
      <c r="B214" s="46"/>
      <c r="C214" s="46"/>
      <c r="D214" s="46"/>
      <c r="E214" s="46"/>
      <c r="F214" s="46"/>
      <c r="G214" s="46"/>
      <c r="H214" s="399"/>
      <c r="I214" s="399"/>
      <c r="J214" s="46"/>
      <c r="K214" s="46"/>
      <c r="L214" s="46"/>
      <c r="M214" s="46"/>
      <c r="N214" s="46"/>
      <c r="O214" s="46"/>
      <c r="P214" s="46"/>
      <c r="Q214" s="46"/>
      <c r="R214" s="46"/>
    </row>
    <row r="215" spans="1:18" s="48" customFormat="1" x14ac:dyDescent="0.2">
      <c r="A215" s="46"/>
      <c r="B215" s="46"/>
      <c r="C215" s="46"/>
      <c r="D215" s="46"/>
      <c r="E215" s="46"/>
      <c r="F215" s="46"/>
      <c r="G215" s="46"/>
      <c r="H215" s="399"/>
      <c r="I215" s="399"/>
      <c r="J215" s="46"/>
      <c r="K215" s="46"/>
      <c r="L215" s="46"/>
      <c r="M215" s="46"/>
      <c r="N215" s="46"/>
      <c r="O215" s="46"/>
      <c r="P215" s="46"/>
      <c r="Q215" s="46"/>
      <c r="R215" s="46"/>
    </row>
    <row r="216" spans="1:18" s="48" customFormat="1" x14ac:dyDescent="0.2">
      <c r="A216" s="46"/>
      <c r="B216" s="46"/>
      <c r="C216" s="46"/>
      <c r="D216" s="46"/>
      <c r="E216" s="46"/>
      <c r="F216" s="46"/>
      <c r="G216" s="46"/>
      <c r="H216" s="399"/>
      <c r="I216" s="399"/>
      <c r="J216" s="46"/>
      <c r="K216" s="46"/>
      <c r="L216" s="46"/>
      <c r="M216" s="46"/>
      <c r="N216" s="46"/>
      <c r="O216" s="46"/>
      <c r="P216" s="46"/>
      <c r="Q216" s="46"/>
      <c r="R216" s="46"/>
    </row>
    <row r="217" spans="1:18" s="48" customFormat="1" x14ac:dyDescent="0.2">
      <c r="A217" s="46"/>
      <c r="B217" s="46"/>
      <c r="C217" s="46"/>
      <c r="D217" s="46"/>
      <c r="E217" s="46"/>
      <c r="F217" s="46"/>
      <c r="G217" s="46"/>
      <c r="H217" s="399"/>
      <c r="I217" s="399"/>
      <c r="J217" s="46"/>
      <c r="K217" s="46"/>
      <c r="L217" s="46"/>
      <c r="M217" s="46"/>
      <c r="N217" s="46"/>
      <c r="O217" s="46"/>
      <c r="P217" s="46"/>
      <c r="Q217" s="46"/>
      <c r="R217" s="46"/>
    </row>
    <row r="218" spans="1:18" s="48" customFormat="1" x14ac:dyDescent="0.2">
      <c r="A218" s="46"/>
      <c r="B218" s="46"/>
      <c r="C218" s="46"/>
      <c r="D218" s="46"/>
      <c r="E218" s="46"/>
      <c r="F218" s="46"/>
      <c r="G218" s="46"/>
      <c r="H218" s="399"/>
      <c r="I218" s="399"/>
      <c r="J218" s="46"/>
      <c r="K218" s="46"/>
      <c r="L218" s="46"/>
      <c r="M218" s="46"/>
      <c r="N218" s="46"/>
      <c r="O218" s="46"/>
      <c r="P218" s="46"/>
      <c r="Q218" s="46"/>
      <c r="R218" s="46"/>
    </row>
    <row r="219" spans="1:18" s="48" customFormat="1" x14ac:dyDescent="0.2">
      <c r="A219" s="46"/>
      <c r="B219" s="46"/>
      <c r="C219" s="46"/>
      <c r="D219" s="46"/>
      <c r="E219" s="46"/>
      <c r="F219" s="46"/>
      <c r="G219" s="46"/>
      <c r="H219" s="399"/>
      <c r="I219" s="399"/>
      <c r="J219" s="46"/>
      <c r="K219" s="46"/>
      <c r="L219" s="46"/>
      <c r="M219" s="46"/>
      <c r="N219" s="46"/>
      <c r="O219" s="46"/>
      <c r="P219" s="46"/>
      <c r="Q219" s="46"/>
      <c r="R219" s="46"/>
    </row>
    <row r="220" spans="1:18" s="48" customFormat="1" x14ac:dyDescent="0.2">
      <c r="A220" s="46"/>
      <c r="B220" s="46"/>
      <c r="C220" s="46"/>
      <c r="D220" s="46"/>
      <c r="E220" s="46"/>
      <c r="F220" s="46"/>
      <c r="G220" s="46"/>
      <c r="H220" s="399"/>
      <c r="I220" s="399"/>
      <c r="J220" s="46"/>
      <c r="K220" s="46"/>
      <c r="L220" s="46"/>
      <c r="M220" s="46"/>
      <c r="N220" s="46"/>
      <c r="O220" s="46"/>
      <c r="P220" s="46"/>
      <c r="Q220" s="46"/>
      <c r="R220" s="46"/>
    </row>
    <row r="221" spans="1:18" s="48" customFormat="1" x14ac:dyDescent="0.2">
      <c r="A221" s="46"/>
      <c r="B221" s="46"/>
      <c r="C221" s="46"/>
      <c r="D221" s="46"/>
      <c r="E221" s="46"/>
      <c r="F221" s="46"/>
      <c r="G221" s="46"/>
      <c r="H221" s="399"/>
      <c r="I221" s="399"/>
      <c r="J221" s="46"/>
      <c r="K221" s="46"/>
      <c r="L221" s="46"/>
      <c r="M221" s="46"/>
      <c r="N221" s="46"/>
      <c r="O221" s="46"/>
      <c r="P221" s="46"/>
      <c r="Q221" s="46"/>
      <c r="R221" s="46"/>
    </row>
    <row r="222" spans="1:18" s="48" customFormat="1" x14ac:dyDescent="0.2">
      <c r="A222" s="46"/>
      <c r="B222" s="46"/>
      <c r="C222" s="46"/>
      <c r="D222" s="46"/>
      <c r="E222" s="46"/>
      <c r="F222" s="46"/>
      <c r="G222" s="46"/>
      <c r="H222" s="399"/>
      <c r="I222" s="399"/>
      <c r="J222" s="46"/>
      <c r="K222" s="46"/>
      <c r="L222" s="46"/>
      <c r="M222" s="46"/>
      <c r="N222" s="46"/>
      <c r="O222" s="46"/>
      <c r="P222" s="46"/>
      <c r="Q222" s="46"/>
      <c r="R222" s="46"/>
    </row>
    <row r="223" spans="1:18" s="48" customFormat="1" x14ac:dyDescent="0.2">
      <c r="A223" s="46"/>
      <c r="B223" s="46"/>
      <c r="C223" s="46"/>
      <c r="D223" s="46"/>
      <c r="E223" s="46"/>
      <c r="F223" s="46"/>
      <c r="G223" s="46"/>
      <c r="H223" s="399"/>
      <c r="I223" s="399"/>
      <c r="J223" s="46"/>
      <c r="K223" s="46"/>
      <c r="L223" s="46"/>
      <c r="M223" s="46"/>
      <c r="N223" s="46"/>
      <c r="O223" s="46"/>
      <c r="P223" s="46"/>
      <c r="Q223" s="46"/>
      <c r="R223" s="46"/>
    </row>
    <row r="224" spans="1:18" s="48" customFormat="1" x14ac:dyDescent="0.2">
      <c r="A224" s="46"/>
      <c r="B224" s="46"/>
      <c r="C224" s="46"/>
      <c r="D224" s="46"/>
      <c r="E224" s="46"/>
      <c r="F224" s="46"/>
      <c r="G224" s="46"/>
      <c r="H224" s="399"/>
      <c r="I224" s="399"/>
      <c r="J224" s="46"/>
      <c r="K224" s="46"/>
      <c r="L224" s="46"/>
      <c r="M224" s="46"/>
      <c r="N224" s="46"/>
      <c r="O224" s="46"/>
      <c r="P224" s="46"/>
      <c r="Q224" s="46"/>
      <c r="R224" s="46"/>
    </row>
    <row r="225" spans="1:18" s="48" customFormat="1" x14ac:dyDescent="0.2">
      <c r="A225" s="46"/>
      <c r="B225" s="46"/>
      <c r="C225" s="46"/>
      <c r="D225" s="46"/>
      <c r="E225" s="46"/>
      <c r="F225" s="46"/>
      <c r="G225" s="46"/>
      <c r="H225" s="399"/>
      <c r="I225" s="399"/>
      <c r="J225" s="46"/>
      <c r="K225" s="46"/>
      <c r="L225" s="46"/>
      <c r="M225" s="46"/>
      <c r="N225" s="46"/>
      <c r="O225" s="46"/>
      <c r="P225" s="46"/>
      <c r="Q225" s="46"/>
      <c r="R225" s="46"/>
    </row>
    <row r="226" spans="1:18" s="48" customFormat="1" x14ac:dyDescent="0.2">
      <c r="A226" s="46"/>
      <c r="B226" s="46"/>
      <c r="C226" s="46"/>
      <c r="D226" s="46"/>
      <c r="E226" s="46"/>
      <c r="F226" s="46"/>
      <c r="G226" s="46"/>
      <c r="H226" s="399"/>
      <c r="I226" s="399"/>
      <c r="J226" s="46"/>
      <c r="K226" s="46"/>
      <c r="L226" s="46"/>
      <c r="M226" s="46"/>
      <c r="N226" s="46"/>
      <c r="O226" s="46"/>
      <c r="P226" s="46"/>
      <c r="Q226" s="46"/>
      <c r="R226" s="46"/>
    </row>
    <row r="227" spans="1:18" s="48" customFormat="1" x14ac:dyDescent="0.2">
      <c r="A227" s="46"/>
      <c r="B227" s="46"/>
      <c r="C227" s="46"/>
      <c r="D227" s="46"/>
      <c r="E227" s="46"/>
      <c r="F227" s="46"/>
      <c r="G227" s="46"/>
      <c r="H227" s="399"/>
      <c r="I227" s="399"/>
      <c r="J227" s="46"/>
      <c r="K227" s="46"/>
      <c r="L227" s="46"/>
      <c r="M227" s="46"/>
      <c r="N227" s="46"/>
      <c r="O227" s="46"/>
      <c r="P227" s="46"/>
      <c r="Q227" s="46"/>
      <c r="R227" s="46"/>
    </row>
    <row r="228" spans="1:18" s="48" customFormat="1" x14ac:dyDescent="0.2">
      <c r="A228" s="46"/>
      <c r="B228" s="46"/>
      <c r="C228" s="46"/>
      <c r="D228" s="46"/>
      <c r="E228" s="46"/>
      <c r="F228" s="46"/>
      <c r="G228" s="46"/>
      <c r="H228" s="399"/>
      <c r="I228" s="399"/>
      <c r="J228" s="46"/>
      <c r="K228" s="46"/>
      <c r="L228" s="46"/>
      <c r="M228" s="46"/>
      <c r="N228" s="46"/>
      <c r="O228" s="46"/>
      <c r="P228" s="46"/>
      <c r="Q228" s="46"/>
      <c r="R228" s="46"/>
    </row>
    <row r="229" spans="1:18" s="48" customFormat="1" x14ac:dyDescent="0.2">
      <c r="A229" s="46"/>
      <c r="B229" s="46"/>
      <c r="C229" s="46"/>
      <c r="D229" s="46"/>
      <c r="E229" s="46"/>
      <c r="F229" s="46"/>
      <c r="G229" s="46"/>
      <c r="H229" s="399"/>
      <c r="I229" s="399"/>
      <c r="J229" s="46"/>
      <c r="K229" s="46"/>
      <c r="L229" s="46"/>
      <c r="M229" s="46"/>
      <c r="N229" s="46"/>
      <c r="O229" s="46"/>
      <c r="P229" s="46"/>
      <c r="Q229" s="46"/>
      <c r="R229" s="46"/>
    </row>
    <row r="230" spans="1:18" s="48" customFormat="1" x14ac:dyDescent="0.2">
      <c r="A230" s="46"/>
      <c r="B230" s="46"/>
      <c r="C230" s="46"/>
      <c r="D230" s="46"/>
      <c r="E230" s="46"/>
      <c r="F230" s="46"/>
      <c r="G230" s="46"/>
      <c r="H230" s="399"/>
      <c r="I230" s="399"/>
      <c r="J230" s="46"/>
      <c r="K230" s="46"/>
      <c r="L230" s="46"/>
      <c r="M230" s="46"/>
      <c r="N230" s="46"/>
      <c r="O230" s="46"/>
      <c r="P230" s="46"/>
      <c r="Q230" s="46"/>
      <c r="R230" s="46"/>
    </row>
    <row r="231" spans="1:18" s="48" customFormat="1" x14ac:dyDescent="0.2">
      <c r="A231" s="46"/>
      <c r="B231" s="46"/>
      <c r="C231" s="46"/>
      <c r="D231" s="46"/>
      <c r="E231" s="46"/>
      <c r="F231" s="46"/>
      <c r="G231" s="46"/>
      <c r="H231" s="399"/>
      <c r="I231" s="399"/>
      <c r="J231" s="46"/>
      <c r="K231" s="46"/>
      <c r="L231" s="46"/>
      <c r="M231" s="46"/>
      <c r="N231" s="46"/>
      <c r="O231" s="46"/>
      <c r="P231" s="46"/>
      <c r="Q231" s="46"/>
      <c r="R231" s="46"/>
    </row>
    <row r="232" spans="1:18" s="48" customFormat="1" x14ac:dyDescent="0.2">
      <c r="A232" s="46"/>
      <c r="B232" s="46"/>
      <c r="C232" s="46"/>
      <c r="D232" s="46"/>
      <c r="E232" s="46"/>
      <c r="F232" s="46"/>
      <c r="G232" s="46"/>
      <c r="H232" s="399"/>
      <c r="I232" s="399"/>
      <c r="J232" s="46"/>
      <c r="K232" s="46"/>
      <c r="L232" s="46"/>
      <c r="M232" s="46"/>
      <c r="N232" s="46"/>
      <c r="O232" s="46"/>
      <c r="P232" s="46"/>
      <c r="Q232" s="46"/>
      <c r="R232" s="46"/>
    </row>
    <row r="233" spans="1:18" s="48" customFormat="1" x14ac:dyDescent="0.2">
      <c r="A233" s="46"/>
      <c r="B233" s="46"/>
      <c r="C233" s="46"/>
      <c r="D233" s="46"/>
      <c r="E233" s="46"/>
      <c r="F233" s="46"/>
      <c r="G233" s="46"/>
      <c r="H233" s="399"/>
      <c r="I233" s="399"/>
      <c r="J233" s="46"/>
      <c r="K233" s="46"/>
      <c r="L233" s="46"/>
      <c r="M233" s="46"/>
      <c r="N233" s="46"/>
      <c r="O233" s="46"/>
      <c r="P233" s="46"/>
      <c r="Q233" s="46"/>
      <c r="R233" s="46"/>
    </row>
    <row r="234" spans="1:18" s="48" customFormat="1" x14ac:dyDescent="0.2">
      <c r="A234" s="46"/>
      <c r="B234" s="46"/>
      <c r="C234" s="46"/>
      <c r="D234" s="46"/>
      <c r="E234" s="46"/>
      <c r="F234" s="46"/>
      <c r="G234" s="46"/>
      <c r="H234" s="399"/>
      <c r="I234" s="399"/>
      <c r="J234" s="46"/>
      <c r="K234" s="46"/>
      <c r="L234" s="46"/>
      <c r="M234" s="46"/>
      <c r="N234" s="46"/>
      <c r="O234" s="46"/>
      <c r="P234" s="46"/>
      <c r="Q234" s="46"/>
      <c r="R234" s="46"/>
    </row>
    <row r="235" spans="1:18" s="48" customFormat="1" x14ac:dyDescent="0.2">
      <c r="A235" s="46"/>
      <c r="B235" s="46"/>
      <c r="C235" s="46"/>
      <c r="D235" s="46"/>
      <c r="E235" s="46"/>
      <c r="F235" s="46"/>
      <c r="G235" s="46"/>
      <c r="H235" s="399"/>
      <c r="I235" s="399"/>
      <c r="J235" s="46"/>
      <c r="K235" s="46"/>
      <c r="L235" s="46"/>
      <c r="M235" s="46"/>
      <c r="N235" s="46"/>
      <c r="O235" s="46"/>
      <c r="P235" s="46"/>
      <c r="Q235" s="46"/>
      <c r="R235" s="46"/>
    </row>
    <row r="236" spans="1:18" s="48" customFormat="1" x14ac:dyDescent="0.2">
      <c r="A236" s="46"/>
      <c r="B236" s="46"/>
      <c r="C236" s="46"/>
      <c r="D236" s="46"/>
      <c r="E236" s="46"/>
      <c r="F236" s="46"/>
      <c r="G236" s="46"/>
      <c r="H236" s="399"/>
      <c r="I236" s="399"/>
      <c r="J236" s="46"/>
      <c r="K236" s="46"/>
      <c r="L236" s="46"/>
      <c r="M236" s="46"/>
      <c r="N236" s="46"/>
      <c r="O236" s="46"/>
      <c r="P236" s="46"/>
      <c r="Q236" s="46"/>
      <c r="R236" s="46"/>
    </row>
    <row r="237" spans="1:18" s="48" customFormat="1" x14ac:dyDescent="0.2">
      <c r="A237" s="46"/>
      <c r="B237" s="46"/>
      <c r="C237" s="46"/>
      <c r="D237" s="46"/>
      <c r="E237" s="46"/>
      <c r="F237" s="46"/>
      <c r="G237" s="46"/>
      <c r="H237" s="399"/>
      <c r="I237" s="399"/>
      <c r="J237" s="46"/>
      <c r="K237" s="46"/>
      <c r="L237" s="46"/>
      <c r="M237" s="46"/>
      <c r="N237" s="46"/>
      <c r="O237" s="46"/>
      <c r="P237" s="46"/>
      <c r="Q237" s="46"/>
      <c r="R237" s="46"/>
    </row>
    <row r="238" spans="1:18" s="48" customFormat="1" x14ac:dyDescent="0.2">
      <c r="A238" s="46"/>
      <c r="B238" s="46"/>
      <c r="C238" s="46"/>
      <c r="D238" s="46"/>
      <c r="E238" s="46"/>
      <c r="F238" s="46"/>
      <c r="G238" s="46"/>
      <c r="H238" s="399"/>
      <c r="I238" s="399"/>
      <c r="J238" s="46"/>
      <c r="K238" s="46"/>
      <c r="L238" s="46"/>
      <c r="M238" s="46"/>
      <c r="N238" s="46"/>
      <c r="O238" s="46"/>
      <c r="P238" s="46"/>
      <c r="Q238" s="46"/>
      <c r="R238" s="46"/>
    </row>
    <row r="239" spans="1:18" s="48" customFormat="1" x14ac:dyDescent="0.2">
      <c r="A239" s="46"/>
      <c r="B239" s="46"/>
      <c r="C239" s="46"/>
      <c r="D239" s="46"/>
      <c r="E239" s="46"/>
      <c r="F239" s="46"/>
      <c r="G239" s="46"/>
      <c r="H239" s="399"/>
      <c r="I239" s="399"/>
      <c r="J239" s="46"/>
      <c r="K239" s="46"/>
      <c r="L239" s="46"/>
      <c r="M239" s="46"/>
      <c r="N239" s="46"/>
      <c r="O239" s="46"/>
      <c r="P239" s="46"/>
      <c r="Q239" s="46"/>
      <c r="R239" s="46"/>
    </row>
    <row r="240" spans="1:18" s="48" customFormat="1" x14ac:dyDescent="0.2">
      <c r="A240" s="46"/>
      <c r="B240" s="46"/>
      <c r="C240" s="46"/>
      <c r="D240" s="46"/>
      <c r="E240" s="46"/>
      <c r="F240" s="46"/>
      <c r="G240" s="46"/>
      <c r="H240" s="399"/>
      <c r="I240" s="399"/>
      <c r="J240" s="46"/>
      <c r="K240" s="46"/>
      <c r="L240" s="46"/>
      <c r="M240" s="46"/>
      <c r="N240" s="46"/>
      <c r="O240" s="46"/>
      <c r="P240" s="46"/>
      <c r="Q240" s="46"/>
      <c r="R240" s="46"/>
    </row>
    <row r="241" spans="1:18" s="48" customFormat="1" x14ac:dyDescent="0.2">
      <c r="A241" s="46"/>
      <c r="B241" s="46"/>
      <c r="C241" s="46"/>
      <c r="D241" s="46"/>
      <c r="E241" s="46"/>
      <c r="F241" s="46"/>
      <c r="G241" s="46"/>
      <c r="H241" s="399"/>
      <c r="I241" s="399"/>
      <c r="J241" s="46"/>
      <c r="K241" s="46"/>
      <c r="L241" s="46"/>
      <c r="M241" s="46"/>
      <c r="N241" s="46"/>
      <c r="O241" s="46"/>
      <c r="P241" s="46"/>
      <c r="Q241" s="46"/>
      <c r="R241" s="46"/>
    </row>
    <row r="242" spans="1:18" s="48" customFormat="1" x14ac:dyDescent="0.2">
      <c r="A242" s="46"/>
      <c r="B242" s="46"/>
      <c r="C242" s="46"/>
      <c r="D242" s="46"/>
      <c r="E242" s="46"/>
      <c r="F242" s="46"/>
      <c r="G242" s="46"/>
      <c r="H242" s="399"/>
      <c r="I242" s="399"/>
      <c r="J242" s="46"/>
      <c r="K242" s="46"/>
      <c r="L242" s="46"/>
      <c r="M242" s="46"/>
      <c r="N242" s="46"/>
      <c r="O242" s="46"/>
      <c r="P242" s="46"/>
      <c r="Q242" s="46"/>
      <c r="R242" s="46"/>
    </row>
    <row r="243" spans="1:18" s="48" customFormat="1" x14ac:dyDescent="0.2">
      <c r="A243" s="46"/>
      <c r="B243" s="46"/>
      <c r="C243" s="46"/>
      <c r="D243" s="46"/>
      <c r="E243" s="46"/>
      <c r="F243" s="46"/>
      <c r="G243" s="46"/>
      <c r="H243" s="399"/>
      <c r="I243" s="399"/>
      <c r="J243" s="46"/>
      <c r="K243" s="46"/>
      <c r="L243" s="46"/>
      <c r="M243" s="46"/>
      <c r="N243" s="46"/>
      <c r="O243" s="46"/>
      <c r="P243" s="46"/>
      <c r="Q243" s="46"/>
      <c r="R243" s="46"/>
    </row>
    <row r="244" spans="1:18" s="48" customFormat="1" x14ac:dyDescent="0.2">
      <c r="A244" s="46"/>
      <c r="B244" s="46"/>
      <c r="C244" s="46"/>
      <c r="D244" s="46"/>
      <c r="E244" s="46"/>
      <c r="F244" s="46"/>
      <c r="G244" s="46"/>
      <c r="H244" s="399"/>
      <c r="I244" s="399"/>
      <c r="J244" s="46"/>
      <c r="K244" s="46"/>
      <c r="L244" s="46"/>
      <c r="M244" s="46"/>
      <c r="N244" s="46"/>
      <c r="O244" s="46"/>
      <c r="P244" s="46"/>
      <c r="Q244" s="46"/>
      <c r="R244" s="46"/>
    </row>
    <row r="245" spans="1:18" s="48" customFormat="1" x14ac:dyDescent="0.2">
      <c r="A245" s="46"/>
      <c r="B245" s="46"/>
      <c r="C245" s="46"/>
      <c r="D245" s="46"/>
      <c r="E245" s="46"/>
      <c r="F245" s="46"/>
      <c r="G245" s="46"/>
      <c r="H245" s="399"/>
      <c r="I245" s="399"/>
      <c r="J245" s="46"/>
      <c r="K245" s="46"/>
      <c r="L245" s="46"/>
      <c r="M245" s="46"/>
      <c r="N245" s="46"/>
      <c r="O245" s="46"/>
      <c r="P245" s="46"/>
      <c r="Q245" s="46"/>
      <c r="R245" s="46"/>
    </row>
    <row r="246" spans="1:18" s="48" customFormat="1" x14ac:dyDescent="0.2">
      <c r="A246" s="46"/>
      <c r="B246" s="46"/>
      <c r="C246" s="46"/>
      <c r="D246" s="46"/>
      <c r="E246" s="46"/>
      <c r="F246" s="46"/>
      <c r="G246" s="46"/>
      <c r="H246" s="399"/>
      <c r="I246" s="399"/>
      <c r="J246" s="46"/>
      <c r="K246" s="46"/>
      <c r="L246" s="46"/>
      <c r="M246" s="46"/>
      <c r="N246" s="46"/>
      <c r="O246" s="46"/>
      <c r="P246" s="46"/>
      <c r="Q246" s="46"/>
      <c r="R246" s="46"/>
    </row>
    <row r="247" spans="1:18" s="48" customFormat="1" x14ac:dyDescent="0.2">
      <c r="A247" s="46"/>
      <c r="B247" s="46"/>
      <c r="C247" s="46"/>
      <c r="D247" s="46"/>
      <c r="E247" s="46"/>
      <c r="F247" s="46"/>
      <c r="G247" s="46"/>
      <c r="H247" s="399"/>
      <c r="I247" s="399"/>
      <c r="J247" s="46"/>
      <c r="K247" s="46"/>
      <c r="L247" s="46"/>
      <c r="M247" s="46"/>
      <c r="N247" s="46"/>
      <c r="O247" s="46"/>
      <c r="P247" s="46"/>
      <c r="Q247" s="46"/>
      <c r="R247" s="46"/>
    </row>
    <row r="248" spans="1:18" s="48" customFormat="1" x14ac:dyDescent="0.2">
      <c r="A248" s="46"/>
      <c r="B248" s="46"/>
      <c r="C248" s="46"/>
      <c r="D248" s="46"/>
      <c r="E248" s="46"/>
      <c r="F248" s="46"/>
      <c r="G248" s="46"/>
      <c r="H248" s="399"/>
      <c r="I248" s="399"/>
      <c r="J248" s="46"/>
      <c r="K248" s="46"/>
      <c r="L248" s="46"/>
      <c r="M248" s="46"/>
      <c r="N248" s="46"/>
      <c r="O248" s="46"/>
      <c r="P248" s="46"/>
      <c r="Q248" s="46"/>
      <c r="R248" s="46"/>
    </row>
    <row r="249" spans="1:18" s="48" customFormat="1" x14ac:dyDescent="0.2">
      <c r="A249" s="46"/>
      <c r="B249" s="46"/>
      <c r="C249" s="46"/>
      <c r="D249" s="46"/>
      <c r="E249" s="46"/>
      <c r="F249" s="46"/>
      <c r="G249" s="46"/>
      <c r="H249" s="399"/>
      <c r="I249" s="399"/>
      <c r="J249" s="46"/>
      <c r="K249" s="46"/>
      <c r="L249" s="46"/>
      <c r="M249" s="46"/>
      <c r="N249" s="46"/>
      <c r="O249" s="46"/>
      <c r="P249" s="46"/>
      <c r="Q249" s="46"/>
      <c r="R249" s="46"/>
    </row>
    <row r="250" spans="1:18" s="48" customFormat="1" x14ac:dyDescent="0.2">
      <c r="A250" s="46"/>
      <c r="B250" s="46"/>
      <c r="C250" s="46"/>
      <c r="D250" s="46"/>
      <c r="E250" s="46"/>
      <c r="F250" s="46"/>
      <c r="G250" s="46"/>
      <c r="H250" s="399"/>
      <c r="I250" s="399"/>
      <c r="J250" s="46"/>
      <c r="K250" s="46"/>
      <c r="L250" s="46"/>
      <c r="M250" s="46"/>
      <c r="N250" s="46"/>
      <c r="O250" s="46"/>
      <c r="P250" s="46"/>
      <c r="Q250" s="46"/>
      <c r="R250" s="46"/>
    </row>
    <row r="251" spans="1:18" s="48" customFormat="1" x14ac:dyDescent="0.2">
      <c r="A251" s="46"/>
      <c r="B251" s="46"/>
      <c r="C251" s="46"/>
      <c r="D251" s="46"/>
      <c r="E251" s="46"/>
      <c r="F251" s="46"/>
      <c r="G251" s="46"/>
      <c r="H251" s="399"/>
      <c r="I251" s="399"/>
      <c r="J251" s="46"/>
      <c r="K251" s="46"/>
      <c r="L251" s="46"/>
      <c r="M251" s="46"/>
      <c r="N251" s="46"/>
      <c r="O251" s="46"/>
      <c r="P251" s="46"/>
      <c r="Q251" s="46"/>
      <c r="R251" s="46"/>
    </row>
    <row r="252" spans="1:18" s="48" customFormat="1" x14ac:dyDescent="0.2">
      <c r="A252" s="46"/>
      <c r="B252" s="46"/>
      <c r="C252" s="46"/>
      <c r="D252" s="46"/>
      <c r="E252" s="46"/>
      <c r="F252" s="46"/>
      <c r="G252" s="46"/>
      <c r="H252" s="399"/>
      <c r="I252" s="399"/>
      <c r="J252" s="46"/>
      <c r="K252" s="46"/>
      <c r="L252" s="46"/>
      <c r="M252" s="46"/>
      <c r="N252" s="46"/>
      <c r="O252" s="46"/>
      <c r="P252" s="46"/>
      <c r="Q252" s="46"/>
      <c r="R252" s="46"/>
    </row>
    <row r="253" spans="1:18" s="48" customFormat="1" x14ac:dyDescent="0.2">
      <c r="A253" s="46"/>
      <c r="B253" s="46"/>
      <c r="C253" s="46"/>
      <c r="D253" s="46"/>
      <c r="E253" s="46"/>
      <c r="F253" s="46"/>
      <c r="G253" s="46"/>
      <c r="H253" s="399"/>
      <c r="I253" s="399"/>
      <c r="J253" s="46"/>
      <c r="K253" s="46"/>
      <c r="L253" s="46"/>
      <c r="M253" s="46"/>
      <c r="N253" s="46"/>
      <c r="O253" s="46"/>
      <c r="P253" s="46"/>
      <c r="Q253" s="46"/>
      <c r="R253" s="46"/>
    </row>
    <row r="254" spans="1:18" s="48" customFormat="1" x14ac:dyDescent="0.2">
      <c r="A254" s="46"/>
      <c r="B254" s="46"/>
      <c r="C254" s="46"/>
      <c r="D254" s="46"/>
      <c r="E254" s="46"/>
      <c r="F254" s="46"/>
      <c r="G254" s="46"/>
      <c r="H254" s="399"/>
      <c r="I254" s="399"/>
      <c r="J254" s="46"/>
      <c r="K254" s="46"/>
      <c r="L254" s="46"/>
      <c r="M254" s="46"/>
      <c r="N254" s="46"/>
      <c r="O254" s="46"/>
      <c r="P254" s="46"/>
      <c r="Q254" s="46"/>
      <c r="R254" s="46"/>
    </row>
    <row r="255" spans="1:18" s="48" customFormat="1" x14ac:dyDescent="0.2">
      <c r="A255" s="46"/>
      <c r="B255" s="46"/>
      <c r="C255" s="46"/>
      <c r="D255" s="46"/>
      <c r="E255" s="46"/>
      <c r="F255" s="46"/>
      <c r="G255" s="46"/>
      <c r="H255" s="399"/>
      <c r="I255" s="399"/>
      <c r="J255" s="46"/>
      <c r="K255" s="46"/>
      <c r="L255" s="46"/>
      <c r="M255" s="46"/>
      <c r="N255" s="46"/>
      <c r="O255" s="46"/>
      <c r="P255" s="46"/>
      <c r="Q255" s="46"/>
      <c r="R255" s="46"/>
    </row>
    <row r="256" spans="1:18" s="48" customFormat="1" x14ac:dyDescent="0.2">
      <c r="A256" s="46"/>
      <c r="B256" s="46"/>
      <c r="C256" s="46"/>
      <c r="D256" s="46"/>
      <c r="E256" s="46"/>
      <c r="F256" s="46"/>
      <c r="G256" s="46"/>
      <c r="H256" s="399"/>
      <c r="I256" s="399"/>
      <c r="J256" s="46"/>
      <c r="K256" s="46"/>
      <c r="L256" s="46"/>
      <c r="M256" s="46"/>
      <c r="N256" s="46"/>
      <c r="O256" s="46"/>
      <c r="P256" s="46"/>
      <c r="Q256" s="46"/>
      <c r="R256" s="46"/>
    </row>
    <row r="257" spans="1:18" s="48" customFormat="1" x14ac:dyDescent="0.2">
      <c r="A257" s="46"/>
      <c r="B257" s="46"/>
      <c r="C257" s="46"/>
      <c r="D257" s="46"/>
      <c r="E257" s="46"/>
      <c r="F257" s="46"/>
      <c r="G257" s="46"/>
      <c r="H257" s="399"/>
      <c r="I257" s="399"/>
      <c r="J257" s="46"/>
      <c r="K257" s="46"/>
      <c r="L257" s="46"/>
      <c r="M257" s="46"/>
      <c r="N257" s="46"/>
      <c r="O257" s="46"/>
      <c r="P257" s="46"/>
      <c r="Q257" s="46"/>
      <c r="R257" s="46"/>
    </row>
    <row r="258" spans="1:18" s="48" customFormat="1" x14ac:dyDescent="0.2">
      <c r="A258" s="46"/>
      <c r="B258" s="46"/>
      <c r="C258" s="46"/>
      <c r="D258" s="46"/>
      <c r="E258" s="46"/>
      <c r="F258" s="46"/>
      <c r="G258" s="46"/>
      <c r="H258" s="399"/>
      <c r="I258" s="399"/>
      <c r="J258" s="46"/>
      <c r="K258" s="46"/>
      <c r="L258" s="46"/>
      <c r="M258" s="46"/>
      <c r="N258" s="46"/>
      <c r="O258" s="46"/>
      <c r="P258" s="46"/>
      <c r="Q258" s="46"/>
      <c r="R258" s="46"/>
    </row>
    <row r="259" spans="1:18" s="48" customFormat="1" x14ac:dyDescent="0.2">
      <c r="A259" s="46"/>
      <c r="B259" s="46"/>
      <c r="C259" s="46"/>
      <c r="D259" s="46"/>
      <c r="E259" s="46"/>
      <c r="F259" s="46"/>
      <c r="G259" s="46"/>
      <c r="H259" s="399"/>
      <c r="I259" s="399"/>
      <c r="J259" s="46"/>
      <c r="K259" s="46"/>
      <c r="L259" s="46"/>
      <c r="M259" s="46"/>
      <c r="N259" s="46"/>
      <c r="O259" s="46"/>
      <c r="P259" s="46"/>
      <c r="Q259" s="46"/>
      <c r="R259" s="46"/>
    </row>
    <row r="260" spans="1:18" s="48" customFormat="1" x14ac:dyDescent="0.2">
      <c r="A260" s="46"/>
      <c r="B260" s="46"/>
      <c r="C260" s="46"/>
      <c r="D260" s="46"/>
      <c r="E260" s="46"/>
      <c r="F260" s="46"/>
      <c r="G260" s="46"/>
      <c r="H260" s="399"/>
      <c r="I260" s="399"/>
      <c r="J260" s="46"/>
      <c r="K260" s="46"/>
      <c r="L260" s="46"/>
      <c r="M260" s="46"/>
      <c r="N260" s="46"/>
      <c r="O260" s="46"/>
      <c r="P260" s="46"/>
      <c r="Q260" s="46"/>
      <c r="R260" s="46"/>
    </row>
    <row r="261" spans="1:18" s="48" customFormat="1" x14ac:dyDescent="0.2">
      <c r="A261" s="46"/>
      <c r="B261" s="46"/>
      <c r="C261" s="46"/>
      <c r="D261" s="46"/>
      <c r="E261" s="46"/>
      <c r="F261" s="46"/>
      <c r="G261" s="46"/>
      <c r="H261" s="399"/>
      <c r="I261" s="399"/>
      <c r="J261" s="46"/>
      <c r="K261" s="46"/>
      <c r="L261" s="46"/>
      <c r="M261" s="46"/>
      <c r="N261" s="46"/>
      <c r="O261" s="46"/>
      <c r="P261" s="46"/>
      <c r="Q261" s="46"/>
      <c r="R261" s="46"/>
    </row>
    <row r="262" spans="1:18" s="48" customFormat="1" x14ac:dyDescent="0.2">
      <c r="A262" s="46"/>
      <c r="B262" s="46"/>
      <c r="C262" s="46"/>
      <c r="D262" s="46"/>
      <c r="E262" s="46"/>
      <c r="F262" s="46"/>
      <c r="G262" s="46"/>
      <c r="H262" s="399"/>
      <c r="I262" s="399"/>
      <c r="J262" s="46"/>
      <c r="K262" s="46"/>
      <c r="L262" s="46"/>
      <c r="M262" s="46"/>
      <c r="N262" s="46"/>
      <c r="O262" s="46"/>
      <c r="P262" s="46"/>
      <c r="Q262" s="46"/>
      <c r="R262" s="46"/>
    </row>
    <row r="263" spans="1:18" s="48" customFormat="1" x14ac:dyDescent="0.2">
      <c r="A263" s="46"/>
      <c r="B263" s="46"/>
      <c r="C263" s="46"/>
      <c r="D263" s="46"/>
      <c r="E263" s="46"/>
      <c r="F263" s="46"/>
      <c r="G263" s="46"/>
      <c r="H263" s="399"/>
      <c r="I263" s="399"/>
      <c r="J263" s="46"/>
      <c r="K263" s="46"/>
      <c r="L263" s="46"/>
      <c r="M263" s="46"/>
      <c r="N263" s="46"/>
      <c r="O263" s="46"/>
      <c r="P263" s="46"/>
      <c r="Q263" s="46"/>
      <c r="R263" s="46"/>
    </row>
    <row r="264" spans="1:18" s="48" customFormat="1" x14ac:dyDescent="0.2">
      <c r="A264" s="46"/>
      <c r="B264" s="46"/>
      <c r="C264" s="46"/>
      <c r="D264" s="46"/>
      <c r="E264" s="46"/>
      <c r="F264" s="46"/>
      <c r="G264" s="46"/>
      <c r="H264" s="399"/>
      <c r="I264" s="399"/>
      <c r="J264" s="46"/>
      <c r="K264" s="46"/>
      <c r="L264" s="46"/>
      <c r="M264" s="46"/>
      <c r="N264" s="46"/>
      <c r="O264" s="46"/>
      <c r="P264" s="46"/>
      <c r="Q264" s="46"/>
      <c r="R264" s="46"/>
    </row>
    <row r="265" spans="1:18" s="48" customFormat="1" x14ac:dyDescent="0.2">
      <c r="A265" s="46"/>
      <c r="B265" s="46"/>
      <c r="C265" s="46"/>
      <c r="D265" s="46"/>
      <c r="E265" s="46"/>
      <c r="F265" s="46"/>
      <c r="G265" s="46"/>
      <c r="H265" s="399"/>
      <c r="I265" s="399"/>
      <c r="J265" s="46"/>
      <c r="K265" s="46"/>
      <c r="L265" s="46"/>
      <c r="M265" s="46"/>
      <c r="N265" s="46"/>
      <c r="O265" s="46"/>
      <c r="P265" s="46"/>
      <c r="Q265" s="46"/>
      <c r="R265" s="46"/>
    </row>
    <row r="266" spans="1:18" s="48" customFormat="1" x14ac:dyDescent="0.2">
      <c r="A266" s="46"/>
      <c r="B266" s="46"/>
      <c r="C266" s="46"/>
      <c r="D266" s="46"/>
      <c r="E266" s="46"/>
      <c r="F266" s="46"/>
      <c r="G266" s="46"/>
      <c r="H266" s="399"/>
      <c r="I266" s="399"/>
      <c r="J266" s="46"/>
      <c r="K266" s="46"/>
      <c r="L266" s="46"/>
      <c r="M266" s="46"/>
      <c r="N266" s="46"/>
      <c r="O266" s="46"/>
      <c r="P266" s="46"/>
      <c r="Q266" s="46"/>
      <c r="R266" s="46"/>
    </row>
    <row r="267" spans="1:18" s="48" customFormat="1" x14ac:dyDescent="0.2">
      <c r="A267" s="46"/>
      <c r="B267" s="46"/>
      <c r="C267" s="46"/>
      <c r="D267" s="46"/>
      <c r="E267" s="46"/>
      <c r="F267" s="46"/>
      <c r="G267" s="46"/>
      <c r="H267" s="399"/>
      <c r="I267" s="399"/>
      <c r="J267" s="46"/>
      <c r="K267" s="46"/>
      <c r="L267" s="46"/>
      <c r="M267" s="46"/>
      <c r="N267" s="46"/>
      <c r="O267" s="46"/>
      <c r="P267" s="46"/>
      <c r="Q267" s="46"/>
      <c r="R267" s="46"/>
    </row>
    <row r="268" spans="1:18" s="48" customFormat="1" x14ac:dyDescent="0.2">
      <c r="A268" s="46"/>
      <c r="B268" s="46"/>
      <c r="C268" s="46"/>
      <c r="D268" s="46"/>
      <c r="E268" s="46"/>
      <c r="F268" s="46"/>
      <c r="G268" s="46"/>
      <c r="H268" s="399"/>
      <c r="I268" s="399"/>
      <c r="J268" s="46"/>
      <c r="K268" s="46"/>
      <c r="L268" s="46"/>
      <c r="M268" s="46"/>
      <c r="N268" s="46"/>
      <c r="O268" s="46"/>
      <c r="P268" s="46"/>
      <c r="Q268" s="46"/>
      <c r="R268" s="46"/>
    </row>
    <row r="269" spans="1:18" s="48" customFormat="1" x14ac:dyDescent="0.2">
      <c r="A269" s="46"/>
      <c r="B269" s="46"/>
      <c r="C269" s="46"/>
      <c r="D269" s="46"/>
      <c r="E269" s="46"/>
      <c r="F269" s="46"/>
      <c r="G269" s="46"/>
      <c r="H269" s="399"/>
      <c r="I269" s="399"/>
      <c r="J269" s="46"/>
      <c r="K269" s="46"/>
      <c r="L269" s="46"/>
      <c r="M269" s="46"/>
      <c r="N269" s="46"/>
      <c r="O269" s="46"/>
      <c r="P269" s="46"/>
      <c r="Q269" s="46"/>
      <c r="R269" s="46"/>
    </row>
    <row r="270" spans="1:18" s="48" customFormat="1" x14ac:dyDescent="0.2">
      <c r="A270" s="46"/>
      <c r="B270" s="46"/>
      <c r="C270" s="46"/>
      <c r="D270" s="46"/>
      <c r="E270" s="46"/>
      <c r="F270" s="46"/>
      <c r="G270" s="46"/>
      <c r="H270" s="399"/>
      <c r="I270" s="399"/>
      <c r="J270" s="46"/>
      <c r="K270" s="46"/>
      <c r="L270" s="46"/>
      <c r="M270" s="46"/>
      <c r="N270" s="46"/>
      <c r="O270" s="46"/>
      <c r="P270" s="46"/>
      <c r="Q270" s="46"/>
      <c r="R270" s="46"/>
    </row>
    <row r="271" spans="1:18" s="48" customFormat="1" x14ac:dyDescent="0.2">
      <c r="A271" s="46"/>
      <c r="B271" s="46"/>
      <c r="C271" s="46"/>
      <c r="D271" s="46"/>
      <c r="E271" s="46"/>
      <c r="F271" s="46"/>
      <c r="G271" s="46"/>
      <c r="H271" s="399"/>
      <c r="I271" s="399"/>
      <c r="J271" s="46"/>
      <c r="K271" s="46"/>
      <c r="L271" s="46"/>
      <c r="M271" s="46"/>
      <c r="N271" s="46"/>
      <c r="O271" s="46"/>
      <c r="P271" s="46"/>
      <c r="Q271" s="46"/>
      <c r="R271" s="46"/>
    </row>
    <row r="272" spans="1:18" s="48" customFormat="1" x14ac:dyDescent="0.2">
      <c r="A272" s="46"/>
      <c r="B272" s="46"/>
      <c r="C272" s="46"/>
      <c r="D272" s="46"/>
      <c r="E272" s="46"/>
      <c r="F272" s="46"/>
      <c r="G272" s="46"/>
      <c r="H272" s="399"/>
      <c r="I272" s="399"/>
      <c r="J272" s="46"/>
      <c r="K272" s="46"/>
      <c r="L272" s="46"/>
      <c r="M272" s="46"/>
      <c r="N272" s="46"/>
      <c r="O272" s="46"/>
      <c r="P272" s="46"/>
      <c r="Q272" s="46"/>
      <c r="R272" s="46"/>
    </row>
    <row r="273" spans="1:18" s="48" customFormat="1" x14ac:dyDescent="0.2">
      <c r="A273" s="46"/>
      <c r="B273" s="46"/>
      <c r="C273" s="46"/>
      <c r="D273" s="46"/>
      <c r="E273" s="46"/>
      <c r="F273" s="46"/>
      <c r="G273" s="46"/>
      <c r="H273" s="399"/>
      <c r="I273" s="399"/>
      <c r="J273" s="46"/>
      <c r="K273" s="46"/>
      <c r="L273" s="46"/>
      <c r="M273" s="46"/>
      <c r="N273" s="46"/>
      <c r="O273" s="46"/>
      <c r="P273" s="46"/>
      <c r="Q273" s="46"/>
      <c r="R273" s="46"/>
    </row>
    <row r="274" spans="1:18" s="48" customFormat="1" x14ac:dyDescent="0.2">
      <c r="A274" s="46"/>
      <c r="B274" s="46"/>
      <c r="C274" s="46"/>
      <c r="D274" s="46"/>
      <c r="E274" s="46"/>
      <c r="F274" s="46"/>
      <c r="G274" s="46"/>
      <c r="H274" s="399"/>
      <c r="I274" s="399"/>
      <c r="J274" s="46"/>
      <c r="K274" s="46"/>
      <c r="L274" s="46"/>
      <c r="M274" s="46"/>
      <c r="N274" s="46"/>
      <c r="O274" s="46"/>
      <c r="P274" s="46"/>
      <c r="Q274" s="46"/>
      <c r="R274" s="46"/>
    </row>
    <row r="275" spans="1:18" s="48" customFormat="1" x14ac:dyDescent="0.2">
      <c r="A275" s="46"/>
      <c r="B275" s="46"/>
      <c r="C275" s="46"/>
      <c r="D275" s="46"/>
      <c r="E275" s="46"/>
      <c r="F275" s="46"/>
      <c r="G275" s="46"/>
      <c r="H275" s="399"/>
      <c r="I275" s="399"/>
      <c r="J275" s="46"/>
      <c r="K275" s="46"/>
      <c r="L275" s="46"/>
      <c r="M275" s="46"/>
      <c r="N275" s="46"/>
      <c r="O275" s="46"/>
      <c r="P275" s="46"/>
      <c r="Q275" s="46"/>
      <c r="R275" s="46"/>
    </row>
    <row r="276" spans="1:18" s="48" customFormat="1" x14ac:dyDescent="0.2">
      <c r="A276" s="46"/>
      <c r="B276" s="46"/>
      <c r="C276" s="46"/>
      <c r="D276" s="46"/>
      <c r="E276" s="46"/>
      <c r="F276" s="46"/>
      <c r="G276" s="46"/>
      <c r="H276" s="399"/>
      <c r="I276" s="399"/>
      <c r="J276" s="46"/>
      <c r="K276" s="46"/>
      <c r="L276" s="46"/>
      <c r="M276" s="46"/>
      <c r="N276" s="46"/>
      <c r="O276" s="46"/>
      <c r="P276" s="46"/>
      <c r="Q276" s="46"/>
      <c r="R276" s="46"/>
    </row>
    <row r="277" spans="1:18" s="48" customFormat="1" x14ac:dyDescent="0.2">
      <c r="A277" s="46"/>
      <c r="B277" s="46"/>
      <c r="C277" s="46"/>
      <c r="D277" s="46"/>
      <c r="E277" s="46"/>
      <c r="F277" s="46"/>
      <c r="G277" s="46"/>
      <c r="H277" s="399"/>
      <c r="I277" s="399"/>
      <c r="J277" s="46"/>
      <c r="K277" s="46"/>
      <c r="L277" s="46"/>
      <c r="M277" s="46"/>
      <c r="N277" s="46"/>
      <c r="O277" s="46"/>
      <c r="P277" s="46"/>
      <c r="Q277" s="46"/>
      <c r="R277" s="46"/>
    </row>
    <row r="278" spans="1:18" s="48" customFormat="1" x14ac:dyDescent="0.2">
      <c r="A278" s="46"/>
      <c r="B278" s="46"/>
      <c r="C278" s="46"/>
      <c r="D278" s="46"/>
      <c r="E278" s="46"/>
      <c r="F278" s="46"/>
      <c r="G278" s="46"/>
      <c r="H278" s="399"/>
      <c r="I278" s="399"/>
      <c r="J278" s="46"/>
      <c r="K278" s="46"/>
      <c r="L278" s="46"/>
      <c r="M278" s="46"/>
      <c r="N278" s="46"/>
      <c r="O278" s="46"/>
      <c r="P278" s="46"/>
      <c r="Q278" s="46"/>
      <c r="R278" s="46"/>
    </row>
    <row r="279" spans="1:18" s="48" customFormat="1" x14ac:dyDescent="0.2">
      <c r="A279" s="46"/>
      <c r="B279" s="46"/>
      <c r="C279" s="46"/>
      <c r="D279" s="46"/>
      <c r="E279" s="46"/>
      <c r="F279" s="46"/>
      <c r="G279" s="46"/>
      <c r="H279" s="399"/>
      <c r="I279" s="399"/>
      <c r="J279" s="46"/>
      <c r="K279" s="46"/>
      <c r="L279" s="46"/>
      <c r="M279" s="46"/>
      <c r="N279" s="46"/>
      <c r="O279" s="46"/>
      <c r="P279" s="46"/>
      <c r="Q279" s="46"/>
      <c r="R279" s="46"/>
    </row>
    <row r="280" spans="1:18" s="48" customFormat="1" x14ac:dyDescent="0.2">
      <c r="A280" s="46"/>
      <c r="B280" s="46"/>
      <c r="C280" s="46"/>
      <c r="D280" s="46"/>
      <c r="E280" s="46"/>
      <c r="F280" s="46"/>
      <c r="G280" s="46"/>
      <c r="H280" s="399"/>
      <c r="I280" s="399"/>
      <c r="J280" s="46"/>
      <c r="K280" s="46"/>
      <c r="L280" s="46"/>
      <c r="M280" s="46"/>
      <c r="N280" s="46"/>
      <c r="O280" s="46"/>
      <c r="P280" s="46"/>
      <c r="Q280" s="46"/>
      <c r="R280" s="46"/>
    </row>
    <row r="281" spans="1:18" s="48" customFormat="1" x14ac:dyDescent="0.2">
      <c r="A281" s="46"/>
      <c r="B281" s="46"/>
      <c r="C281" s="46"/>
      <c r="D281" s="46"/>
      <c r="E281" s="46"/>
      <c r="F281" s="46"/>
      <c r="G281" s="46"/>
      <c r="H281" s="399"/>
      <c r="I281" s="399"/>
      <c r="J281" s="46"/>
      <c r="K281" s="46"/>
      <c r="L281" s="46"/>
      <c r="M281" s="46"/>
      <c r="N281" s="46"/>
      <c r="O281" s="46"/>
      <c r="P281" s="46"/>
      <c r="Q281" s="46"/>
      <c r="R281" s="46"/>
    </row>
    <row r="282" spans="1:18" s="48" customFormat="1" x14ac:dyDescent="0.2">
      <c r="A282" s="46"/>
      <c r="B282" s="46"/>
      <c r="C282" s="46"/>
      <c r="D282" s="46"/>
      <c r="E282" s="46"/>
      <c r="F282" s="46"/>
      <c r="G282" s="46"/>
      <c r="H282" s="399"/>
      <c r="I282" s="399"/>
      <c r="J282" s="46"/>
      <c r="K282" s="46"/>
      <c r="L282" s="46"/>
      <c r="M282" s="46"/>
      <c r="N282" s="46"/>
      <c r="O282" s="46"/>
      <c r="P282" s="46"/>
      <c r="Q282" s="46"/>
      <c r="R282" s="46"/>
    </row>
    <row r="283" spans="1:18" s="48" customFormat="1" x14ac:dyDescent="0.2">
      <c r="A283" s="46"/>
      <c r="B283" s="46"/>
      <c r="C283" s="46"/>
      <c r="D283" s="46"/>
      <c r="E283" s="46"/>
      <c r="F283" s="46"/>
      <c r="G283" s="46"/>
      <c r="H283" s="399"/>
      <c r="I283" s="399"/>
      <c r="J283" s="46"/>
      <c r="K283" s="46"/>
      <c r="L283" s="46"/>
      <c r="M283" s="46"/>
      <c r="N283" s="46"/>
      <c r="O283" s="46"/>
      <c r="P283" s="46"/>
      <c r="Q283" s="46"/>
      <c r="R283" s="46"/>
    </row>
    <row r="284" spans="1:18" s="48" customFormat="1" x14ac:dyDescent="0.2">
      <c r="A284" s="46"/>
      <c r="B284" s="46"/>
      <c r="C284" s="46"/>
      <c r="D284" s="46"/>
      <c r="E284" s="46"/>
      <c r="F284" s="46"/>
      <c r="G284" s="46"/>
      <c r="H284" s="399"/>
      <c r="I284" s="399"/>
      <c r="J284" s="46"/>
      <c r="K284" s="46"/>
      <c r="L284" s="46"/>
      <c r="M284" s="46"/>
      <c r="N284" s="46"/>
      <c r="O284" s="46"/>
      <c r="P284" s="46"/>
      <c r="Q284" s="46"/>
      <c r="R284" s="46"/>
    </row>
    <row r="285" spans="1:18" s="48" customFormat="1" x14ac:dyDescent="0.2">
      <c r="A285" s="46"/>
      <c r="B285" s="46"/>
      <c r="C285" s="46"/>
      <c r="D285" s="46"/>
      <c r="E285" s="46"/>
      <c r="F285" s="46"/>
      <c r="G285" s="46"/>
      <c r="H285" s="399"/>
      <c r="I285" s="399"/>
      <c r="J285" s="46"/>
      <c r="K285" s="46"/>
      <c r="L285" s="46"/>
      <c r="M285" s="46"/>
      <c r="N285" s="46"/>
      <c r="O285" s="46"/>
      <c r="P285" s="46"/>
      <c r="Q285" s="46"/>
      <c r="R285" s="46"/>
    </row>
    <row r="286" spans="1:18" s="48" customFormat="1" x14ac:dyDescent="0.2">
      <c r="A286" s="46"/>
      <c r="B286" s="46"/>
      <c r="C286" s="46"/>
      <c r="D286" s="46"/>
      <c r="E286" s="46"/>
      <c r="F286" s="46"/>
      <c r="G286" s="46"/>
      <c r="H286" s="399"/>
      <c r="I286" s="399"/>
      <c r="J286" s="46"/>
      <c r="K286" s="46"/>
      <c r="L286" s="46"/>
      <c r="M286" s="46"/>
      <c r="N286" s="46"/>
      <c r="O286" s="46"/>
      <c r="P286" s="46"/>
      <c r="Q286" s="46"/>
      <c r="R286" s="46"/>
    </row>
    <row r="287" spans="1:18" s="48" customFormat="1" x14ac:dyDescent="0.2">
      <c r="A287" s="46"/>
      <c r="B287" s="46"/>
      <c r="C287" s="46"/>
      <c r="D287" s="46"/>
      <c r="E287" s="46"/>
      <c r="F287" s="46"/>
      <c r="G287" s="46"/>
      <c r="H287" s="399"/>
      <c r="I287" s="399"/>
      <c r="J287" s="46"/>
      <c r="K287" s="46"/>
      <c r="L287" s="46"/>
      <c r="M287" s="46"/>
      <c r="N287" s="46"/>
      <c r="O287" s="46"/>
      <c r="P287" s="46"/>
      <c r="Q287" s="46"/>
      <c r="R287" s="46"/>
    </row>
    <row r="288" spans="1:18" s="48" customFormat="1" x14ac:dyDescent="0.2">
      <c r="A288" s="46"/>
      <c r="B288" s="46"/>
      <c r="C288" s="46"/>
      <c r="D288" s="46"/>
      <c r="E288" s="46"/>
      <c r="F288" s="46"/>
      <c r="G288" s="46"/>
      <c r="H288" s="399"/>
      <c r="I288" s="399"/>
      <c r="J288" s="46"/>
      <c r="K288" s="46"/>
      <c r="L288" s="46"/>
      <c r="M288" s="46"/>
      <c r="N288" s="46"/>
      <c r="O288" s="46"/>
      <c r="P288" s="46"/>
      <c r="Q288" s="46"/>
      <c r="R288" s="46"/>
    </row>
    <row r="289" spans="1:18" s="48" customFormat="1" x14ac:dyDescent="0.2">
      <c r="A289" s="46"/>
      <c r="B289" s="46"/>
      <c r="C289" s="46"/>
      <c r="D289" s="46"/>
      <c r="E289" s="46"/>
      <c r="F289" s="46"/>
      <c r="G289" s="46"/>
      <c r="H289" s="399"/>
      <c r="I289" s="399"/>
      <c r="J289" s="46"/>
      <c r="K289" s="46"/>
      <c r="L289" s="46"/>
      <c r="M289" s="46"/>
      <c r="N289" s="46"/>
      <c r="O289" s="46"/>
      <c r="P289" s="46"/>
      <c r="Q289" s="46"/>
      <c r="R289" s="46"/>
    </row>
    <row r="290" spans="1:18" s="48" customFormat="1" x14ac:dyDescent="0.2">
      <c r="A290" s="46"/>
      <c r="B290" s="46"/>
      <c r="C290" s="46"/>
      <c r="D290" s="46"/>
      <c r="E290" s="46"/>
      <c r="F290" s="46"/>
      <c r="G290" s="46"/>
      <c r="H290" s="399"/>
      <c r="I290" s="399"/>
      <c r="J290" s="46"/>
      <c r="K290" s="46"/>
      <c r="L290" s="46"/>
      <c r="M290" s="46"/>
      <c r="N290" s="46"/>
      <c r="O290" s="46"/>
      <c r="P290" s="46"/>
      <c r="Q290" s="46"/>
      <c r="R290" s="46"/>
    </row>
    <row r="291" spans="1:18" s="48" customFormat="1" x14ac:dyDescent="0.2">
      <c r="A291" s="46"/>
      <c r="B291" s="46"/>
      <c r="C291" s="46"/>
      <c r="D291" s="46"/>
      <c r="E291" s="46"/>
      <c r="F291" s="46"/>
      <c r="G291" s="46"/>
      <c r="H291" s="399"/>
      <c r="I291" s="399"/>
      <c r="J291" s="46"/>
      <c r="K291" s="46"/>
      <c r="L291" s="46"/>
      <c r="M291" s="46"/>
      <c r="N291" s="46"/>
      <c r="O291" s="46"/>
      <c r="P291" s="46"/>
      <c r="Q291" s="46"/>
      <c r="R291" s="46"/>
    </row>
    <row r="292" spans="1:18" s="48" customFormat="1" x14ac:dyDescent="0.2">
      <c r="A292" s="46"/>
      <c r="B292" s="46"/>
      <c r="C292" s="46"/>
      <c r="D292" s="46"/>
      <c r="E292" s="46"/>
      <c r="F292" s="46"/>
      <c r="G292" s="46"/>
      <c r="H292" s="399"/>
      <c r="I292" s="399"/>
      <c r="J292" s="46"/>
      <c r="K292" s="46"/>
      <c r="L292" s="46"/>
      <c r="M292" s="46"/>
      <c r="N292" s="46"/>
      <c r="O292" s="46"/>
      <c r="P292" s="46"/>
      <c r="Q292" s="46"/>
      <c r="R292" s="46"/>
    </row>
    <row r="293" spans="1:18" s="48" customFormat="1" x14ac:dyDescent="0.2">
      <c r="A293" s="46"/>
      <c r="B293" s="46"/>
      <c r="C293" s="46"/>
      <c r="D293" s="46"/>
      <c r="E293" s="46"/>
      <c r="F293" s="46"/>
      <c r="G293" s="46"/>
      <c r="H293" s="399"/>
      <c r="I293" s="399"/>
      <c r="J293" s="46"/>
      <c r="K293" s="46"/>
      <c r="L293" s="46"/>
      <c r="M293" s="46"/>
      <c r="N293" s="46"/>
      <c r="O293" s="46"/>
      <c r="P293" s="46"/>
      <c r="Q293" s="46"/>
      <c r="R293" s="46"/>
    </row>
    <row r="294" spans="1:18" s="48" customFormat="1" x14ac:dyDescent="0.2">
      <c r="A294" s="46"/>
      <c r="B294" s="46"/>
      <c r="C294" s="46"/>
      <c r="D294" s="46"/>
      <c r="E294" s="46"/>
      <c r="F294" s="46"/>
      <c r="G294" s="46"/>
      <c r="H294" s="399"/>
      <c r="I294" s="399"/>
      <c r="J294" s="46"/>
      <c r="K294" s="46"/>
      <c r="L294" s="46"/>
      <c r="M294" s="46"/>
      <c r="N294" s="46"/>
      <c r="O294" s="46"/>
      <c r="P294" s="46"/>
      <c r="Q294" s="46"/>
      <c r="R294" s="46"/>
    </row>
    <row r="295" spans="1:18" s="48" customFormat="1" x14ac:dyDescent="0.2">
      <c r="A295" s="46"/>
      <c r="B295" s="46"/>
      <c r="C295" s="46"/>
      <c r="D295" s="46"/>
      <c r="E295" s="46"/>
      <c r="F295" s="46"/>
      <c r="G295" s="46"/>
      <c r="H295" s="399"/>
      <c r="I295" s="399"/>
      <c r="J295" s="46"/>
      <c r="K295" s="46"/>
      <c r="L295" s="46"/>
      <c r="M295" s="46"/>
      <c r="N295" s="46"/>
      <c r="O295" s="46"/>
      <c r="P295" s="46"/>
      <c r="Q295" s="46"/>
      <c r="R295" s="46"/>
    </row>
    <row r="296" spans="1:18" s="48" customFormat="1" x14ac:dyDescent="0.2">
      <c r="A296" s="46"/>
      <c r="B296" s="46"/>
      <c r="C296" s="46"/>
      <c r="D296" s="46"/>
      <c r="E296" s="46"/>
      <c r="F296" s="46"/>
      <c r="G296" s="46"/>
      <c r="H296" s="399"/>
      <c r="I296" s="399"/>
      <c r="J296" s="46"/>
      <c r="K296" s="46"/>
      <c r="L296" s="46"/>
      <c r="M296" s="46"/>
      <c r="N296" s="46"/>
      <c r="O296" s="46"/>
      <c r="P296" s="46"/>
      <c r="Q296" s="46"/>
      <c r="R296" s="46"/>
    </row>
    <row r="297" spans="1:18" s="48" customFormat="1" x14ac:dyDescent="0.2">
      <c r="A297" s="46"/>
      <c r="B297" s="46"/>
      <c r="C297" s="46"/>
      <c r="D297" s="46"/>
      <c r="E297" s="46"/>
      <c r="F297" s="46"/>
      <c r="G297" s="46"/>
      <c r="H297" s="399"/>
      <c r="I297" s="399"/>
      <c r="J297" s="46"/>
      <c r="K297" s="46"/>
      <c r="L297" s="46"/>
      <c r="M297" s="46"/>
      <c r="N297" s="46"/>
      <c r="O297" s="46"/>
      <c r="P297" s="46"/>
      <c r="Q297" s="46"/>
      <c r="R297" s="46"/>
    </row>
    <row r="298" spans="1:18" s="48" customFormat="1" x14ac:dyDescent="0.2">
      <c r="A298" s="46"/>
      <c r="B298" s="46"/>
      <c r="C298" s="46"/>
      <c r="D298" s="46"/>
      <c r="E298" s="46"/>
      <c r="F298" s="46"/>
      <c r="G298" s="46"/>
      <c r="H298" s="399"/>
      <c r="I298" s="399"/>
      <c r="J298" s="46"/>
      <c r="K298" s="46"/>
      <c r="L298" s="46"/>
      <c r="M298" s="46"/>
      <c r="N298" s="46"/>
      <c r="O298" s="46"/>
      <c r="P298" s="46"/>
      <c r="Q298" s="46"/>
      <c r="R298" s="46"/>
    </row>
    <row r="299" spans="1:18" s="48" customFormat="1" x14ac:dyDescent="0.2">
      <c r="A299" s="46"/>
      <c r="B299" s="46"/>
      <c r="C299" s="46"/>
      <c r="D299" s="46"/>
      <c r="E299" s="46"/>
      <c r="F299" s="46"/>
      <c r="G299" s="46"/>
      <c r="H299" s="399"/>
      <c r="I299" s="399"/>
      <c r="J299" s="46"/>
      <c r="K299" s="46"/>
      <c r="L299" s="46"/>
      <c r="M299" s="46"/>
      <c r="N299" s="46"/>
      <c r="O299" s="46"/>
      <c r="P299" s="46"/>
      <c r="Q299" s="46"/>
      <c r="R299" s="46"/>
    </row>
    <row r="300" spans="1:18" s="48" customFormat="1" x14ac:dyDescent="0.2">
      <c r="A300" s="46"/>
      <c r="B300" s="46"/>
      <c r="C300" s="46"/>
      <c r="D300" s="46"/>
      <c r="E300" s="46"/>
      <c r="F300" s="46"/>
      <c r="G300" s="46"/>
      <c r="H300" s="399"/>
      <c r="I300" s="399"/>
      <c r="J300" s="46"/>
      <c r="K300" s="46"/>
      <c r="L300" s="46"/>
      <c r="M300" s="46"/>
      <c r="N300" s="46"/>
      <c r="O300" s="46"/>
      <c r="P300" s="46"/>
      <c r="Q300" s="46"/>
      <c r="R300" s="46"/>
    </row>
    <row r="301" spans="1:18" s="48" customFormat="1" x14ac:dyDescent="0.2">
      <c r="A301" s="46"/>
      <c r="B301" s="46"/>
      <c r="C301" s="46"/>
      <c r="D301" s="46"/>
      <c r="E301" s="46"/>
      <c r="F301" s="46"/>
      <c r="G301" s="46"/>
      <c r="H301" s="399"/>
      <c r="I301" s="399"/>
      <c r="J301" s="46"/>
      <c r="K301" s="46"/>
      <c r="L301" s="46"/>
      <c r="M301" s="46"/>
      <c r="N301" s="46"/>
      <c r="O301" s="46"/>
      <c r="P301" s="46"/>
      <c r="Q301" s="46"/>
      <c r="R301" s="46"/>
    </row>
    <row r="302" spans="1:18" s="48" customFormat="1" x14ac:dyDescent="0.2">
      <c r="A302" s="46"/>
      <c r="B302" s="46"/>
      <c r="C302" s="46"/>
      <c r="D302" s="46"/>
      <c r="E302" s="46"/>
      <c r="F302" s="46"/>
      <c r="G302" s="46"/>
      <c r="H302" s="399"/>
      <c r="I302" s="399"/>
      <c r="J302" s="46"/>
      <c r="K302" s="46"/>
      <c r="L302" s="46"/>
      <c r="M302" s="46"/>
      <c r="N302" s="46"/>
      <c r="O302" s="46"/>
      <c r="P302" s="46"/>
      <c r="Q302" s="46"/>
      <c r="R302" s="46"/>
    </row>
    <row r="303" spans="1:18" s="48" customFormat="1" x14ac:dyDescent="0.2">
      <c r="A303" s="46"/>
      <c r="B303" s="46"/>
      <c r="C303" s="46"/>
      <c r="D303" s="46"/>
      <c r="E303" s="46"/>
      <c r="F303" s="46"/>
      <c r="G303" s="46"/>
      <c r="H303" s="399"/>
      <c r="I303" s="399"/>
      <c r="J303" s="46"/>
      <c r="K303" s="46"/>
      <c r="L303" s="46"/>
      <c r="M303" s="46"/>
      <c r="N303" s="46"/>
      <c r="O303" s="46"/>
      <c r="P303" s="46"/>
      <c r="Q303" s="46"/>
      <c r="R303" s="46"/>
    </row>
    <row r="304" spans="1:18" s="48" customFormat="1" x14ac:dyDescent="0.2">
      <c r="A304" s="46"/>
      <c r="B304" s="46"/>
      <c r="C304" s="46"/>
      <c r="D304" s="46"/>
      <c r="E304" s="46"/>
      <c r="F304" s="46"/>
      <c r="G304" s="46"/>
      <c r="H304" s="399"/>
      <c r="I304" s="399"/>
      <c r="J304" s="46"/>
      <c r="K304" s="46"/>
      <c r="L304" s="46"/>
      <c r="M304" s="46"/>
      <c r="N304" s="46"/>
      <c r="O304" s="46"/>
      <c r="P304" s="46"/>
      <c r="Q304" s="46"/>
      <c r="R304" s="46"/>
    </row>
    <row r="305" spans="1:18" s="48" customFormat="1" x14ac:dyDescent="0.2">
      <c r="A305" s="46"/>
      <c r="B305" s="46"/>
      <c r="C305" s="46"/>
      <c r="D305" s="46"/>
      <c r="E305" s="46"/>
      <c r="F305" s="46"/>
      <c r="G305" s="46"/>
      <c r="H305" s="399"/>
      <c r="I305" s="399"/>
      <c r="J305" s="46"/>
      <c r="K305" s="46"/>
      <c r="L305" s="46"/>
      <c r="M305" s="46"/>
      <c r="N305" s="46"/>
      <c r="O305" s="46"/>
      <c r="P305" s="46"/>
      <c r="Q305" s="46"/>
      <c r="R305" s="46"/>
    </row>
    <row r="306" spans="1:18" s="48" customFormat="1" x14ac:dyDescent="0.2">
      <c r="A306" s="46"/>
      <c r="B306" s="46"/>
      <c r="C306" s="46"/>
      <c r="D306" s="46"/>
      <c r="E306" s="46"/>
      <c r="F306" s="46"/>
      <c r="G306" s="46"/>
      <c r="H306" s="399"/>
      <c r="I306" s="399"/>
      <c r="J306" s="46"/>
      <c r="K306" s="46"/>
      <c r="L306" s="46"/>
      <c r="M306" s="46"/>
      <c r="N306" s="46"/>
      <c r="O306" s="46"/>
      <c r="P306" s="46"/>
      <c r="Q306" s="46"/>
      <c r="R306" s="46"/>
    </row>
    <row r="307" spans="1:18" s="48" customFormat="1" x14ac:dyDescent="0.2">
      <c r="A307" s="46"/>
      <c r="B307" s="46"/>
      <c r="C307" s="46"/>
      <c r="D307" s="46"/>
      <c r="E307" s="46"/>
      <c r="F307" s="46"/>
      <c r="G307" s="46"/>
      <c r="H307" s="399"/>
      <c r="I307" s="399"/>
      <c r="J307" s="46"/>
      <c r="K307" s="46"/>
      <c r="L307" s="46"/>
      <c r="M307" s="46"/>
      <c r="N307" s="46"/>
      <c r="O307" s="46"/>
      <c r="P307" s="46"/>
      <c r="Q307" s="46"/>
      <c r="R307" s="46"/>
    </row>
    <row r="308" spans="1:18" s="48" customFormat="1" x14ac:dyDescent="0.2">
      <c r="A308" s="46"/>
      <c r="B308" s="46"/>
      <c r="C308" s="46"/>
      <c r="D308" s="46"/>
      <c r="E308" s="46"/>
      <c r="F308" s="46"/>
      <c r="G308" s="46"/>
      <c r="H308" s="399"/>
      <c r="I308" s="399"/>
      <c r="J308" s="46"/>
      <c r="K308" s="46"/>
      <c r="L308" s="46"/>
      <c r="M308" s="46"/>
      <c r="N308" s="46"/>
      <c r="O308" s="46"/>
      <c r="P308" s="46"/>
      <c r="Q308" s="46"/>
      <c r="R308" s="46"/>
    </row>
    <row r="309" spans="1:18" s="48" customFormat="1" x14ac:dyDescent="0.2">
      <c r="A309" s="46"/>
      <c r="B309" s="46"/>
      <c r="C309" s="46"/>
      <c r="D309" s="46"/>
      <c r="E309" s="46"/>
      <c r="F309" s="46"/>
      <c r="G309" s="46"/>
      <c r="H309" s="399"/>
      <c r="I309" s="399"/>
      <c r="J309" s="46"/>
      <c r="K309" s="46"/>
      <c r="L309" s="46"/>
      <c r="M309" s="46"/>
      <c r="N309" s="46"/>
      <c r="O309" s="46"/>
      <c r="P309" s="46"/>
      <c r="Q309" s="46"/>
      <c r="R309" s="46"/>
    </row>
    <row r="310" spans="1:18" s="48" customFormat="1" x14ac:dyDescent="0.2">
      <c r="A310" s="46"/>
      <c r="B310" s="46"/>
      <c r="C310" s="46"/>
      <c r="D310" s="46"/>
      <c r="E310" s="46"/>
      <c r="F310" s="46"/>
      <c r="G310" s="46"/>
      <c r="H310" s="399"/>
      <c r="I310" s="399"/>
      <c r="J310" s="46"/>
      <c r="K310" s="46"/>
      <c r="L310" s="46"/>
      <c r="M310" s="46"/>
      <c r="N310" s="46"/>
      <c r="O310" s="46"/>
      <c r="P310" s="46"/>
      <c r="Q310" s="46"/>
      <c r="R310" s="46"/>
    </row>
    <row r="311" spans="1:18" s="48" customFormat="1" x14ac:dyDescent="0.2">
      <c r="A311" s="46"/>
      <c r="B311" s="46"/>
      <c r="C311" s="46"/>
      <c r="D311" s="46"/>
      <c r="E311" s="46"/>
      <c r="F311" s="46"/>
      <c r="G311" s="46"/>
      <c r="H311" s="399"/>
      <c r="I311" s="399"/>
      <c r="J311" s="46"/>
      <c r="K311" s="46"/>
      <c r="L311" s="46"/>
      <c r="M311" s="46"/>
      <c r="N311" s="46"/>
      <c r="O311" s="46"/>
      <c r="P311" s="46"/>
      <c r="Q311" s="46"/>
      <c r="R311" s="46"/>
    </row>
    <row r="312" spans="1:18" s="48" customFormat="1" x14ac:dyDescent="0.2">
      <c r="A312" s="46"/>
      <c r="B312" s="46"/>
      <c r="C312" s="46"/>
      <c r="D312" s="46"/>
      <c r="E312" s="46"/>
      <c r="F312" s="46"/>
      <c r="G312" s="46"/>
      <c r="H312" s="399"/>
      <c r="I312" s="399"/>
      <c r="J312" s="46"/>
      <c r="K312" s="46"/>
      <c r="L312" s="46"/>
      <c r="M312" s="46"/>
      <c r="N312" s="46"/>
      <c r="O312" s="46"/>
      <c r="P312" s="46"/>
      <c r="Q312" s="46"/>
      <c r="R312" s="46"/>
    </row>
    <row r="313" spans="1:18" s="48" customFormat="1" x14ac:dyDescent="0.2">
      <c r="A313" s="46"/>
      <c r="B313" s="46"/>
      <c r="C313" s="46"/>
      <c r="D313" s="46"/>
      <c r="E313" s="46"/>
      <c r="F313" s="46"/>
      <c r="G313" s="46"/>
      <c r="H313" s="399"/>
      <c r="I313" s="399"/>
      <c r="J313" s="46"/>
      <c r="K313" s="46"/>
      <c r="L313" s="46"/>
      <c r="M313" s="46"/>
      <c r="N313" s="46"/>
      <c r="O313" s="46"/>
      <c r="P313" s="46"/>
      <c r="Q313" s="46"/>
      <c r="R313" s="46"/>
    </row>
    <row r="314" spans="1:18" s="48" customFormat="1" x14ac:dyDescent="0.2">
      <c r="A314" s="46"/>
      <c r="B314" s="46"/>
      <c r="C314" s="46"/>
      <c r="D314" s="46"/>
      <c r="E314" s="46"/>
      <c r="F314" s="46"/>
      <c r="G314" s="46"/>
      <c r="H314" s="399"/>
      <c r="I314" s="399"/>
      <c r="J314" s="46"/>
      <c r="K314" s="46"/>
      <c r="L314" s="46"/>
      <c r="M314" s="46"/>
      <c r="N314" s="46"/>
      <c r="O314" s="46"/>
      <c r="P314" s="46"/>
      <c r="Q314" s="46"/>
      <c r="R314" s="46"/>
    </row>
    <row r="315" spans="1:18" s="48" customFormat="1" x14ac:dyDescent="0.2">
      <c r="A315" s="46"/>
      <c r="B315" s="46"/>
      <c r="C315" s="46"/>
      <c r="D315" s="46"/>
      <c r="E315" s="46"/>
      <c r="F315" s="46"/>
      <c r="G315" s="46"/>
      <c r="H315" s="399"/>
      <c r="I315" s="399"/>
      <c r="J315" s="46"/>
      <c r="K315" s="46"/>
      <c r="L315" s="46"/>
      <c r="M315" s="46"/>
      <c r="N315" s="46"/>
      <c r="O315" s="46"/>
      <c r="P315" s="46"/>
      <c r="Q315" s="46"/>
      <c r="R315" s="46"/>
    </row>
    <row r="316" spans="1:18" s="48" customFormat="1" x14ac:dyDescent="0.2">
      <c r="A316" s="46"/>
      <c r="B316" s="46"/>
      <c r="C316" s="46"/>
      <c r="D316" s="46"/>
      <c r="E316" s="46"/>
      <c r="F316" s="46"/>
      <c r="G316" s="46"/>
      <c r="H316" s="399"/>
      <c r="I316" s="399"/>
      <c r="J316" s="46"/>
      <c r="K316" s="46"/>
      <c r="L316" s="46"/>
      <c r="M316" s="46"/>
      <c r="N316" s="46"/>
      <c r="O316" s="46"/>
      <c r="P316" s="46"/>
      <c r="Q316" s="46"/>
      <c r="R316" s="46"/>
    </row>
    <row r="317" spans="1:18" s="48" customFormat="1" x14ac:dyDescent="0.2">
      <c r="A317" s="46"/>
      <c r="B317" s="46"/>
      <c r="C317" s="46"/>
      <c r="D317" s="46"/>
      <c r="E317" s="46"/>
      <c r="F317" s="46"/>
      <c r="G317" s="46"/>
      <c r="H317" s="399"/>
      <c r="I317" s="399"/>
      <c r="J317" s="46"/>
      <c r="K317" s="46"/>
      <c r="L317" s="46"/>
      <c r="M317" s="46"/>
      <c r="N317" s="46"/>
      <c r="O317" s="46"/>
      <c r="P317" s="46"/>
      <c r="Q317" s="46"/>
      <c r="R317" s="46"/>
    </row>
    <row r="318" spans="1:18" s="48" customFormat="1" x14ac:dyDescent="0.2">
      <c r="A318" s="46"/>
      <c r="B318" s="46"/>
      <c r="C318" s="46"/>
      <c r="D318" s="46"/>
      <c r="E318" s="46"/>
      <c r="F318" s="46"/>
      <c r="G318" s="46"/>
      <c r="H318" s="399"/>
      <c r="I318" s="399"/>
      <c r="J318" s="46"/>
      <c r="K318" s="46"/>
      <c r="L318" s="46"/>
      <c r="M318" s="46"/>
      <c r="N318" s="46"/>
      <c r="O318" s="46"/>
      <c r="P318" s="46"/>
      <c r="Q318" s="46"/>
      <c r="R318" s="46"/>
    </row>
    <row r="319" spans="1:18" s="48" customFormat="1" x14ac:dyDescent="0.2">
      <c r="A319" s="46"/>
      <c r="B319" s="46"/>
      <c r="C319" s="46"/>
      <c r="D319" s="46"/>
      <c r="E319" s="46"/>
      <c r="F319" s="46"/>
      <c r="G319" s="46"/>
      <c r="H319" s="399"/>
      <c r="I319" s="399"/>
      <c r="J319" s="46"/>
      <c r="K319" s="46"/>
      <c r="L319" s="46"/>
      <c r="M319" s="46"/>
      <c r="N319" s="46"/>
      <c r="O319" s="46"/>
      <c r="P319" s="46"/>
      <c r="Q319" s="46"/>
      <c r="R319" s="46"/>
    </row>
    <row r="320" spans="1:18" s="48" customFormat="1" x14ac:dyDescent="0.2">
      <c r="A320" s="46"/>
      <c r="B320" s="46"/>
      <c r="C320" s="46"/>
      <c r="D320" s="46"/>
      <c r="E320" s="46"/>
      <c r="F320" s="46"/>
      <c r="G320" s="46"/>
      <c r="H320" s="399"/>
      <c r="I320" s="399"/>
      <c r="J320" s="46"/>
      <c r="K320" s="46"/>
      <c r="L320" s="46"/>
      <c r="M320" s="46"/>
      <c r="N320" s="46"/>
      <c r="O320" s="46"/>
      <c r="P320" s="46"/>
      <c r="Q320" s="46"/>
      <c r="R320" s="46"/>
    </row>
    <row r="321" spans="1:18" s="48" customFormat="1" x14ac:dyDescent="0.2">
      <c r="A321" s="46"/>
      <c r="B321" s="46"/>
      <c r="C321" s="46"/>
      <c r="D321" s="46"/>
      <c r="E321" s="46"/>
      <c r="F321" s="46"/>
      <c r="G321" s="46"/>
      <c r="H321" s="399"/>
      <c r="I321" s="399"/>
      <c r="J321" s="46"/>
      <c r="K321" s="46"/>
      <c r="L321" s="46"/>
      <c r="M321" s="46"/>
      <c r="N321" s="46"/>
      <c r="O321" s="46"/>
      <c r="P321" s="46"/>
      <c r="Q321" s="46"/>
      <c r="R321" s="46"/>
    </row>
    <row r="322" spans="1:18" s="48" customFormat="1" x14ac:dyDescent="0.2">
      <c r="A322" s="46"/>
      <c r="B322" s="46"/>
      <c r="C322" s="46"/>
      <c r="D322" s="46"/>
      <c r="E322" s="46"/>
      <c r="F322" s="46"/>
      <c r="G322" s="46"/>
      <c r="H322" s="399"/>
      <c r="I322" s="399"/>
      <c r="J322" s="46"/>
      <c r="K322" s="46"/>
      <c r="L322" s="46"/>
      <c r="M322" s="46"/>
      <c r="N322" s="46"/>
      <c r="O322" s="46"/>
      <c r="P322" s="46"/>
      <c r="Q322" s="46"/>
      <c r="R322" s="46"/>
    </row>
    <row r="323" spans="1:18" s="48" customFormat="1" x14ac:dyDescent="0.2">
      <c r="A323" s="46"/>
      <c r="B323" s="46"/>
      <c r="C323" s="46"/>
      <c r="D323" s="46"/>
      <c r="E323" s="46"/>
      <c r="F323" s="46"/>
      <c r="G323" s="46"/>
      <c r="H323" s="399"/>
      <c r="I323" s="399"/>
      <c r="J323" s="46"/>
      <c r="K323" s="46"/>
      <c r="L323" s="46"/>
      <c r="M323" s="46"/>
      <c r="N323" s="46"/>
      <c r="O323" s="46"/>
      <c r="P323" s="46"/>
      <c r="Q323" s="46"/>
      <c r="R323" s="46"/>
    </row>
    <row r="324" spans="1:18" s="48" customFormat="1" x14ac:dyDescent="0.2">
      <c r="A324" s="46"/>
      <c r="B324" s="46"/>
      <c r="C324" s="46"/>
      <c r="D324" s="46"/>
      <c r="E324" s="46"/>
      <c r="F324" s="46"/>
      <c r="G324" s="46"/>
      <c r="H324" s="399"/>
      <c r="I324" s="399"/>
      <c r="J324" s="46"/>
      <c r="K324" s="46"/>
      <c r="L324" s="46"/>
      <c r="M324" s="46"/>
      <c r="N324" s="46"/>
      <c r="O324" s="46"/>
      <c r="P324" s="46"/>
      <c r="Q324" s="46"/>
      <c r="R324" s="46"/>
    </row>
    <row r="325" spans="1:18" s="48" customFormat="1" x14ac:dyDescent="0.2">
      <c r="A325" s="46"/>
      <c r="B325" s="46"/>
      <c r="C325" s="46"/>
      <c r="D325" s="46"/>
      <c r="E325" s="46"/>
      <c r="F325" s="46"/>
      <c r="G325" s="46"/>
      <c r="H325" s="399"/>
      <c r="I325" s="399"/>
      <c r="J325" s="46"/>
      <c r="K325" s="46"/>
      <c r="L325" s="46"/>
      <c r="M325" s="46"/>
      <c r="N325" s="46"/>
      <c r="O325" s="46"/>
      <c r="P325" s="46"/>
      <c r="Q325" s="46"/>
      <c r="R325" s="46"/>
    </row>
    <row r="326" spans="1:18" s="48" customFormat="1" x14ac:dyDescent="0.2">
      <c r="A326" s="46"/>
      <c r="B326" s="46"/>
      <c r="C326" s="46"/>
      <c r="D326" s="46"/>
      <c r="E326" s="46"/>
      <c r="F326" s="46"/>
      <c r="G326" s="46"/>
      <c r="H326" s="399"/>
      <c r="I326" s="399"/>
      <c r="J326" s="46"/>
      <c r="K326" s="46"/>
      <c r="L326" s="46"/>
      <c r="M326" s="46"/>
      <c r="N326" s="46"/>
      <c r="O326" s="46"/>
      <c r="P326" s="46"/>
      <c r="Q326" s="46"/>
      <c r="R326" s="46"/>
    </row>
    <row r="327" spans="1:18" s="48" customFormat="1" x14ac:dyDescent="0.2">
      <c r="A327" s="46"/>
      <c r="B327" s="46"/>
      <c r="C327" s="46"/>
      <c r="D327" s="46"/>
      <c r="E327" s="46"/>
      <c r="F327" s="46"/>
      <c r="G327" s="46"/>
      <c r="H327" s="399"/>
      <c r="I327" s="399"/>
      <c r="J327" s="46"/>
      <c r="K327" s="46"/>
      <c r="L327" s="46"/>
      <c r="M327" s="46"/>
      <c r="N327" s="46"/>
      <c r="O327" s="46"/>
      <c r="P327" s="46"/>
      <c r="Q327" s="46"/>
      <c r="R327" s="46"/>
    </row>
    <row r="328" spans="1:18" s="48" customFormat="1" x14ac:dyDescent="0.2">
      <c r="A328" s="46"/>
      <c r="B328" s="46"/>
      <c r="C328" s="46"/>
      <c r="D328" s="46"/>
      <c r="E328" s="46"/>
      <c r="F328" s="46"/>
      <c r="G328" s="46"/>
      <c r="H328" s="399"/>
      <c r="I328" s="399"/>
      <c r="J328" s="46"/>
      <c r="K328" s="46"/>
      <c r="L328" s="46"/>
      <c r="M328" s="46"/>
      <c r="N328" s="46"/>
      <c r="O328" s="46"/>
      <c r="P328" s="46"/>
      <c r="Q328" s="46"/>
      <c r="R328" s="46"/>
    </row>
    <row r="329" spans="1:18" s="48" customFormat="1" x14ac:dyDescent="0.2">
      <c r="A329" s="46"/>
      <c r="B329" s="46"/>
      <c r="C329" s="46"/>
      <c r="D329" s="46"/>
      <c r="E329" s="46"/>
      <c r="F329" s="46"/>
      <c r="G329" s="46"/>
      <c r="H329" s="399"/>
      <c r="I329" s="399"/>
      <c r="J329" s="46"/>
      <c r="K329" s="46"/>
      <c r="L329" s="46"/>
      <c r="M329" s="46"/>
      <c r="N329" s="46"/>
      <c r="O329" s="46"/>
      <c r="P329" s="46"/>
      <c r="Q329" s="46"/>
      <c r="R329" s="46"/>
    </row>
    <row r="330" spans="1:18" s="48" customFormat="1" x14ac:dyDescent="0.2">
      <c r="A330" s="46"/>
      <c r="B330" s="46"/>
      <c r="C330" s="46"/>
      <c r="D330" s="46"/>
      <c r="E330" s="46"/>
      <c r="F330" s="46"/>
      <c r="G330" s="46"/>
      <c r="H330" s="399"/>
      <c r="I330" s="399"/>
      <c r="J330" s="46"/>
      <c r="K330" s="46"/>
      <c r="L330" s="46"/>
      <c r="M330" s="46"/>
      <c r="N330" s="46"/>
      <c r="O330" s="46"/>
      <c r="P330" s="46"/>
      <c r="Q330" s="46"/>
      <c r="R330" s="46"/>
    </row>
    <row r="331" spans="1:18" s="48" customFormat="1" x14ac:dyDescent="0.2">
      <c r="A331" s="46"/>
      <c r="B331" s="46"/>
      <c r="C331" s="46"/>
      <c r="D331" s="46"/>
      <c r="E331" s="46"/>
      <c r="F331" s="46"/>
      <c r="G331" s="46"/>
      <c r="H331" s="399"/>
      <c r="I331" s="399"/>
      <c r="J331" s="46"/>
      <c r="K331" s="46"/>
      <c r="L331" s="46"/>
      <c r="M331" s="46"/>
      <c r="N331" s="46"/>
      <c r="O331" s="46"/>
      <c r="P331" s="46"/>
      <c r="Q331" s="46"/>
      <c r="R331" s="46"/>
    </row>
    <row r="332" spans="1:18" s="48" customFormat="1" x14ac:dyDescent="0.2">
      <c r="A332" s="46"/>
      <c r="B332" s="46"/>
      <c r="C332" s="46"/>
      <c r="D332" s="46"/>
      <c r="E332" s="46"/>
      <c r="F332" s="46"/>
      <c r="G332" s="46"/>
      <c r="H332" s="399"/>
      <c r="I332" s="399"/>
      <c r="J332" s="46"/>
      <c r="K332" s="46"/>
      <c r="L332" s="46"/>
      <c r="M332" s="46"/>
      <c r="N332" s="46"/>
      <c r="O332" s="46"/>
      <c r="P332" s="46"/>
      <c r="Q332" s="46"/>
      <c r="R332" s="46"/>
    </row>
    <row r="333" spans="1:18" s="48" customFormat="1" x14ac:dyDescent="0.2">
      <c r="A333" s="46"/>
      <c r="B333" s="46"/>
      <c r="C333" s="46"/>
      <c r="D333" s="46"/>
      <c r="E333" s="46"/>
      <c r="F333" s="46"/>
      <c r="G333" s="46"/>
      <c r="H333" s="399"/>
      <c r="I333" s="399"/>
      <c r="J333" s="46"/>
      <c r="K333" s="46"/>
      <c r="L333" s="46"/>
      <c r="M333" s="46"/>
      <c r="N333" s="46"/>
      <c r="O333" s="46"/>
      <c r="P333" s="46"/>
      <c r="Q333" s="46"/>
      <c r="R333" s="46"/>
    </row>
    <row r="334" spans="1:18" s="48" customFormat="1" x14ac:dyDescent="0.2">
      <c r="A334" s="46"/>
      <c r="B334" s="46"/>
      <c r="C334" s="46"/>
      <c r="D334" s="46"/>
      <c r="E334" s="46"/>
      <c r="F334" s="46"/>
      <c r="G334" s="46"/>
      <c r="H334" s="399"/>
      <c r="I334" s="399"/>
      <c r="J334" s="46"/>
      <c r="K334" s="46"/>
      <c r="L334" s="46"/>
      <c r="M334" s="46"/>
      <c r="N334" s="46"/>
      <c r="O334" s="46"/>
      <c r="P334" s="46"/>
      <c r="Q334" s="46"/>
      <c r="R334" s="46"/>
    </row>
    <row r="335" spans="1:18" s="48" customFormat="1" x14ac:dyDescent="0.2">
      <c r="A335" s="46"/>
      <c r="B335" s="46"/>
      <c r="C335" s="46"/>
      <c r="D335" s="46"/>
      <c r="E335" s="46"/>
      <c r="F335" s="46"/>
      <c r="G335" s="46"/>
      <c r="H335" s="399"/>
      <c r="I335" s="399"/>
      <c r="J335" s="46"/>
      <c r="K335" s="46"/>
      <c r="L335" s="46"/>
      <c r="M335" s="46"/>
      <c r="N335" s="46"/>
      <c r="O335" s="46"/>
      <c r="P335" s="46"/>
      <c r="Q335" s="46"/>
      <c r="R335" s="46"/>
    </row>
    <row r="336" spans="1:18" s="48" customFormat="1" x14ac:dyDescent="0.2">
      <c r="A336" s="46"/>
      <c r="B336" s="46"/>
      <c r="C336" s="46"/>
      <c r="D336" s="46"/>
      <c r="E336" s="46"/>
      <c r="F336" s="46"/>
      <c r="G336" s="46"/>
      <c r="H336" s="399"/>
      <c r="I336" s="399"/>
      <c r="J336" s="46"/>
      <c r="K336" s="46"/>
      <c r="L336" s="46"/>
      <c r="M336" s="46"/>
      <c r="N336" s="46"/>
      <c r="O336" s="46"/>
      <c r="P336" s="46"/>
      <c r="Q336" s="46"/>
      <c r="R336" s="46"/>
    </row>
    <row r="337" spans="1:18" s="48" customFormat="1" x14ac:dyDescent="0.2">
      <c r="A337" s="46"/>
      <c r="B337" s="46"/>
      <c r="C337" s="46"/>
      <c r="D337" s="46"/>
      <c r="E337" s="46"/>
      <c r="F337" s="46"/>
      <c r="G337" s="46"/>
      <c r="H337" s="399"/>
      <c r="I337" s="399"/>
      <c r="J337" s="46"/>
      <c r="K337" s="46"/>
      <c r="L337" s="46"/>
      <c r="M337" s="46"/>
      <c r="N337" s="46"/>
      <c r="O337" s="46"/>
      <c r="P337" s="46"/>
      <c r="Q337" s="46"/>
      <c r="R337" s="46"/>
    </row>
    <row r="338" spans="1:18" s="48" customFormat="1" x14ac:dyDescent="0.2">
      <c r="A338" s="46"/>
      <c r="B338" s="46"/>
      <c r="C338" s="46"/>
      <c r="D338" s="46"/>
      <c r="E338" s="46"/>
      <c r="F338" s="46"/>
      <c r="G338" s="46"/>
      <c r="H338" s="399"/>
      <c r="I338" s="399"/>
      <c r="J338" s="46"/>
      <c r="K338" s="46"/>
      <c r="L338" s="46"/>
      <c r="M338" s="46"/>
      <c r="N338" s="46"/>
      <c r="O338" s="46"/>
      <c r="P338" s="46"/>
      <c r="Q338" s="46"/>
      <c r="R338" s="46"/>
    </row>
    <row r="339" spans="1:18" s="48" customFormat="1" x14ac:dyDescent="0.2">
      <c r="A339" s="46"/>
      <c r="B339" s="46"/>
      <c r="C339" s="46"/>
      <c r="D339" s="46"/>
      <c r="E339" s="46"/>
      <c r="F339" s="46"/>
      <c r="G339" s="46"/>
      <c r="H339" s="399"/>
      <c r="I339" s="399"/>
      <c r="J339" s="46"/>
      <c r="K339" s="46"/>
      <c r="L339" s="46"/>
      <c r="M339" s="46"/>
      <c r="N339" s="46"/>
      <c r="O339" s="46"/>
      <c r="P339" s="46"/>
      <c r="Q339" s="46"/>
      <c r="R339" s="46"/>
    </row>
    <row r="340" spans="1:18" s="48" customFormat="1" x14ac:dyDescent="0.2">
      <c r="A340" s="46"/>
      <c r="B340" s="46"/>
      <c r="C340" s="46"/>
      <c r="D340" s="46"/>
      <c r="E340" s="46"/>
      <c r="F340" s="46"/>
      <c r="G340" s="46"/>
      <c r="H340" s="399"/>
      <c r="I340" s="399"/>
      <c r="J340" s="46"/>
      <c r="K340" s="46"/>
      <c r="L340" s="46"/>
      <c r="M340" s="46"/>
      <c r="N340" s="46"/>
      <c r="O340" s="46"/>
      <c r="P340" s="46"/>
      <c r="Q340" s="46"/>
      <c r="R340" s="46"/>
    </row>
    <row r="341" spans="1:18" s="48" customFormat="1" x14ac:dyDescent="0.2">
      <c r="A341" s="46"/>
      <c r="B341" s="46"/>
      <c r="C341" s="46"/>
      <c r="D341" s="46"/>
      <c r="E341" s="46"/>
      <c r="F341" s="46"/>
      <c r="G341" s="46"/>
      <c r="H341" s="399"/>
      <c r="I341" s="399"/>
      <c r="J341" s="46"/>
      <c r="K341" s="46"/>
      <c r="L341" s="46"/>
      <c r="M341" s="46"/>
      <c r="N341" s="46"/>
      <c r="O341" s="46"/>
      <c r="P341" s="46"/>
      <c r="Q341" s="46"/>
      <c r="R341" s="46"/>
    </row>
    <row r="342" spans="1:18" s="48" customFormat="1" x14ac:dyDescent="0.2">
      <c r="A342" s="46"/>
      <c r="B342" s="46"/>
      <c r="C342" s="46"/>
      <c r="D342" s="46"/>
      <c r="E342" s="46"/>
      <c r="F342" s="46"/>
      <c r="G342" s="46"/>
      <c r="H342" s="399"/>
      <c r="I342" s="399"/>
      <c r="J342" s="46"/>
      <c r="K342" s="46"/>
      <c r="L342" s="46"/>
      <c r="M342" s="46"/>
      <c r="N342" s="46"/>
      <c r="O342" s="46"/>
      <c r="P342" s="46"/>
      <c r="Q342" s="46"/>
      <c r="R342" s="46"/>
    </row>
    <row r="343" spans="1:18" s="48" customFormat="1" x14ac:dyDescent="0.2">
      <c r="A343" s="46"/>
      <c r="B343" s="46"/>
      <c r="C343" s="46"/>
      <c r="D343" s="46"/>
      <c r="E343" s="46"/>
      <c r="F343" s="46"/>
      <c r="G343" s="46"/>
      <c r="H343" s="399"/>
      <c r="I343" s="399"/>
      <c r="J343" s="46"/>
      <c r="K343" s="46"/>
      <c r="L343" s="46"/>
      <c r="M343" s="46"/>
      <c r="N343" s="46"/>
      <c r="O343" s="46"/>
      <c r="P343" s="46"/>
      <c r="Q343" s="46"/>
      <c r="R343" s="46"/>
    </row>
    <row r="344" spans="1:18" s="48" customFormat="1" x14ac:dyDescent="0.2">
      <c r="A344" s="46"/>
      <c r="B344" s="46"/>
      <c r="C344" s="46"/>
      <c r="D344" s="46"/>
      <c r="E344" s="46"/>
      <c r="F344" s="46"/>
      <c r="G344" s="46"/>
      <c r="H344" s="399"/>
      <c r="I344" s="399"/>
      <c r="J344" s="46"/>
      <c r="K344" s="46"/>
      <c r="L344" s="46"/>
      <c r="M344" s="46"/>
      <c r="N344" s="46"/>
      <c r="O344" s="46"/>
      <c r="P344" s="46"/>
      <c r="Q344" s="46"/>
      <c r="R344" s="46"/>
    </row>
    <row r="345" spans="1:18" s="48" customFormat="1" x14ac:dyDescent="0.2">
      <c r="A345" s="46"/>
      <c r="B345" s="46"/>
      <c r="C345" s="46"/>
      <c r="D345" s="46"/>
      <c r="E345" s="46"/>
      <c r="F345" s="46"/>
      <c r="G345" s="46"/>
      <c r="H345" s="399"/>
      <c r="I345" s="399"/>
      <c r="J345" s="46"/>
      <c r="K345" s="46"/>
      <c r="L345" s="46"/>
      <c r="M345" s="46"/>
      <c r="N345" s="46"/>
      <c r="O345" s="46"/>
      <c r="P345" s="46"/>
      <c r="Q345" s="46"/>
      <c r="R345" s="46"/>
    </row>
    <row r="346" spans="1:18" s="48" customFormat="1" x14ac:dyDescent="0.2">
      <c r="A346" s="46"/>
      <c r="B346" s="46"/>
      <c r="C346" s="46"/>
      <c r="D346" s="46"/>
      <c r="E346" s="46"/>
      <c r="F346" s="46"/>
      <c r="G346" s="46"/>
      <c r="H346" s="399"/>
      <c r="I346" s="399"/>
      <c r="J346" s="46"/>
      <c r="K346" s="46"/>
      <c r="L346" s="46"/>
      <c r="M346" s="46"/>
      <c r="N346" s="46"/>
      <c r="O346" s="46"/>
      <c r="P346" s="46"/>
      <c r="Q346" s="46"/>
      <c r="R346" s="46"/>
    </row>
    <row r="347" spans="1:18" s="48" customFormat="1" x14ac:dyDescent="0.2">
      <c r="A347" s="46"/>
      <c r="B347" s="46"/>
      <c r="C347" s="46"/>
      <c r="D347" s="46"/>
      <c r="E347" s="46"/>
      <c r="F347" s="46"/>
      <c r="G347" s="46"/>
      <c r="H347" s="399"/>
      <c r="I347" s="399"/>
      <c r="J347" s="46"/>
      <c r="K347" s="46"/>
      <c r="L347" s="46"/>
      <c r="M347" s="46"/>
      <c r="N347" s="46"/>
      <c r="O347" s="46"/>
      <c r="P347" s="46"/>
      <c r="Q347" s="46"/>
      <c r="R347" s="46"/>
    </row>
    <row r="348" spans="1:18" s="48" customFormat="1" x14ac:dyDescent="0.2">
      <c r="A348" s="46"/>
      <c r="B348" s="46"/>
      <c r="C348" s="46"/>
      <c r="D348" s="46"/>
      <c r="E348" s="46"/>
      <c r="F348" s="46"/>
      <c r="G348" s="46"/>
      <c r="H348" s="399"/>
      <c r="I348" s="399"/>
      <c r="J348" s="46"/>
      <c r="K348" s="46"/>
      <c r="L348" s="46"/>
      <c r="M348" s="46"/>
      <c r="N348" s="46"/>
      <c r="O348" s="46"/>
      <c r="P348" s="46"/>
      <c r="Q348" s="46"/>
      <c r="R348" s="46"/>
    </row>
    <row r="349" spans="1:18" s="48" customFormat="1" x14ac:dyDescent="0.2">
      <c r="A349" s="46"/>
      <c r="B349" s="46"/>
      <c r="C349" s="46"/>
      <c r="D349" s="46"/>
      <c r="E349" s="46"/>
      <c r="F349" s="46"/>
      <c r="G349" s="46"/>
      <c r="H349" s="399"/>
      <c r="I349" s="399"/>
      <c r="J349" s="46"/>
      <c r="K349" s="46"/>
      <c r="L349" s="46"/>
      <c r="M349" s="46"/>
      <c r="N349" s="46"/>
      <c r="O349" s="46"/>
      <c r="P349" s="46"/>
      <c r="Q349" s="46"/>
      <c r="R349" s="46"/>
    </row>
    <row r="350" spans="1:18" s="48" customFormat="1" x14ac:dyDescent="0.2">
      <c r="A350" s="46"/>
      <c r="B350" s="46"/>
      <c r="C350" s="46"/>
      <c r="D350" s="46"/>
      <c r="E350" s="46"/>
      <c r="F350" s="46"/>
      <c r="G350" s="46"/>
      <c r="H350" s="399"/>
      <c r="I350" s="399"/>
      <c r="J350" s="46"/>
      <c r="K350" s="46"/>
      <c r="L350" s="46"/>
      <c r="M350" s="46"/>
      <c r="N350" s="46"/>
      <c r="O350" s="46"/>
      <c r="P350" s="46"/>
      <c r="Q350" s="46"/>
      <c r="R350" s="46"/>
    </row>
    <row r="351" spans="1:18" s="48" customFormat="1" x14ac:dyDescent="0.2">
      <c r="A351" s="46"/>
      <c r="B351" s="46"/>
      <c r="C351" s="46"/>
      <c r="D351" s="46"/>
      <c r="E351" s="46"/>
      <c r="F351" s="46"/>
      <c r="G351" s="46"/>
      <c r="H351" s="399"/>
      <c r="I351" s="399"/>
      <c r="J351" s="46"/>
      <c r="K351" s="46"/>
      <c r="L351" s="46"/>
      <c r="M351" s="46"/>
      <c r="N351" s="46"/>
      <c r="O351" s="46"/>
      <c r="P351" s="46"/>
      <c r="Q351" s="46"/>
      <c r="R351" s="46"/>
    </row>
    <row r="352" spans="1:18" s="48" customFormat="1" x14ac:dyDescent="0.2">
      <c r="A352" s="46"/>
      <c r="B352" s="46"/>
      <c r="C352" s="46"/>
      <c r="D352" s="46"/>
      <c r="E352" s="46"/>
      <c r="F352" s="46"/>
      <c r="G352" s="46"/>
      <c r="H352" s="399"/>
      <c r="I352" s="399"/>
      <c r="J352" s="46"/>
      <c r="K352" s="46"/>
      <c r="L352" s="46"/>
      <c r="M352" s="46"/>
      <c r="N352" s="46"/>
      <c r="O352" s="46"/>
      <c r="P352" s="46"/>
      <c r="Q352" s="46"/>
      <c r="R352" s="46"/>
    </row>
    <row r="353" spans="1:18" s="48" customFormat="1" x14ac:dyDescent="0.2">
      <c r="A353" s="46"/>
      <c r="B353" s="46"/>
      <c r="C353" s="46"/>
      <c r="D353" s="46"/>
      <c r="E353" s="46"/>
      <c r="F353" s="46"/>
      <c r="G353" s="46"/>
      <c r="H353" s="399"/>
      <c r="I353" s="399"/>
      <c r="J353" s="46"/>
      <c r="K353" s="46"/>
      <c r="L353" s="46"/>
      <c r="M353" s="46"/>
      <c r="N353" s="46"/>
      <c r="O353" s="46"/>
      <c r="P353" s="46"/>
      <c r="Q353" s="46"/>
      <c r="R353" s="46"/>
    </row>
    <row r="354" spans="1:18" s="48" customFormat="1" x14ac:dyDescent="0.2">
      <c r="A354" s="46"/>
      <c r="B354" s="46"/>
      <c r="C354" s="46"/>
      <c r="D354" s="46"/>
      <c r="E354" s="46"/>
      <c r="F354" s="46"/>
      <c r="G354" s="46"/>
      <c r="H354" s="399"/>
      <c r="I354" s="399"/>
      <c r="J354" s="46"/>
      <c r="K354" s="46"/>
      <c r="L354" s="46"/>
      <c r="M354" s="46"/>
      <c r="N354" s="46"/>
      <c r="O354" s="46"/>
      <c r="P354" s="46"/>
      <c r="Q354" s="46"/>
      <c r="R354" s="46"/>
    </row>
    <row r="355" spans="1:18" s="48" customFormat="1" x14ac:dyDescent="0.2">
      <c r="A355" s="46"/>
      <c r="B355" s="46"/>
      <c r="C355" s="46"/>
      <c r="D355" s="46"/>
      <c r="E355" s="46"/>
      <c r="F355" s="46"/>
      <c r="G355" s="46"/>
      <c r="H355" s="399"/>
      <c r="I355" s="399"/>
      <c r="J355" s="46"/>
      <c r="K355" s="46"/>
      <c r="L355" s="46"/>
      <c r="M355" s="46"/>
      <c r="N355" s="46"/>
      <c r="O355" s="46"/>
      <c r="P355" s="46"/>
      <c r="Q355" s="46"/>
      <c r="R355" s="46"/>
    </row>
    <row r="356" spans="1:18" s="48" customFormat="1" x14ac:dyDescent="0.2">
      <c r="A356" s="46"/>
      <c r="B356" s="46"/>
      <c r="C356" s="46"/>
      <c r="D356" s="46"/>
      <c r="E356" s="46"/>
      <c r="F356" s="46"/>
      <c r="G356" s="46"/>
      <c r="H356" s="399"/>
      <c r="I356" s="399"/>
      <c r="J356" s="46"/>
      <c r="K356" s="46"/>
      <c r="L356" s="46"/>
      <c r="M356" s="46"/>
      <c r="N356" s="46"/>
      <c r="O356" s="46"/>
      <c r="P356" s="46"/>
      <c r="Q356" s="46"/>
      <c r="R356" s="46"/>
    </row>
    <row r="357" spans="1:18" s="48" customFormat="1" x14ac:dyDescent="0.2">
      <c r="A357" s="46"/>
      <c r="B357" s="46"/>
      <c r="C357" s="46"/>
      <c r="D357" s="46"/>
      <c r="E357" s="46"/>
      <c r="F357" s="46"/>
      <c r="G357" s="46"/>
      <c r="H357" s="399"/>
      <c r="I357" s="399"/>
      <c r="J357" s="46"/>
      <c r="K357" s="46"/>
      <c r="L357" s="46"/>
      <c r="M357" s="46"/>
      <c r="N357" s="46"/>
      <c r="O357" s="46"/>
      <c r="P357" s="46"/>
      <c r="Q357" s="46"/>
      <c r="R357" s="46"/>
    </row>
    <row r="358" spans="1:18" s="48" customFormat="1" x14ac:dyDescent="0.2">
      <c r="A358" s="46"/>
      <c r="B358" s="46"/>
      <c r="C358" s="46"/>
      <c r="D358" s="46"/>
      <c r="E358" s="46"/>
      <c r="F358" s="46"/>
      <c r="G358" s="46"/>
      <c r="H358" s="399"/>
      <c r="I358" s="399"/>
      <c r="J358" s="46"/>
      <c r="K358" s="46"/>
      <c r="L358" s="46"/>
      <c r="M358" s="46"/>
      <c r="N358" s="46"/>
      <c r="O358" s="46"/>
      <c r="P358" s="46"/>
      <c r="Q358" s="46"/>
      <c r="R358" s="46"/>
    </row>
    <row r="359" spans="1:18" s="48" customFormat="1" x14ac:dyDescent="0.2">
      <c r="A359" s="46"/>
      <c r="B359" s="46"/>
      <c r="C359" s="46"/>
      <c r="D359" s="46"/>
      <c r="E359" s="46"/>
      <c r="F359" s="46"/>
      <c r="G359" s="46"/>
      <c r="H359" s="399"/>
      <c r="I359" s="399"/>
      <c r="J359" s="46"/>
      <c r="K359" s="46"/>
      <c r="L359" s="46"/>
      <c r="M359" s="46"/>
      <c r="N359" s="46"/>
      <c r="O359" s="46"/>
      <c r="P359" s="46"/>
      <c r="Q359" s="46"/>
      <c r="R359" s="46"/>
    </row>
    <row r="360" spans="1:18" s="48" customFormat="1" x14ac:dyDescent="0.2">
      <c r="A360" s="46"/>
      <c r="B360" s="46"/>
      <c r="C360" s="46"/>
      <c r="D360" s="46"/>
      <c r="E360" s="46"/>
      <c r="F360" s="46"/>
      <c r="G360" s="46"/>
      <c r="H360" s="399"/>
      <c r="I360" s="399"/>
      <c r="J360" s="46"/>
      <c r="K360" s="46"/>
      <c r="L360" s="46"/>
      <c r="M360" s="46"/>
      <c r="N360" s="46"/>
      <c r="O360" s="46"/>
      <c r="P360" s="46"/>
      <c r="Q360" s="46"/>
      <c r="R360" s="46"/>
    </row>
    <row r="361" spans="1:18" s="48" customFormat="1" x14ac:dyDescent="0.2">
      <c r="A361" s="46"/>
      <c r="B361" s="46"/>
      <c r="C361" s="46"/>
      <c r="D361" s="46"/>
      <c r="E361" s="46"/>
      <c r="F361" s="46"/>
      <c r="G361" s="46"/>
      <c r="H361" s="399"/>
      <c r="I361" s="399"/>
      <c r="J361" s="46"/>
      <c r="K361" s="46"/>
      <c r="L361" s="46"/>
      <c r="M361" s="46"/>
      <c r="N361" s="46"/>
      <c r="O361" s="46"/>
      <c r="P361" s="46"/>
      <c r="Q361" s="46"/>
      <c r="R361" s="46"/>
    </row>
    <row r="362" spans="1:18" s="48" customFormat="1" x14ac:dyDescent="0.2">
      <c r="A362" s="46"/>
      <c r="B362" s="46"/>
      <c r="C362" s="46"/>
      <c r="D362" s="46"/>
      <c r="E362" s="46"/>
      <c r="F362" s="46"/>
      <c r="G362" s="46"/>
      <c r="H362" s="399"/>
      <c r="I362" s="399"/>
      <c r="J362" s="46"/>
      <c r="K362" s="46"/>
      <c r="L362" s="46"/>
      <c r="M362" s="46"/>
      <c r="N362" s="46"/>
      <c r="O362" s="46"/>
      <c r="P362" s="46"/>
      <c r="Q362" s="46"/>
      <c r="R362" s="46"/>
    </row>
    <row r="363" spans="1:18" s="48" customFormat="1" x14ac:dyDescent="0.2">
      <c r="A363" s="46"/>
      <c r="B363" s="46"/>
      <c r="C363" s="46"/>
      <c r="D363" s="46"/>
      <c r="E363" s="46"/>
      <c r="F363" s="46"/>
      <c r="G363" s="46"/>
      <c r="H363" s="399"/>
      <c r="I363" s="399"/>
      <c r="J363" s="46"/>
      <c r="K363" s="46"/>
      <c r="L363" s="46"/>
      <c r="M363" s="46"/>
      <c r="N363" s="46"/>
      <c r="O363" s="46"/>
      <c r="P363" s="46"/>
      <c r="Q363" s="46"/>
      <c r="R363" s="46"/>
    </row>
    <row r="364" spans="1:18" s="48" customFormat="1" x14ac:dyDescent="0.2">
      <c r="A364" s="46"/>
      <c r="B364" s="46"/>
      <c r="C364" s="46"/>
      <c r="D364" s="46"/>
      <c r="E364" s="46"/>
      <c r="F364" s="46"/>
      <c r="G364" s="46"/>
      <c r="H364" s="399"/>
      <c r="I364" s="399"/>
      <c r="J364" s="46"/>
      <c r="K364" s="46"/>
      <c r="L364" s="46"/>
      <c r="M364" s="46"/>
      <c r="N364" s="46"/>
      <c r="O364" s="46"/>
      <c r="P364" s="46"/>
      <c r="Q364" s="46"/>
      <c r="R364" s="46"/>
    </row>
    <row r="365" spans="1:18" s="48" customFormat="1" x14ac:dyDescent="0.2">
      <c r="A365" s="46"/>
      <c r="B365" s="46"/>
      <c r="C365" s="46"/>
      <c r="D365" s="46"/>
      <c r="E365" s="46"/>
      <c r="F365" s="46"/>
      <c r="G365" s="46"/>
      <c r="H365" s="399"/>
      <c r="I365" s="399"/>
      <c r="J365" s="46"/>
      <c r="K365" s="46"/>
      <c r="L365" s="46"/>
      <c r="M365" s="46"/>
      <c r="N365" s="46"/>
      <c r="O365" s="46"/>
      <c r="P365" s="46"/>
      <c r="Q365" s="46"/>
      <c r="R365" s="46"/>
    </row>
    <row r="366" spans="1:18" s="48" customFormat="1" x14ac:dyDescent="0.2">
      <c r="A366" s="46"/>
      <c r="B366" s="46"/>
      <c r="C366" s="46"/>
      <c r="D366" s="46"/>
      <c r="E366" s="46"/>
      <c r="F366" s="46"/>
      <c r="G366" s="46"/>
      <c r="H366" s="399"/>
      <c r="I366" s="399"/>
      <c r="J366" s="46"/>
      <c r="K366" s="46"/>
      <c r="L366" s="46"/>
      <c r="M366" s="46"/>
      <c r="N366" s="46"/>
      <c r="O366" s="46"/>
      <c r="P366" s="46"/>
      <c r="Q366" s="46"/>
      <c r="R366" s="46"/>
    </row>
    <row r="367" spans="1:18" s="48" customFormat="1" x14ac:dyDescent="0.2">
      <c r="A367" s="46"/>
      <c r="B367" s="46"/>
      <c r="C367" s="46"/>
      <c r="D367" s="46"/>
      <c r="E367" s="46"/>
      <c r="F367" s="46"/>
      <c r="G367" s="46"/>
      <c r="H367" s="399"/>
      <c r="I367" s="399"/>
      <c r="J367" s="46"/>
      <c r="K367" s="46"/>
      <c r="L367" s="46"/>
      <c r="M367" s="46"/>
      <c r="N367" s="46"/>
      <c r="O367" s="46"/>
      <c r="P367" s="46"/>
      <c r="Q367" s="46"/>
      <c r="R367" s="46"/>
    </row>
    <row r="368" spans="1:18" s="48" customFormat="1" x14ac:dyDescent="0.2">
      <c r="A368" s="46"/>
      <c r="B368" s="46"/>
      <c r="C368" s="46"/>
      <c r="D368" s="46"/>
      <c r="E368" s="46"/>
      <c r="F368" s="46"/>
      <c r="G368" s="46"/>
      <c r="H368" s="399"/>
      <c r="I368" s="399"/>
      <c r="J368" s="46"/>
      <c r="K368" s="46"/>
      <c r="L368" s="46"/>
      <c r="M368" s="46"/>
      <c r="N368" s="46"/>
      <c r="O368" s="46"/>
      <c r="P368" s="46"/>
      <c r="Q368" s="46"/>
      <c r="R368" s="46"/>
    </row>
    <row r="369" spans="1:18" s="48" customFormat="1" x14ac:dyDescent="0.2">
      <c r="A369" s="46"/>
      <c r="B369" s="46"/>
      <c r="C369" s="46"/>
      <c r="D369" s="46"/>
      <c r="E369" s="46"/>
      <c r="F369" s="46"/>
      <c r="G369" s="46"/>
      <c r="H369" s="399"/>
      <c r="I369" s="399"/>
      <c r="J369" s="46"/>
      <c r="K369" s="46"/>
      <c r="L369" s="46"/>
      <c r="M369" s="46"/>
      <c r="N369" s="46"/>
      <c r="O369" s="46"/>
      <c r="P369" s="46"/>
      <c r="Q369" s="46"/>
      <c r="R369" s="46"/>
    </row>
    <row r="370" spans="1:18" s="48" customFormat="1" x14ac:dyDescent="0.2">
      <c r="A370" s="46"/>
      <c r="B370" s="46"/>
      <c r="C370" s="46"/>
      <c r="D370" s="46"/>
      <c r="E370" s="46"/>
      <c r="F370" s="46"/>
      <c r="G370" s="46"/>
      <c r="H370" s="399"/>
      <c r="I370" s="399"/>
      <c r="J370" s="46"/>
      <c r="K370" s="46"/>
      <c r="L370" s="46"/>
      <c r="M370" s="46"/>
      <c r="N370" s="46"/>
      <c r="O370" s="46"/>
      <c r="P370" s="46"/>
      <c r="Q370" s="46"/>
      <c r="R370" s="46"/>
    </row>
    <row r="371" spans="1:18" s="48" customFormat="1" x14ac:dyDescent="0.2">
      <c r="A371" s="46"/>
      <c r="B371" s="46"/>
      <c r="C371" s="46"/>
      <c r="D371" s="46"/>
      <c r="E371" s="46"/>
      <c r="F371" s="46"/>
      <c r="G371" s="46"/>
      <c r="H371" s="399"/>
      <c r="I371" s="399"/>
      <c r="J371" s="46"/>
      <c r="K371" s="46"/>
      <c r="L371" s="46"/>
      <c r="M371" s="46"/>
      <c r="N371" s="46"/>
      <c r="O371" s="46"/>
      <c r="P371" s="46"/>
      <c r="Q371" s="46"/>
      <c r="R371" s="46"/>
    </row>
    <row r="372" spans="1:18" s="48" customFormat="1" x14ac:dyDescent="0.2">
      <c r="A372" s="46"/>
      <c r="B372" s="46"/>
      <c r="C372" s="46"/>
      <c r="D372" s="46"/>
      <c r="E372" s="46"/>
      <c r="F372" s="46"/>
      <c r="G372" s="46"/>
      <c r="H372" s="399"/>
      <c r="I372" s="399"/>
      <c r="J372" s="46"/>
      <c r="K372" s="46"/>
      <c r="L372" s="46"/>
      <c r="M372" s="46"/>
      <c r="N372" s="46"/>
      <c r="O372" s="46"/>
      <c r="P372" s="46"/>
      <c r="Q372" s="46"/>
      <c r="R372" s="46"/>
    </row>
    <row r="373" spans="1:18" s="48" customFormat="1" x14ac:dyDescent="0.2">
      <c r="A373" s="46"/>
      <c r="B373" s="46"/>
      <c r="C373" s="46"/>
      <c r="D373" s="46"/>
      <c r="E373" s="46"/>
      <c r="F373" s="46"/>
      <c r="G373" s="46"/>
      <c r="H373" s="399"/>
      <c r="I373" s="399"/>
      <c r="J373" s="46"/>
      <c r="K373" s="46"/>
      <c r="L373" s="46"/>
      <c r="M373" s="46"/>
      <c r="N373" s="46"/>
      <c r="O373" s="46"/>
      <c r="P373" s="46"/>
      <c r="Q373" s="46"/>
      <c r="R373" s="46"/>
    </row>
    <row r="374" spans="1:18" s="48" customFormat="1" x14ac:dyDescent="0.2">
      <c r="A374" s="46"/>
      <c r="B374" s="46"/>
      <c r="C374" s="46"/>
      <c r="D374" s="46"/>
      <c r="E374" s="46"/>
      <c r="F374" s="46"/>
      <c r="G374" s="46"/>
      <c r="H374" s="399"/>
      <c r="I374" s="399"/>
      <c r="J374" s="46"/>
      <c r="K374" s="46"/>
      <c r="L374" s="46"/>
      <c r="M374" s="46"/>
      <c r="N374" s="46"/>
      <c r="O374" s="46"/>
      <c r="P374" s="46"/>
      <c r="Q374" s="46"/>
      <c r="R374" s="46"/>
    </row>
    <row r="375" spans="1:18" s="48" customFormat="1" x14ac:dyDescent="0.2">
      <c r="A375" s="46"/>
      <c r="B375" s="46"/>
      <c r="C375" s="46"/>
      <c r="D375" s="46"/>
      <c r="E375" s="46"/>
      <c r="F375" s="46"/>
      <c r="G375" s="46"/>
      <c r="H375" s="399"/>
      <c r="I375" s="399"/>
      <c r="J375" s="46"/>
      <c r="K375" s="46"/>
      <c r="L375" s="46"/>
      <c r="M375" s="46"/>
      <c r="N375" s="46"/>
      <c r="O375" s="46"/>
      <c r="P375" s="46"/>
      <c r="Q375" s="46"/>
      <c r="R375" s="46"/>
    </row>
    <row r="376" spans="1:18" s="48" customFormat="1" x14ac:dyDescent="0.2">
      <c r="A376" s="46"/>
      <c r="B376" s="46"/>
      <c r="C376" s="46"/>
      <c r="D376" s="46"/>
      <c r="E376" s="46"/>
      <c r="F376" s="46"/>
      <c r="G376" s="46"/>
      <c r="H376" s="399"/>
      <c r="I376" s="399"/>
      <c r="J376" s="46"/>
      <c r="K376" s="46"/>
      <c r="L376" s="46"/>
      <c r="M376" s="46"/>
      <c r="N376" s="46"/>
      <c r="O376" s="46"/>
      <c r="P376" s="46"/>
      <c r="Q376" s="46"/>
      <c r="R376" s="46"/>
    </row>
    <row r="377" spans="1:18" s="48" customFormat="1" x14ac:dyDescent="0.2">
      <c r="A377" s="46"/>
      <c r="B377" s="46"/>
      <c r="C377" s="46"/>
      <c r="D377" s="46"/>
      <c r="E377" s="46"/>
      <c r="F377" s="46"/>
      <c r="G377" s="46"/>
      <c r="H377" s="399"/>
      <c r="I377" s="399"/>
      <c r="J377" s="46"/>
      <c r="K377" s="46"/>
      <c r="L377" s="46"/>
      <c r="M377" s="46"/>
      <c r="N377" s="46"/>
      <c r="O377" s="46"/>
      <c r="P377" s="46"/>
      <c r="Q377" s="46"/>
      <c r="R377" s="46"/>
    </row>
    <row r="378" spans="1:18" s="48" customFormat="1" x14ac:dyDescent="0.2">
      <c r="A378" s="46"/>
      <c r="B378" s="46"/>
      <c r="C378" s="46"/>
      <c r="D378" s="46"/>
      <c r="E378" s="46"/>
      <c r="F378" s="46"/>
      <c r="G378" s="46"/>
      <c r="H378" s="399"/>
      <c r="I378" s="399"/>
      <c r="J378" s="46"/>
      <c r="K378" s="46"/>
      <c r="L378" s="46"/>
      <c r="M378" s="46"/>
      <c r="N378" s="46"/>
      <c r="O378" s="46"/>
      <c r="P378" s="46"/>
      <c r="Q378" s="46"/>
      <c r="R378" s="46"/>
    </row>
    <row r="379" spans="1:18" s="48" customFormat="1" x14ac:dyDescent="0.2">
      <c r="A379" s="46"/>
      <c r="B379" s="46"/>
      <c r="C379" s="46"/>
      <c r="D379" s="46"/>
      <c r="E379" s="46"/>
      <c r="F379" s="46"/>
      <c r="G379" s="46"/>
      <c r="H379" s="399"/>
      <c r="I379" s="399"/>
      <c r="J379" s="46"/>
      <c r="K379" s="46"/>
      <c r="L379" s="46"/>
      <c r="M379" s="46"/>
      <c r="N379" s="46"/>
      <c r="O379" s="46"/>
      <c r="P379" s="46"/>
      <c r="Q379" s="46"/>
      <c r="R379" s="46"/>
    </row>
    <row r="380" spans="1:18" s="48" customFormat="1" x14ac:dyDescent="0.2">
      <c r="A380" s="46"/>
      <c r="B380" s="46"/>
      <c r="C380" s="46"/>
      <c r="D380" s="46"/>
      <c r="E380" s="46"/>
      <c r="F380" s="46"/>
      <c r="G380" s="46"/>
      <c r="H380" s="399"/>
      <c r="I380" s="399"/>
      <c r="J380" s="46"/>
      <c r="K380" s="46"/>
      <c r="L380" s="46"/>
      <c r="M380" s="46"/>
      <c r="N380" s="46"/>
      <c r="O380" s="46"/>
      <c r="P380" s="46"/>
      <c r="Q380" s="46"/>
      <c r="R380" s="46"/>
    </row>
    <row r="381" spans="1:18" s="48" customFormat="1" x14ac:dyDescent="0.2">
      <c r="A381" s="46"/>
      <c r="B381" s="46"/>
      <c r="C381" s="46"/>
      <c r="D381" s="46"/>
      <c r="E381" s="46"/>
      <c r="F381" s="46"/>
      <c r="G381" s="46"/>
      <c r="H381" s="399"/>
      <c r="I381" s="399"/>
      <c r="J381" s="46"/>
      <c r="K381" s="46"/>
      <c r="L381" s="46"/>
      <c r="M381" s="46"/>
      <c r="N381" s="46"/>
      <c r="O381" s="46"/>
      <c r="P381" s="46"/>
      <c r="Q381" s="46"/>
      <c r="R381" s="46"/>
    </row>
    <row r="382" spans="1:18" s="48" customFormat="1" x14ac:dyDescent="0.2">
      <c r="A382" s="46"/>
      <c r="B382" s="46"/>
      <c r="C382" s="46"/>
      <c r="D382" s="46"/>
      <c r="E382" s="46"/>
      <c r="F382" s="46"/>
      <c r="G382" s="46"/>
      <c r="H382" s="399"/>
      <c r="I382" s="399"/>
      <c r="J382" s="46"/>
      <c r="K382" s="46"/>
      <c r="L382" s="46"/>
      <c r="M382" s="46"/>
      <c r="N382" s="46"/>
      <c r="O382" s="46"/>
      <c r="P382" s="46"/>
      <c r="Q382" s="46"/>
      <c r="R382" s="46"/>
    </row>
    <row r="383" spans="1:18" s="48" customFormat="1" x14ac:dyDescent="0.2">
      <c r="A383" s="46"/>
      <c r="B383" s="46"/>
      <c r="C383" s="46"/>
      <c r="D383" s="46"/>
      <c r="E383" s="46"/>
      <c r="F383" s="46"/>
      <c r="G383" s="46"/>
      <c r="H383" s="399"/>
      <c r="I383" s="399"/>
      <c r="J383" s="46"/>
      <c r="K383" s="46"/>
      <c r="L383" s="46"/>
      <c r="M383" s="46"/>
      <c r="N383" s="46"/>
      <c r="O383" s="46"/>
      <c r="P383" s="46"/>
      <c r="Q383" s="46"/>
      <c r="R383" s="46"/>
    </row>
    <row r="384" spans="1:18" s="48" customFormat="1" x14ac:dyDescent="0.2">
      <c r="A384" s="46"/>
      <c r="B384" s="46"/>
      <c r="C384" s="46"/>
      <c r="D384" s="46"/>
      <c r="E384" s="46"/>
      <c r="F384" s="46"/>
      <c r="G384" s="46"/>
      <c r="H384" s="399"/>
      <c r="I384" s="399"/>
      <c r="J384" s="46"/>
      <c r="K384" s="46"/>
      <c r="L384" s="46"/>
      <c r="M384" s="46"/>
      <c r="N384" s="46"/>
      <c r="O384" s="46"/>
      <c r="P384" s="46"/>
      <c r="Q384" s="46"/>
      <c r="R384" s="46"/>
    </row>
    <row r="385" spans="1:18" s="48" customFormat="1" x14ac:dyDescent="0.2">
      <c r="A385" s="46"/>
      <c r="B385" s="46"/>
      <c r="C385" s="46"/>
      <c r="D385" s="46"/>
      <c r="E385" s="46"/>
      <c r="F385" s="46"/>
      <c r="G385" s="46"/>
      <c r="H385" s="399"/>
      <c r="I385" s="399"/>
      <c r="J385" s="46"/>
      <c r="K385" s="46"/>
      <c r="L385" s="46"/>
      <c r="M385" s="46"/>
      <c r="N385" s="46"/>
      <c r="O385" s="46"/>
      <c r="P385" s="46"/>
      <c r="Q385" s="46"/>
      <c r="R385" s="46"/>
    </row>
    <row r="386" spans="1:18" s="48" customFormat="1" x14ac:dyDescent="0.2">
      <c r="A386" s="46"/>
      <c r="B386" s="46"/>
      <c r="C386" s="46"/>
      <c r="D386" s="46"/>
      <c r="E386" s="46"/>
      <c r="F386" s="46"/>
      <c r="G386" s="46"/>
      <c r="H386" s="399"/>
      <c r="I386" s="399"/>
      <c r="J386" s="46"/>
      <c r="K386" s="46"/>
      <c r="L386" s="46"/>
      <c r="M386" s="46"/>
      <c r="N386" s="46"/>
      <c r="O386" s="46"/>
      <c r="P386" s="46"/>
      <c r="Q386" s="46"/>
      <c r="R386" s="46"/>
    </row>
    <row r="387" spans="1:18" s="48" customFormat="1" x14ac:dyDescent="0.2">
      <c r="A387" s="46"/>
      <c r="B387" s="46"/>
      <c r="C387" s="46"/>
      <c r="D387" s="46"/>
      <c r="E387" s="46"/>
      <c r="F387" s="46"/>
      <c r="G387" s="46"/>
      <c r="H387" s="399"/>
      <c r="I387" s="399"/>
      <c r="J387" s="46"/>
      <c r="K387" s="46"/>
      <c r="L387" s="46"/>
      <c r="M387" s="46"/>
      <c r="N387" s="46"/>
      <c r="O387" s="46"/>
      <c r="P387" s="46"/>
      <c r="Q387" s="46"/>
      <c r="R387" s="46"/>
    </row>
    <row r="388" spans="1:18" s="48" customFormat="1" x14ac:dyDescent="0.2">
      <c r="A388" s="46"/>
      <c r="B388" s="46"/>
      <c r="C388" s="46"/>
      <c r="D388" s="46"/>
      <c r="E388" s="46"/>
      <c r="F388" s="46"/>
      <c r="G388" s="46"/>
      <c r="H388" s="399"/>
      <c r="I388" s="399"/>
      <c r="J388" s="46"/>
      <c r="K388" s="46"/>
      <c r="L388" s="46"/>
      <c r="M388" s="46"/>
      <c r="N388" s="46"/>
      <c r="O388" s="46"/>
      <c r="P388" s="46"/>
      <c r="Q388" s="46"/>
      <c r="R388" s="46"/>
    </row>
    <row r="389" spans="1:18" s="48" customFormat="1" x14ac:dyDescent="0.2">
      <c r="A389" s="46"/>
      <c r="B389" s="46"/>
      <c r="C389" s="46"/>
      <c r="D389" s="46"/>
      <c r="E389" s="46"/>
      <c r="F389" s="46"/>
      <c r="G389" s="46"/>
      <c r="H389" s="399"/>
      <c r="I389" s="399"/>
      <c r="J389" s="46"/>
      <c r="K389" s="46"/>
      <c r="L389" s="46"/>
      <c r="M389" s="46"/>
      <c r="N389" s="46"/>
      <c r="O389" s="46"/>
      <c r="P389" s="46"/>
      <c r="Q389" s="46"/>
      <c r="R389" s="46"/>
    </row>
    <row r="390" spans="1:18" s="48" customFormat="1" x14ac:dyDescent="0.2">
      <c r="A390" s="46"/>
      <c r="B390" s="46"/>
      <c r="C390" s="46"/>
      <c r="D390" s="46"/>
      <c r="E390" s="46"/>
      <c r="F390" s="46"/>
      <c r="G390" s="46"/>
      <c r="H390" s="399"/>
      <c r="I390" s="399"/>
      <c r="J390" s="46"/>
      <c r="K390" s="46"/>
      <c r="L390" s="46"/>
      <c r="M390" s="46"/>
      <c r="N390" s="46"/>
      <c r="O390" s="46"/>
      <c r="P390" s="46"/>
      <c r="Q390" s="46"/>
      <c r="R390" s="46"/>
    </row>
    <row r="391" spans="1:18" s="48" customFormat="1" x14ac:dyDescent="0.2">
      <c r="A391" s="46"/>
      <c r="B391" s="46"/>
      <c r="C391" s="46"/>
      <c r="D391" s="46"/>
      <c r="E391" s="46"/>
      <c r="F391" s="46"/>
      <c r="G391" s="46"/>
      <c r="H391" s="399"/>
      <c r="I391" s="399"/>
      <c r="J391" s="46"/>
      <c r="K391" s="46"/>
      <c r="L391" s="46"/>
      <c r="M391" s="46"/>
      <c r="N391" s="46"/>
      <c r="O391" s="46"/>
      <c r="P391" s="46"/>
      <c r="Q391" s="46"/>
      <c r="R391" s="46"/>
    </row>
    <row r="392" spans="1:18" s="48" customFormat="1" x14ac:dyDescent="0.2">
      <c r="A392" s="46"/>
      <c r="B392" s="46"/>
      <c r="C392" s="46"/>
      <c r="D392" s="46"/>
      <c r="E392" s="46"/>
      <c r="F392" s="46"/>
      <c r="G392" s="46"/>
      <c r="H392" s="399"/>
      <c r="I392" s="399"/>
      <c r="J392" s="46"/>
      <c r="K392" s="46"/>
      <c r="L392" s="46"/>
      <c r="M392" s="46"/>
      <c r="N392" s="46"/>
      <c r="O392" s="46"/>
      <c r="P392" s="46"/>
      <c r="Q392" s="46"/>
      <c r="R392" s="46"/>
    </row>
    <row r="393" spans="1:18" s="48" customFormat="1" x14ac:dyDescent="0.2">
      <c r="A393" s="46"/>
      <c r="B393" s="46"/>
      <c r="C393" s="46"/>
      <c r="D393" s="46"/>
      <c r="E393" s="46"/>
      <c r="F393" s="46"/>
      <c r="G393" s="46"/>
      <c r="H393" s="399"/>
      <c r="I393" s="399"/>
      <c r="J393" s="46"/>
      <c r="K393" s="46"/>
      <c r="L393" s="46"/>
      <c r="M393" s="46"/>
      <c r="N393" s="46"/>
      <c r="O393" s="46"/>
      <c r="P393" s="46"/>
      <c r="Q393" s="46"/>
      <c r="R393" s="46"/>
    </row>
    <row r="394" spans="1:18" s="48" customFormat="1" x14ac:dyDescent="0.2">
      <c r="A394" s="46"/>
      <c r="B394" s="46"/>
      <c r="C394" s="46"/>
      <c r="D394" s="46"/>
      <c r="E394" s="46"/>
      <c r="F394" s="46"/>
      <c r="G394" s="46"/>
      <c r="H394" s="399"/>
      <c r="I394" s="399"/>
      <c r="J394" s="46"/>
      <c r="K394" s="46"/>
      <c r="L394" s="46"/>
      <c r="M394" s="46"/>
      <c r="N394" s="46"/>
      <c r="O394" s="46"/>
      <c r="P394" s="46"/>
      <c r="Q394" s="46"/>
      <c r="R394" s="46"/>
    </row>
    <row r="395" spans="1:18" s="48" customFormat="1" x14ac:dyDescent="0.2">
      <c r="A395" s="46"/>
      <c r="B395" s="46"/>
      <c r="C395" s="46"/>
      <c r="D395" s="46"/>
      <c r="E395" s="46"/>
      <c r="F395" s="46"/>
      <c r="G395" s="46"/>
      <c r="H395" s="399"/>
      <c r="I395" s="399"/>
      <c r="J395" s="46"/>
      <c r="K395" s="46"/>
      <c r="L395" s="46"/>
      <c r="M395" s="46"/>
      <c r="N395" s="46"/>
      <c r="O395" s="46"/>
      <c r="P395" s="46"/>
      <c r="Q395" s="46"/>
      <c r="R395" s="46"/>
    </row>
    <row r="396" spans="1:18" s="48" customFormat="1" x14ac:dyDescent="0.2">
      <c r="A396" s="46"/>
      <c r="B396" s="46"/>
      <c r="C396" s="46"/>
      <c r="D396" s="46"/>
      <c r="E396" s="46"/>
      <c r="F396" s="46"/>
      <c r="G396" s="46"/>
      <c r="H396" s="399"/>
      <c r="I396" s="399"/>
      <c r="J396" s="46"/>
      <c r="K396" s="46"/>
      <c r="L396" s="46"/>
      <c r="M396" s="46"/>
      <c r="N396" s="46"/>
      <c r="O396" s="46"/>
      <c r="P396" s="46"/>
      <c r="Q396" s="46"/>
      <c r="R396" s="46"/>
    </row>
    <row r="397" spans="1:18" s="48" customFormat="1" x14ac:dyDescent="0.2">
      <c r="A397" s="46"/>
      <c r="B397" s="46"/>
      <c r="C397" s="46"/>
      <c r="D397" s="46"/>
      <c r="E397" s="46"/>
      <c r="F397" s="46"/>
      <c r="G397" s="46"/>
      <c r="H397" s="399"/>
      <c r="I397" s="399"/>
      <c r="J397" s="46"/>
      <c r="K397" s="46"/>
      <c r="L397" s="46"/>
      <c r="M397" s="46"/>
      <c r="N397" s="46"/>
      <c r="O397" s="46"/>
      <c r="P397" s="46"/>
      <c r="Q397" s="46"/>
      <c r="R397" s="46"/>
    </row>
    <row r="398" spans="1:18" s="48" customFormat="1" x14ac:dyDescent="0.2">
      <c r="A398" s="46"/>
      <c r="B398" s="46"/>
      <c r="C398" s="46"/>
      <c r="D398" s="46"/>
      <c r="E398" s="46"/>
      <c r="F398" s="46"/>
      <c r="G398" s="46"/>
      <c r="H398" s="399"/>
      <c r="I398" s="399"/>
      <c r="J398" s="46"/>
      <c r="K398" s="46"/>
      <c r="L398" s="46"/>
      <c r="M398" s="46"/>
      <c r="N398" s="46"/>
      <c r="O398" s="46"/>
      <c r="P398" s="46"/>
      <c r="Q398" s="46"/>
      <c r="R398" s="46"/>
    </row>
    <row r="399" spans="1:18" s="48" customFormat="1" x14ac:dyDescent="0.2">
      <c r="A399" s="46"/>
      <c r="B399" s="46"/>
      <c r="C399" s="46"/>
      <c r="D399" s="46"/>
      <c r="E399" s="46"/>
      <c r="F399" s="46"/>
      <c r="G399" s="46"/>
      <c r="H399" s="399"/>
      <c r="I399" s="399"/>
      <c r="J399" s="46"/>
      <c r="K399" s="46"/>
      <c r="L399" s="46"/>
      <c r="M399" s="46"/>
      <c r="N399" s="46"/>
      <c r="O399" s="46"/>
      <c r="P399" s="46"/>
      <c r="Q399" s="46"/>
      <c r="R399" s="46"/>
    </row>
    <row r="400" spans="1:18" s="48" customFormat="1" x14ac:dyDescent="0.2">
      <c r="A400" s="46"/>
      <c r="B400" s="46"/>
      <c r="C400" s="46"/>
      <c r="D400" s="46"/>
      <c r="E400" s="46"/>
      <c r="F400" s="46"/>
      <c r="G400" s="46"/>
      <c r="H400" s="399"/>
      <c r="I400" s="399"/>
      <c r="J400" s="46"/>
      <c r="K400" s="46"/>
      <c r="L400" s="46"/>
      <c r="M400" s="46"/>
      <c r="N400" s="46"/>
      <c r="O400" s="46"/>
      <c r="P400" s="46"/>
      <c r="Q400" s="46"/>
      <c r="R400" s="46"/>
    </row>
    <row r="401" spans="1:18" s="48" customFormat="1" x14ac:dyDescent="0.2">
      <c r="A401" s="46"/>
      <c r="B401" s="46"/>
      <c r="C401" s="46"/>
      <c r="D401" s="46"/>
      <c r="E401" s="46"/>
      <c r="F401" s="46"/>
      <c r="G401" s="46"/>
      <c r="H401" s="399"/>
      <c r="I401" s="399"/>
      <c r="J401" s="46"/>
      <c r="K401" s="46"/>
      <c r="L401" s="46"/>
      <c r="M401" s="46"/>
      <c r="N401" s="46"/>
      <c r="O401" s="46"/>
      <c r="P401" s="46"/>
      <c r="Q401" s="46"/>
      <c r="R401" s="46"/>
    </row>
    <row r="402" spans="1:18" s="48" customFormat="1" x14ac:dyDescent="0.2">
      <c r="A402" s="46"/>
      <c r="B402" s="46"/>
      <c r="C402" s="46"/>
      <c r="D402" s="46"/>
      <c r="E402" s="46"/>
      <c r="F402" s="46"/>
      <c r="G402" s="46"/>
      <c r="H402" s="399"/>
      <c r="I402" s="399"/>
      <c r="J402" s="46"/>
      <c r="K402" s="46"/>
      <c r="L402" s="46"/>
      <c r="M402" s="46"/>
      <c r="N402" s="46"/>
      <c r="O402" s="46"/>
      <c r="P402" s="46"/>
      <c r="Q402" s="46"/>
      <c r="R402" s="46"/>
    </row>
    <row r="403" spans="1:18" s="48" customFormat="1" x14ac:dyDescent="0.2">
      <c r="A403" s="46"/>
      <c r="B403" s="46"/>
      <c r="C403" s="46"/>
      <c r="D403" s="46"/>
      <c r="E403" s="46"/>
      <c r="F403" s="46"/>
      <c r="G403" s="46"/>
      <c r="H403" s="399"/>
      <c r="I403" s="399"/>
      <c r="J403" s="46"/>
      <c r="K403" s="46"/>
      <c r="L403" s="46"/>
      <c r="M403" s="46"/>
      <c r="N403" s="46"/>
      <c r="O403" s="46"/>
      <c r="P403" s="46"/>
      <c r="Q403" s="46"/>
      <c r="R403" s="46"/>
    </row>
    <row r="404" spans="1:18" s="48" customFormat="1" x14ac:dyDescent="0.2">
      <c r="A404" s="46"/>
      <c r="B404" s="46"/>
      <c r="C404" s="46"/>
      <c r="D404" s="46"/>
      <c r="E404" s="46"/>
      <c r="F404" s="46"/>
      <c r="G404" s="46"/>
      <c r="H404" s="399"/>
      <c r="I404" s="399"/>
      <c r="J404" s="46"/>
      <c r="K404" s="46"/>
      <c r="L404" s="46"/>
      <c r="M404" s="46"/>
      <c r="N404" s="46"/>
      <c r="O404" s="46"/>
      <c r="P404" s="46"/>
      <c r="Q404" s="46"/>
      <c r="R404" s="46"/>
    </row>
    <row r="405" spans="1:18" s="48" customFormat="1" x14ac:dyDescent="0.2">
      <c r="A405" s="46"/>
      <c r="B405" s="46"/>
      <c r="C405" s="46"/>
      <c r="D405" s="46"/>
      <c r="E405" s="46"/>
      <c r="F405" s="46"/>
      <c r="G405" s="46"/>
      <c r="H405" s="399"/>
      <c r="I405" s="399"/>
      <c r="J405" s="46"/>
      <c r="K405" s="46"/>
      <c r="L405" s="46"/>
      <c r="M405" s="46"/>
      <c r="N405" s="46"/>
      <c r="O405" s="46"/>
      <c r="P405" s="46"/>
      <c r="Q405" s="46"/>
      <c r="R405" s="46"/>
    </row>
    <row r="406" spans="1:18" s="48" customFormat="1" x14ac:dyDescent="0.2">
      <c r="A406" s="46"/>
      <c r="B406" s="46"/>
      <c r="C406" s="46"/>
      <c r="D406" s="46"/>
      <c r="E406" s="46"/>
      <c r="F406" s="46"/>
      <c r="G406" s="46"/>
      <c r="H406" s="399"/>
      <c r="I406" s="399"/>
      <c r="J406" s="46"/>
      <c r="K406" s="46"/>
      <c r="L406" s="46"/>
      <c r="M406" s="46"/>
      <c r="N406" s="46"/>
      <c r="O406" s="46"/>
      <c r="P406" s="46"/>
      <c r="Q406" s="46"/>
      <c r="R406" s="46"/>
    </row>
    <row r="407" spans="1:18" s="48" customFormat="1" x14ac:dyDescent="0.2">
      <c r="A407" s="46"/>
      <c r="B407" s="46"/>
      <c r="C407" s="46"/>
      <c r="D407" s="46"/>
      <c r="E407" s="46"/>
      <c r="F407" s="46"/>
      <c r="G407" s="46"/>
      <c r="H407" s="399"/>
      <c r="I407" s="399"/>
      <c r="J407" s="46"/>
      <c r="K407" s="46"/>
      <c r="L407" s="46"/>
      <c r="M407" s="46"/>
      <c r="N407" s="46"/>
      <c r="O407" s="46"/>
      <c r="P407" s="46"/>
      <c r="Q407" s="46"/>
      <c r="R407" s="46"/>
    </row>
    <row r="408" spans="1:18" s="48" customFormat="1" x14ac:dyDescent="0.2">
      <c r="A408" s="46"/>
      <c r="B408" s="46"/>
      <c r="C408" s="46"/>
      <c r="D408" s="46"/>
      <c r="E408" s="46"/>
      <c r="F408" s="46"/>
      <c r="G408" s="46"/>
      <c r="H408" s="399"/>
      <c r="I408" s="399"/>
      <c r="J408" s="46"/>
      <c r="K408" s="46"/>
      <c r="L408" s="46"/>
      <c r="M408" s="46"/>
      <c r="N408" s="46"/>
      <c r="O408" s="46"/>
      <c r="P408" s="46"/>
      <c r="Q408" s="46"/>
      <c r="R408" s="46"/>
    </row>
    <row r="409" spans="1:18" s="48" customFormat="1" x14ac:dyDescent="0.2">
      <c r="A409" s="46"/>
      <c r="B409" s="46"/>
      <c r="C409" s="46"/>
      <c r="D409" s="46"/>
      <c r="E409" s="46"/>
      <c r="F409" s="46"/>
      <c r="G409" s="46"/>
      <c r="H409" s="399"/>
      <c r="I409" s="399"/>
      <c r="J409" s="46"/>
      <c r="K409" s="46"/>
      <c r="L409" s="46"/>
      <c r="M409" s="46"/>
      <c r="N409" s="46"/>
      <c r="O409" s="46"/>
      <c r="P409" s="46"/>
      <c r="Q409" s="46"/>
      <c r="R409" s="46"/>
    </row>
    <row r="410" spans="1:18" s="48" customFormat="1" x14ac:dyDescent="0.2">
      <c r="A410" s="46"/>
      <c r="B410" s="46"/>
      <c r="C410" s="46"/>
      <c r="D410" s="46"/>
      <c r="E410" s="46"/>
      <c r="F410" s="46"/>
      <c r="G410" s="46"/>
      <c r="H410" s="399"/>
      <c r="I410" s="399"/>
      <c r="J410" s="46"/>
      <c r="K410" s="46"/>
      <c r="L410" s="46"/>
      <c r="M410" s="46"/>
      <c r="N410" s="46"/>
      <c r="O410" s="46"/>
      <c r="P410" s="46"/>
      <c r="Q410" s="46"/>
      <c r="R410" s="46"/>
    </row>
    <row r="411" spans="1:18" s="48" customFormat="1" x14ac:dyDescent="0.2">
      <c r="A411" s="46"/>
      <c r="B411" s="46"/>
      <c r="C411" s="46"/>
      <c r="D411" s="46"/>
      <c r="E411" s="46"/>
      <c r="F411" s="46"/>
      <c r="G411" s="46"/>
      <c r="H411" s="399"/>
      <c r="I411" s="399"/>
      <c r="J411" s="46"/>
      <c r="K411" s="46"/>
      <c r="L411" s="46"/>
      <c r="M411" s="46"/>
      <c r="N411" s="46"/>
      <c r="O411" s="46"/>
      <c r="P411" s="46"/>
      <c r="Q411" s="46"/>
      <c r="R411" s="46"/>
    </row>
    <row r="412" spans="1:18" s="48" customFormat="1" x14ac:dyDescent="0.2">
      <c r="A412" s="46"/>
      <c r="B412" s="46"/>
      <c r="C412" s="46"/>
      <c r="D412" s="46"/>
      <c r="E412" s="46"/>
      <c r="F412" s="46"/>
      <c r="G412" s="46"/>
      <c r="H412" s="399"/>
      <c r="I412" s="399"/>
      <c r="J412" s="46"/>
      <c r="K412" s="46"/>
      <c r="L412" s="46"/>
      <c r="M412" s="46"/>
      <c r="N412" s="46"/>
      <c r="O412" s="46"/>
      <c r="P412" s="46"/>
      <c r="Q412" s="46"/>
      <c r="R412" s="46"/>
    </row>
    <row r="413" spans="1:18" s="48" customFormat="1" x14ac:dyDescent="0.2">
      <c r="A413" s="46"/>
      <c r="B413" s="46"/>
      <c r="C413" s="46"/>
      <c r="D413" s="46"/>
      <c r="E413" s="46"/>
      <c r="F413" s="46"/>
      <c r="G413" s="46"/>
      <c r="H413" s="399"/>
      <c r="I413" s="399"/>
      <c r="J413" s="46"/>
      <c r="K413" s="46"/>
      <c r="L413" s="46"/>
      <c r="M413" s="46"/>
      <c r="N413" s="46"/>
      <c r="O413" s="46"/>
      <c r="P413" s="46"/>
      <c r="Q413" s="46"/>
      <c r="R413" s="46"/>
    </row>
    <row r="414" spans="1:18" s="48" customFormat="1" x14ac:dyDescent="0.2">
      <c r="A414" s="46"/>
      <c r="B414" s="46"/>
      <c r="C414" s="46"/>
      <c r="D414" s="46"/>
      <c r="E414" s="46"/>
      <c r="F414" s="46"/>
      <c r="G414" s="46"/>
      <c r="H414" s="399"/>
      <c r="I414" s="399"/>
      <c r="J414" s="46"/>
      <c r="K414" s="46"/>
      <c r="L414" s="46"/>
      <c r="M414" s="46"/>
      <c r="N414" s="46"/>
      <c r="O414" s="46"/>
      <c r="P414" s="46"/>
      <c r="Q414" s="46"/>
      <c r="R414" s="46"/>
    </row>
    <row r="415" spans="1:18" s="48" customFormat="1" x14ac:dyDescent="0.2">
      <c r="A415" s="46"/>
      <c r="B415" s="46"/>
      <c r="C415" s="46"/>
      <c r="D415" s="46"/>
      <c r="E415" s="46"/>
      <c r="F415" s="46"/>
      <c r="G415" s="46"/>
      <c r="H415" s="399"/>
      <c r="I415" s="399"/>
      <c r="J415" s="46"/>
      <c r="K415" s="46"/>
      <c r="L415" s="46"/>
      <c r="M415" s="46"/>
      <c r="N415" s="46"/>
      <c r="O415" s="46"/>
      <c r="P415" s="46"/>
      <c r="Q415" s="46"/>
      <c r="R415" s="46"/>
    </row>
    <row r="416" spans="1:18" s="48" customFormat="1" x14ac:dyDescent="0.2">
      <c r="A416" s="46"/>
      <c r="B416" s="46"/>
      <c r="C416" s="46"/>
      <c r="D416" s="46"/>
      <c r="E416" s="46"/>
      <c r="F416" s="46"/>
      <c r="G416" s="46"/>
      <c r="H416" s="399"/>
      <c r="I416" s="399"/>
      <c r="J416" s="46"/>
      <c r="K416" s="46"/>
      <c r="L416" s="46"/>
      <c r="M416" s="46"/>
      <c r="N416" s="46"/>
      <c r="O416" s="46"/>
      <c r="P416" s="46"/>
      <c r="Q416" s="46"/>
      <c r="R416" s="46"/>
    </row>
    <row r="417" spans="1:18" s="48" customFormat="1" x14ac:dyDescent="0.2">
      <c r="A417" s="46"/>
      <c r="B417" s="46"/>
      <c r="C417" s="46"/>
      <c r="D417" s="46"/>
      <c r="E417" s="46"/>
      <c r="F417" s="46"/>
      <c r="G417" s="46"/>
      <c r="H417" s="399"/>
      <c r="I417" s="399"/>
      <c r="J417" s="46"/>
      <c r="K417" s="46"/>
      <c r="L417" s="46"/>
      <c r="M417" s="46"/>
      <c r="N417" s="46"/>
      <c r="O417" s="46"/>
      <c r="P417" s="46"/>
      <c r="Q417" s="46"/>
      <c r="R417" s="46"/>
    </row>
    <row r="418" spans="1:18" s="48" customFormat="1" x14ac:dyDescent="0.2">
      <c r="A418" s="46"/>
      <c r="B418" s="46"/>
      <c r="C418" s="46"/>
      <c r="D418" s="46"/>
      <c r="E418" s="46"/>
      <c r="F418" s="46"/>
      <c r="G418" s="46"/>
      <c r="H418" s="399"/>
      <c r="I418" s="399"/>
      <c r="J418" s="46"/>
      <c r="K418" s="46"/>
      <c r="L418" s="46"/>
      <c r="M418" s="46"/>
      <c r="N418" s="46"/>
      <c r="O418" s="46"/>
      <c r="P418" s="46"/>
      <c r="Q418" s="46"/>
      <c r="R418" s="46"/>
    </row>
    <row r="419" spans="1:18" s="48" customFormat="1" x14ac:dyDescent="0.2">
      <c r="A419" s="46"/>
      <c r="B419" s="46"/>
      <c r="C419" s="46"/>
      <c r="D419" s="46"/>
      <c r="E419" s="46"/>
      <c r="F419" s="46"/>
      <c r="G419" s="46"/>
      <c r="H419" s="399"/>
      <c r="I419" s="399"/>
      <c r="J419" s="46"/>
      <c r="K419" s="46"/>
      <c r="L419" s="46"/>
      <c r="M419" s="46"/>
      <c r="N419" s="46"/>
      <c r="O419" s="46"/>
      <c r="P419" s="46"/>
      <c r="Q419" s="46"/>
      <c r="R419" s="46"/>
    </row>
    <row r="420" spans="1:18" s="48" customFormat="1" x14ac:dyDescent="0.2">
      <c r="A420" s="46"/>
      <c r="B420" s="46"/>
      <c r="C420" s="46"/>
      <c r="D420" s="46"/>
      <c r="E420" s="46"/>
      <c r="F420" s="46"/>
      <c r="G420" s="46"/>
      <c r="H420" s="399"/>
      <c r="I420" s="399"/>
      <c r="J420" s="46"/>
      <c r="K420" s="46"/>
      <c r="L420" s="46"/>
      <c r="M420" s="46"/>
      <c r="N420" s="46"/>
      <c r="O420" s="46"/>
      <c r="P420" s="46"/>
      <c r="Q420" s="46"/>
      <c r="R420" s="46"/>
    </row>
    <row r="421" spans="1:18" s="48" customFormat="1" x14ac:dyDescent="0.2">
      <c r="A421" s="46"/>
      <c r="B421" s="46"/>
      <c r="C421" s="46"/>
      <c r="D421" s="46"/>
      <c r="E421" s="46"/>
      <c r="F421" s="46"/>
      <c r="G421" s="46"/>
      <c r="H421" s="399"/>
      <c r="I421" s="399"/>
      <c r="J421" s="46"/>
      <c r="K421" s="46"/>
      <c r="L421" s="46"/>
      <c r="M421" s="46"/>
      <c r="N421" s="46"/>
      <c r="O421" s="46"/>
      <c r="P421" s="46"/>
      <c r="Q421" s="46"/>
      <c r="R421" s="46"/>
    </row>
    <row r="422" spans="1:18" s="48" customFormat="1" x14ac:dyDescent="0.2">
      <c r="A422" s="46"/>
      <c r="B422" s="46"/>
      <c r="C422" s="46"/>
      <c r="D422" s="46"/>
      <c r="E422" s="46"/>
      <c r="F422" s="46"/>
      <c r="G422" s="46"/>
      <c r="H422" s="399"/>
      <c r="I422" s="399"/>
      <c r="J422" s="46"/>
      <c r="K422" s="46"/>
      <c r="L422" s="46"/>
      <c r="M422" s="46"/>
      <c r="N422" s="46"/>
      <c r="O422" s="46"/>
      <c r="P422" s="46"/>
      <c r="Q422" s="46"/>
      <c r="R422" s="46"/>
    </row>
    <row r="423" spans="1:18" s="48" customFormat="1" x14ac:dyDescent="0.2">
      <c r="A423" s="46"/>
      <c r="B423" s="46"/>
      <c r="C423" s="46"/>
      <c r="D423" s="46"/>
      <c r="E423" s="46"/>
      <c r="F423" s="46"/>
      <c r="G423" s="46"/>
      <c r="H423" s="399"/>
      <c r="I423" s="399"/>
      <c r="J423" s="46"/>
      <c r="K423" s="46"/>
      <c r="L423" s="46"/>
      <c r="M423" s="46"/>
      <c r="N423" s="46"/>
      <c r="O423" s="46"/>
      <c r="P423" s="46"/>
      <c r="Q423" s="46"/>
      <c r="R423" s="46"/>
    </row>
    <row r="424" spans="1:18" s="48" customFormat="1" x14ac:dyDescent="0.2">
      <c r="A424" s="46"/>
      <c r="B424" s="46"/>
      <c r="C424" s="46"/>
      <c r="D424" s="46"/>
      <c r="E424" s="46"/>
      <c r="F424" s="46"/>
      <c r="G424" s="46"/>
      <c r="H424" s="399"/>
      <c r="I424" s="399"/>
      <c r="J424" s="46"/>
      <c r="K424" s="46"/>
      <c r="L424" s="46"/>
      <c r="M424" s="46"/>
      <c r="N424" s="46"/>
      <c r="O424" s="46"/>
      <c r="P424" s="46"/>
      <c r="Q424" s="46"/>
      <c r="R424" s="46"/>
    </row>
    <row r="425" spans="1:18" s="48" customFormat="1" x14ac:dyDescent="0.2">
      <c r="A425" s="46"/>
      <c r="B425" s="46"/>
      <c r="C425" s="46"/>
      <c r="D425" s="46"/>
      <c r="E425" s="46"/>
      <c r="F425" s="46"/>
      <c r="G425" s="46"/>
      <c r="H425" s="399"/>
      <c r="I425" s="399"/>
      <c r="J425" s="46"/>
      <c r="K425" s="46"/>
      <c r="L425" s="46"/>
      <c r="M425" s="46"/>
      <c r="N425" s="46"/>
      <c r="O425" s="46"/>
      <c r="P425" s="46"/>
      <c r="Q425" s="46"/>
      <c r="R425" s="46"/>
    </row>
    <row r="426" spans="1:18" s="48" customFormat="1" x14ac:dyDescent="0.2">
      <c r="A426" s="46"/>
      <c r="B426" s="46"/>
      <c r="C426" s="46"/>
      <c r="D426" s="46"/>
      <c r="E426" s="46"/>
      <c r="F426" s="46"/>
      <c r="G426" s="46"/>
      <c r="H426" s="399"/>
      <c r="I426" s="399"/>
      <c r="J426" s="46"/>
      <c r="K426" s="46"/>
      <c r="L426" s="46"/>
      <c r="M426" s="46"/>
      <c r="N426" s="46"/>
      <c r="O426" s="46"/>
      <c r="P426" s="46"/>
      <c r="Q426" s="46"/>
      <c r="R426" s="46"/>
    </row>
    <row r="427" spans="1:18" s="48" customFormat="1" x14ac:dyDescent="0.2">
      <c r="A427" s="46"/>
      <c r="B427" s="46"/>
      <c r="C427" s="46"/>
      <c r="D427" s="46"/>
      <c r="E427" s="46"/>
      <c r="F427" s="46"/>
      <c r="G427" s="46"/>
      <c r="H427" s="399"/>
      <c r="I427" s="399"/>
      <c r="J427" s="46"/>
      <c r="K427" s="46"/>
      <c r="L427" s="46"/>
      <c r="M427" s="46"/>
      <c r="N427" s="46"/>
      <c r="O427" s="46"/>
      <c r="P427" s="46"/>
      <c r="Q427" s="46"/>
      <c r="R427" s="46"/>
    </row>
    <row r="428" spans="1:18" s="48" customFormat="1" x14ac:dyDescent="0.2">
      <c r="A428" s="46"/>
      <c r="B428" s="46"/>
      <c r="C428" s="46"/>
      <c r="D428" s="46"/>
      <c r="E428" s="46"/>
      <c r="F428" s="46"/>
      <c r="G428" s="46"/>
      <c r="H428" s="399"/>
      <c r="I428" s="399"/>
      <c r="J428" s="46"/>
      <c r="K428" s="46"/>
      <c r="L428" s="46"/>
      <c r="M428" s="46"/>
      <c r="N428" s="46"/>
      <c r="O428" s="46"/>
      <c r="P428" s="46"/>
      <c r="Q428" s="46"/>
      <c r="R428" s="46"/>
    </row>
    <row r="429" spans="1:18" s="48" customFormat="1" x14ac:dyDescent="0.2">
      <c r="A429" s="46"/>
      <c r="B429" s="46"/>
      <c r="C429" s="46"/>
      <c r="D429" s="46"/>
      <c r="E429" s="46"/>
      <c r="F429" s="46"/>
      <c r="G429" s="46"/>
      <c r="H429" s="399"/>
      <c r="I429" s="399"/>
      <c r="J429" s="46"/>
      <c r="K429" s="46"/>
      <c r="L429" s="46"/>
      <c r="M429" s="46"/>
      <c r="N429" s="46"/>
      <c r="O429" s="46"/>
      <c r="P429" s="46"/>
      <c r="Q429" s="46"/>
      <c r="R429" s="46"/>
    </row>
    <row r="430" spans="1:18" s="48" customFormat="1" x14ac:dyDescent="0.2">
      <c r="A430" s="46"/>
      <c r="B430" s="46"/>
      <c r="C430" s="46"/>
      <c r="D430" s="46"/>
      <c r="E430" s="46"/>
      <c r="F430" s="46"/>
      <c r="G430" s="46"/>
      <c r="H430" s="399"/>
      <c r="I430" s="399"/>
      <c r="J430" s="46"/>
      <c r="K430" s="46"/>
      <c r="L430" s="46"/>
      <c r="M430" s="46"/>
      <c r="N430" s="46"/>
      <c r="O430" s="46"/>
      <c r="P430" s="46"/>
      <c r="Q430" s="46"/>
      <c r="R430" s="46"/>
    </row>
    <row r="431" spans="1:18" s="48" customFormat="1" x14ac:dyDescent="0.2">
      <c r="A431" s="46"/>
      <c r="B431" s="46"/>
      <c r="C431" s="46"/>
      <c r="D431" s="46"/>
      <c r="E431" s="46"/>
      <c r="F431" s="46"/>
      <c r="G431" s="46"/>
      <c r="H431" s="399"/>
      <c r="I431" s="399"/>
      <c r="J431" s="46"/>
      <c r="K431" s="46"/>
      <c r="L431" s="46"/>
      <c r="M431" s="46"/>
      <c r="N431" s="46"/>
      <c r="O431" s="46"/>
      <c r="P431" s="46"/>
      <c r="Q431" s="46"/>
      <c r="R431" s="46"/>
    </row>
    <row r="432" spans="1:18" s="48" customFormat="1" x14ac:dyDescent="0.2">
      <c r="A432" s="46"/>
      <c r="B432" s="46"/>
      <c r="C432" s="46"/>
      <c r="D432" s="46"/>
      <c r="E432" s="46"/>
      <c r="F432" s="46"/>
      <c r="G432" s="46"/>
      <c r="H432" s="399"/>
      <c r="I432" s="399"/>
      <c r="J432" s="46"/>
      <c r="K432" s="46"/>
      <c r="L432" s="46"/>
      <c r="M432" s="46"/>
      <c r="N432" s="46"/>
      <c r="O432" s="46"/>
      <c r="P432" s="46"/>
      <c r="Q432" s="46"/>
      <c r="R432" s="46"/>
    </row>
    <row r="433" spans="1:18" s="48" customFormat="1" x14ac:dyDescent="0.2">
      <c r="A433" s="46"/>
      <c r="B433" s="46"/>
      <c r="C433" s="46"/>
      <c r="D433" s="46"/>
      <c r="E433" s="46"/>
      <c r="F433" s="46"/>
      <c r="G433" s="46"/>
      <c r="H433" s="399"/>
      <c r="I433" s="399"/>
      <c r="J433" s="46"/>
      <c r="K433" s="46"/>
      <c r="L433" s="46"/>
      <c r="M433" s="46"/>
      <c r="N433" s="46"/>
      <c r="O433" s="46"/>
      <c r="P433" s="46"/>
      <c r="Q433" s="46"/>
      <c r="R433" s="46"/>
    </row>
    <row r="434" spans="1:18" s="48" customFormat="1" x14ac:dyDescent="0.2">
      <c r="A434" s="46"/>
      <c r="B434" s="46"/>
      <c r="C434" s="46"/>
      <c r="D434" s="46"/>
      <c r="E434" s="46"/>
      <c r="F434" s="46"/>
      <c r="G434" s="46"/>
      <c r="H434" s="399"/>
      <c r="I434" s="399"/>
      <c r="J434" s="46"/>
      <c r="K434" s="46"/>
      <c r="L434" s="46"/>
      <c r="M434" s="46"/>
      <c r="N434" s="46"/>
      <c r="O434" s="46"/>
      <c r="P434" s="46"/>
      <c r="Q434" s="46"/>
      <c r="R434" s="46"/>
    </row>
    <row r="435" spans="1:18" s="48" customFormat="1" x14ac:dyDescent="0.2">
      <c r="A435" s="46"/>
      <c r="B435" s="46"/>
      <c r="C435" s="46"/>
      <c r="D435" s="46"/>
      <c r="E435" s="46"/>
      <c r="F435" s="46"/>
      <c r="G435" s="46"/>
      <c r="H435" s="399"/>
      <c r="I435" s="399"/>
      <c r="J435" s="46"/>
      <c r="K435" s="46"/>
      <c r="L435" s="46"/>
      <c r="M435" s="46"/>
      <c r="N435" s="46"/>
      <c r="O435" s="46"/>
      <c r="P435" s="46"/>
      <c r="Q435" s="46"/>
      <c r="R435" s="46"/>
    </row>
    <row r="436" spans="1:18" s="48" customFormat="1" x14ac:dyDescent="0.2">
      <c r="A436" s="46"/>
      <c r="B436" s="46"/>
      <c r="C436" s="46"/>
      <c r="D436" s="46"/>
      <c r="E436" s="46"/>
      <c r="F436" s="46"/>
      <c r="G436" s="46"/>
      <c r="H436" s="399"/>
      <c r="I436" s="399"/>
      <c r="J436" s="46"/>
      <c r="K436" s="46"/>
      <c r="L436" s="46"/>
      <c r="M436" s="46"/>
      <c r="N436" s="46"/>
      <c r="O436" s="46"/>
      <c r="P436" s="46"/>
      <c r="Q436" s="46"/>
      <c r="R436" s="46"/>
    </row>
    <row r="437" spans="1:18" s="48" customFormat="1" x14ac:dyDescent="0.2">
      <c r="A437" s="46"/>
      <c r="B437" s="46"/>
      <c r="C437" s="46"/>
      <c r="D437" s="46"/>
      <c r="E437" s="46"/>
      <c r="F437" s="46"/>
      <c r="G437" s="46"/>
      <c r="H437" s="399"/>
      <c r="I437" s="399"/>
      <c r="J437" s="46"/>
      <c r="K437" s="46"/>
      <c r="L437" s="46"/>
      <c r="M437" s="46"/>
      <c r="N437" s="46"/>
      <c r="O437" s="46"/>
      <c r="P437" s="46"/>
      <c r="Q437" s="46"/>
      <c r="R437" s="46"/>
    </row>
    <row r="438" spans="1:18" s="48" customFormat="1" x14ac:dyDescent="0.2">
      <c r="A438" s="46"/>
      <c r="B438" s="46"/>
      <c r="C438" s="46"/>
      <c r="D438" s="46"/>
      <c r="E438" s="46"/>
      <c r="F438" s="46"/>
      <c r="G438" s="46"/>
      <c r="H438" s="399"/>
      <c r="I438" s="399"/>
      <c r="J438" s="46"/>
      <c r="K438" s="46"/>
      <c r="L438" s="46"/>
      <c r="M438" s="46"/>
      <c r="N438" s="46"/>
      <c r="O438" s="46"/>
      <c r="P438" s="46"/>
      <c r="Q438" s="46"/>
      <c r="R438" s="46"/>
    </row>
    <row r="439" spans="1:18" s="48" customFormat="1" x14ac:dyDescent="0.2">
      <c r="A439" s="46"/>
      <c r="B439" s="46"/>
      <c r="C439" s="46"/>
      <c r="D439" s="46"/>
      <c r="E439" s="46"/>
      <c r="F439" s="46"/>
      <c r="G439" s="46"/>
      <c r="H439" s="399"/>
      <c r="I439" s="399"/>
      <c r="J439" s="46"/>
      <c r="K439" s="46"/>
      <c r="L439" s="46"/>
      <c r="M439" s="46"/>
      <c r="N439" s="46"/>
      <c r="O439" s="46"/>
      <c r="P439" s="46"/>
      <c r="Q439" s="46"/>
      <c r="R439" s="46"/>
    </row>
    <row r="440" spans="1:18" s="48" customFormat="1" x14ac:dyDescent="0.2">
      <c r="A440" s="46"/>
      <c r="B440" s="46"/>
      <c r="C440" s="46"/>
      <c r="D440" s="46"/>
      <c r="E440" s="46"/>
      <c r="F440" s="46"/>
      <c r="G440" s="46"/>
      <c r="H440" s="399"/>
      <c r="I440" s="399"/>
      <c r="J440" s="46"/>
      <c r="K440" s="46"/>
      <c r="L440" s="46"/>
      <c r="M440" s="46"/>
      <c r="N440" s="46"/>
      <c r="O440" s="46"/>
      <c r="P440" s="46"/>
      <c r="Q440" s="46"/>
      <c r="R440" s="46"/>
    </row>
    <row r="441" spans="1:18" s="48" customFormat="1" x14ac:dyDescent="0.2">
      <c r="A441" s="46"/>
      <c r="B441" s="46"/>
      <c r="C441" s="46"/>
      <c r="D441" s="46"/>
      <c r="E441" s="46"/>
      <c r="F441" s="46"/>
      <c r="G441" s="46"/>
      <c r="H441" s="399"/>
      <c r="I441" s="399"/>
      <c r="J441" s="46"/>
      <c r="K441" s="46"/>
      <c r="L441" s="46"/>
      <c r="M441" s="46"/>
      <c r="N441" s="46"/>
      <c r="O441" s="46"/>
      <c r="P441" s="46"/>
      <c r="Q441" s="46"/>
      <c r="R441" s="46"/>
    </row>
    <row r="442" spans="1:18" s="48" customFormat="1" x14ac:dyDescent="0.2">
      <c r="A442" s="46"/>
      <c r="B442" s="46"/>
      <c r="C442" s="46"/>
      <c r="D442" s="46"/>
      <c r="E442" s="46"/>
      <c r="F442" s="46"/>
      <c r="G442" s="46"/>
      <c r="H442" s="399"/>
      <c r="I442" s="399"/>
      <c r="J442" s="46"/>
      <c r="K442" s="46"/>
      <c r="L442" s="46"/>
      <c r="M442" s="46"/>
      <c r="N442" s="46"/>
      <c r="O442" s="46"/>
      <c r="P442" s="46"/>
      <c r="Q442" s="46"/>
      <c r="R442" s="46"/>
    </row>
    <row r="443" spans="1:18" s="48" customFormat="1" x14ac:dyDescent="0.2">
      <c r="A443" s="46"/>
      <c r="B443" s="46"/>
      <c r="C443" s="46"/>
      <c r="D443" s="46"/>
      <c r="E443" s="46"/>
      <c r="F443" s="46"/>
      <c r="G443" s="46"/>
      <c r="H443" s="399"/>
      <c r="I443" s="399"/>
      <c r="J443" s="46"/>
      <c r="K443" s="46"/>
      <c r="L443" s="46"/>
      <c r="M443" s="46"/>
      <c r="N443" s="46"/>
      <c r="O443" s="46"/>
      <c r="P443" s="46"/>
      <c r="Q443" s="46"/>
      <c r="R443" s="46"/>
    </row>
    <row r="444" spans="1:18" s="48" customFormat="1" x14ac:dyDescent="0.2">
      <c r="A444" s="46"/>
      <c r="B444" s="46"/>
      <c r="C444" s="46"/>
      <c r="D444" s="46"/>
      <c r="E444" s="46"/>
      <c r="F444" s="46"/>
      <c r="G444" s="46"/>
      <c r="H444" s="399"/>
      <c r="I444" s="399"/>
      <c r="J444" s="46"/>
      <c r="K444" s="46"/>
      <c r="L444" s="46"/>
      <c r="M444" s="46"/>
      <c r="N444" s="46"/>
      <c r="O444" s="46"/>
      <c r="P444" s="46"/>
      <c r="Q444" s="46"/>
      <c r="R444" s="46"/>
    </row>
    <row r="445" spans="1:18" s="48" customFormat="1" x14ac:dyDescent="0.2">
      <c r="A445" s="46"/>
      <c r="B445" s="46"/>
      <c r="C445" s="46"/>
      <c r="D445" s="46"/>
      <c r="E445" s="46"/>
      <c r="F445" s="46"/>
      <c r="G445" s="46"/>
      <c r="H445" s="399"/>
      <c r="I445" s="399"/>
      <c r="J445" s="46"/>
      <c r="K445" s="46"/>
      <c r="L445" s="46"/>
      <c r="M445" s="46"/>
      <c r="N445" s="46"/>
      <c r="O445" s="46"/>
      <c r="P445" s="46"/>
      <c r="Q445" s="46"/>
      <c r="R445" s="46"/>
    </row>
    <row r="446" spans="1:18" s="48" customFormat="1" x14ac:dyDescent="0.2">
      <c r="A446" s="46"/>
      <c r="B446" s="46"/>
      <c r="C446" s="46"/>
      <c r="D446" s="46"/>
      <c r="E446" s="46"/>
      <c r="F446" s="46"/>
      <c r="G446" s="46"/>
      <c r="H446" s="399"/>
      <c r="I446" s="399"/>
      <c r="J446" s="46"/>
      <c r="K446" s="46"/>
      <c r="L446" s="46"/>
      <c r="M446" s="46"/>
      <c r="N446" s="46"/>
      <c r="O446" s="46"/>
      <c r="P446" s="46"/>
      <c r="Q446" s="46"/>
      <c r="R446" s="46"/>
    </row>
    <row r="447" spans="1:18" s="48" customFormat="1" x14ac:dyDescent="0.2">
      <c r="A447" s="46"/>
      <c r="B447" s="46"/>
      <c r="C447" s="46"/>
      <c r="D447" s="46"/>
      <c r="E447" s="46"/>
      <c r="F447" s="46"/>
      <c r="G447" s="46"/>
      <c r="H447" s="399"/>
      <c r="I447" s="399"/>
      <c r="J447" s="46"/>
      <c r="K447" s="46"/>
      <c r="L447" s="46"/>
      <c r="M447" s="46"/>
      <c r="N447" s="46"/>
      <c r="O447" s="46"/>
      <c r="P447" s="46"/>
      <c r="Q447" s="46"/>
      <c r="R447" s="46"/>
    </row>
    <row r="448" spans="1:18" s="48" customFormat="1" x14ac:dyDescent="0.2">
      <c r="A448" s="46"/>
      <c r="B448" s="46"/>
      <c r="C448" s="46"/>
      <c r="D448" s="46"/>
      <c r="E448" s="46"/>
      <c r="F448" s="46"/>
      <c r="G448" s="46"/>
      <c r="H448" s="399"/>
      <c r="I448" s="399"/>
      <c r="J448" s="46"/>
      <c r="K448" s="46"/>
      <c r="L448" s="46"/>
      <c r="M448" s="46"/>
      <c r="N448" s="46"/>
      <c r="O448" s="46"/>
      <c r="P448" s="46"/>
      <c r="Q448" s="46"/>
      <c r="R448" s="46"/>
    </row>
    <row r="449" spans="1:18" s="48" customFormat="1" x14ac:dyDescent="0.2">
      <c r="A449" s="46"/>
      <c r="B449" s="46"/>
      <c r="C449" s="46"/>
      <c r="D449" s="46"/>
      <c r="E449" s="46"/>
      <c r="F449" s="46"/>
      <c r="G449" s="46"/>
      <c r="H449" s="399"/>
      <c r="I449" s="399"/>
      <c r="J449" s="46"/>
      <c r="K449" s="46"/>
      <c r="L449" s="46"/>
      <c r="M449" s="46"/>
      <c r="N449" s="46"/>
      <c r="O449" s="46"/>
      <c r="P449" s="46"/>
      <c r="Q449" s="46"/>
      <c r="R449" s="46"/>
    </row>
    <row r="450" spans="1:18" s="48" customFormat="1" x14ac:dyDescent="0.2">
      <c r="A450" s="46"/>
      <c r="B450" s="46"/>
      <c r="C450" s="46"/>
      <c r="D450" s="46"/>
      <c r="E450" s="46"/>
      <c r="F450" s="46"/>
      <c r="G450" s="46"/>
      <c r="H450" s="399"/>
      <c r="I450" s="399"/>
      <c r="J450" s="46"/>
      <c r="K450" s="46"/>
      <c r="L450" s="46"/>
      <c r="M450" s="46"/>
      <c r="N450" s="46"/>
      <c r="O450" s="46"/>
      <c r="P450" s="46"/>
      <c r="Q450" s="46"/>
      <c r="R450" s="46"/>
    </row>
    <row r="451" spans="1:18" s="48" customFormat="1" x14ac:dyDescent="0.2">
      <c r="A451" s="46"/>
      <c r="B451" s="46"/>
      <c r="C451" s="46"/>
      <c r="D451" s="46"/>
      <c r="E451" s="46"/>
      <c r="F451" s="46"/>
      <c r="G451" s="46"/>
      <c r="H451" s="399"/>
      <c r="I451" s="399"/>
      <c r="J451" s="46"/>
      <c r="K451" s="46"/>
      <c r="L451" s="46"/>
      <c r="M451" s="46"/>
      <c r="N451" s="46"/>
      <c r="O451" s="46"/>
      <c r="P451" s="46"/>
      <c r="Q451" s="46"/>
      <c r="R451" s="46"/>
    </row>
    <row r="452" spans="1:18" s="48" customFormat="1" x14ac:dyDescent="0.2">
      <c r="A452" s="46"/>
      <c r="B452" s="46"/>
      <c r="C452" s="46"/>
      <c r="D452" s="46"/>
      <c r="E452" s="46"/>
      <c r="F452" s="46"/>
      <c r="G452" s="46"/>
      <c r="H452" s="399"/>
      <c r="I452" s="399"/>
      <c r="J452" s="46"/>
      <c r="K452" s="46"/>
      <c r="L452" s="46"/>
      <c r="M452" s="46"/>
      <c r="N452" s="46"/>
      <c r="O452" s="46"/>
      <c r="P452" s="46"/>
      <c r="Q452" s="46"/>
      <c r="R452" s="46"/>
    </row>
    <row r="453" spans="1:18" s="48" customFormat="1" x14ac:dyDescent="0.2">
      <c r="A453" s="46"/>
      <c r="B453" s="46"/>
      <c r="C453" s="46"/>
      <c r="D453" s="46"/>
      <c r="E453" s="46"/>
      <c r="F453" s="46"/>
      <c r="G453" s="46"/>
      <c r="H453" s="399"/>
      <c r="I453" s="399"/>
      <c r="J453" s="46"/>
      <c r="K453" s="46"/>
      <c r="L453" s="46"/>
      <c r="M453" s="46"/>
      <c r="N453" s="46"/>
      <c r="O453" s="46"/>
      <c r="P453" s="46"/>
      <c r="Q453" s="46"/>
      <c r="R453" s="46"/>
    </row>
    <row r="454" spans="1:18" s="48" customFormat="1" x14ac:dyDescent="0.2">
      <c r="A454" s="46"/>
      <c r="B454" s="46"/>
      <c r="C454" s="46"/>
      <c r="D454" s="46"/>
      <c r="E454" s="46"/>
      <c r="F454" s="46"/>
      <c r="G454" s="46"/>
      <c r="H454" s="399"/>
      <c r="I454" s="399"/>
      <c r="J454" s="46"/>
      <c r="K454" s="46"/>
      <c r="L454" s="46"/>
      <c r="M454" s="46"/>
      <c r="N454" s="46"/>
      <c r="O454" s="46"/>
      <c r="P454" s="46"/>
      <c r="Q454" s="46"/>
      <c r="R454" s="46"/>
    </row>
    <row r="455" spans="1:18" s="48" customFormat="1" x14ac:dyDescent="0.2">
      <c r="A455" s="46"/>
      <c r="B455" s="46"/>
      <c r="C455" s="46"/>
      <c r="D455" s="46"/>
      <c r="E455" s="46"/>
      <c r="F455" s="46"/>
      <c r="G455" s="46"/>
      <c r="H455" s="399"/>
      <c r="I455" s="399"/>
      <c r="J455" s="46"/>
      <c r="K455" s="46"/>
      <c r="L455" s="46"/>
      <c r="M455" s="46"/>
      <c r="N455" s="46"/>
      <c r="O455" s="46"/>
      <c r="P455" s="46"/>
      <c r="Q455" s="46"/>
      <c r="R455" s="46"/>
    </row>
    <row r="456" spans="1:18" s="48" customFormat="1" x14ac:dyDescent="0.2">
      <c r="A456" s="46"/>
      <c r="B456" s="46"/>
      <c r="C456" s="46"/>
      <c r="D456" s="46"/>
      <c r="E456" s="46"/>
      <c r="F456" s="46"/>
      <c r="G456" s="46"/>
      <c r="H456" s="399"/>
      <c r="I456" s="399"/>
      <c r="J456" s="46"/>
      <c r="K456" s="46"/>
      <c r="L456" s="46"/>
      <c r="M456" s="46"/>
      <c r="N456" s="46"/>
      <c r="O456" s="46"/>
      <c r="P456" s="46"/>
      <c r="Q456" s="46"/>
      <c r="R456" s="46"/>
    </row>
    <row r="457" spans="1:18" s="48" customFormat="1" x14ac:dyDescent="0.2">
      <c r="A457" s="46"/>
      <c r="B457" s="46"/>
      <c r="C457" s="46"/>
      <c r="D457" s="46"/>
      <c r="E457" s="46"/>
      <c r="F457" s="46"/>
      <c r="G457" s="46"/>
      <c r="H457" s="399"/>
      <c r="I457" s="399"/>
      <c r="J457" s="46"/>
      <c r="K457" s="46"/>
      <c r="L457" s="46"/>
      <c r="M457" s="46"/>
      <c r="N457" s="46"/>
      <c r="O457" s="46"/>
      <c r="P457" s="46"/>
      <c r="Q457" s="46"/>
      <c r="R457" s="46"/>
    </row>
    <row r="458" spans="1:18" s="48" customFormat="1" x14ac:dyDescent="0.2">
      <c r="A458" s="46"/>
      <c r="B458" s="46"/>
      <c r="C458" s="46"/>
      <c r="D458" s="46"/>
      <c r="E458" s="46"/>
      <c r="F458" s="46"/>
      <c r="G458" s="46"/>
      <c r="H458" s="399"/>
      <c r="I458" s="399"/>
      <c r="J458" s="46"/>
      <c r="K458" s="46"/>
      <c r="L458" s="46"/>
      <c r="M458" s="46"/>
      <c r="N458" s="46"/>
      <c r="O458" s="46"/>
      <c r="P458" s="46"/>
      <c r="Q458" s="46"/>
      <c r="R458" s="46"/>
    </row>
    <row r="459" spans="1:18" s="48" customFormat="1" x14ac:dyDescent="0.2">
      <c r="A459" s="46"/>
      <c r="B459" s="46"/>
      <c r="C459" s="46"/>
      <c r="D459" s="46"/>
      <c r="E459" s="46"/>
      <c r="F459" s="46"/>
      <c r="G459" s="46"/>
      <c r="H459" s="399"/>
      <c r="I459" s="399"/>
      <c r="J459" s="46"/>
      <c r="K459" s="46"/>
      <c r="L459" s="46"/>
      <c r="M459" s="46"/>
      <c r="N459" s="46"/>
      <c r="O459" s="46"/>
      <c r="P459" s="46"/>
      <c r="Q459" s="46"/>
      <c r="R459" s="46"/>
    </row>
    <row r="460" spans="1:18" s="48" customFormat="1" x14ac:dyDescent="0.2">
      <c r="A460" s="46"/>
      <c r="B460" s="46"/>
      <c r="C460" s="46"/>
      <c r="D460" s="46"/>
      <c r="E460" s="46"/>
      <c r="F460" s="46"/>
      <c r="G460" s="46"/>
      <c r="H460" s="399"/>
      <c r="I460" s="399"/>
      <c r="J460" s="46"/>
      <c r="K460" s="46"/>
      <c r="L460" s="46"/>
      <c r="M460" s="46"/>
      <c r="N460" s="46"/>
      <c r="O460" s="46"/>
      <c r="P460" s="46"/>
      <c r="Q460" s="46"/>
      <c r="R460" s="46"/>
    </row>
    <row r="461" spans="1:18" s="48" customFormat="1" x14ac:dyDescent="0.2">
      <c r="A461" s="46"/>
      <c r="B461" s="46"/>
      <c r="C461" s="46"/>
      <c r="D461" s="46"/>
      <c r="E461" s="46"/>
      <c r="F461" s="46"/>
      <c r="G461" s="46"/>
      <c r="H461" s="399"/>
      <c r="I461" s="399"/>
      <c r="J461" s="46"/>
      <c r="K461" s="46"/>
      <c r="L461" s="46"/>
      <c r="M461" s="46"/>
      <c r="N461" s="46"/>
      <c r="O461" s="46"/>
      <c r="P461" s="46"/>
      <c r="Q461" s="46"/>
      <c r="R461" s="46"/>
    </row>
    <row r="462" spans="1:18" s="48" customFormat="1" x14ac:dyDescent="0.2">
      <c r="A462" s="46"/>
      <c r="B462" s="46"/>
      <c r="C462" s="46"/>
      <c r="D462" s="46"/>
      <c r="E462" s="46"/>
      <c r="F462" s="46"/>
      <c r="G462" s="46"/>
      <c r="H462" s="399"/>
      <c r="I462" s="399"/>
      <c r="J462" s="46"/>
      <c r="K462" s="46"/>
      <c r="L462" s="46"/>
      <c r="M462" s="46"/>
      <c r="N462" s="46"/>
      <c r="O462" s="46"/>
      <c r="P462" s="46"/>
      <c r="Q462" s="46"/>
      <c r="R462" s="46"/>
    </row>
    <row r="463" spans="1:18" s="48" customFormat="1" x14ac:dyDescent="0.2">
      <c r="A463" s="46"/>
      <c r="B463" s="46"/>
      <c r="C463" s="46"/>
      <c r="D463" s="46"/>
      <c r="E463" s="46"/>
      <c r="F463" s="46"/>
      <c r="G463" s="46"/>
      <c r="H463" s="399"/>
      <c r="I463" s="399"/>
      <c r="J463" s="46"/>
      <c r="K463" s="46"/>
      <c r="L463" s="46"/>
      <c r="M463" s="46"/>
      <c r="N463" s="46"/>
      <c r="O463" s="46"/>
      <c r="P463" s="46"/>
      <c r="Q463" s="46"/>
      <c r="R463" s="46"/>
    </row>
    <row r="464" spans="1:18" s="48" customFormat="1" x14ac:dyDescent="0.2">
      <c r="A464" s="46"/>
      <c r="B464" s="46"/>
      <c r="C464" s="46"/>
      <c r="D464" s="46"/>
      <c r="E464" s="46"/>
      <c r="F464" s="46"/>
      <c r="G464" s="46"/>
      <c r="H464" s="399"/>
      <c r="I464" s="399"/>
      <c r="J464" s="46"/>
      <c r="K464" s="46"/>
      <c r="L464" s="46"/>
      <c r="M464" s="46"/>
      <c r="N464" s="46"/>
      <c r="O464" s="46"/>
      <c r="P464" s="46"/>
      <c r="Q464" s="46"/>
      <c r="R464" s="46"/>
    </row>
    <row r="465" spans="1:18" s="48" customFormat="1" x14ac:dyDescent="0.2">
      <c r="A465" s="46"/>
      <c r="B465" s="46"/>
      <c r="C465" s="46"/>
      <c r="D465" s="46"/>
      <c r="E465" s="46"/>
      <c r="F465" s="46"/>
      <c r="G465" s="46"/>
      <c r="H465" s="399"/>
      <c r="I465" s="399"/>
      <c r="J465" s="46"/>
      <c r="K465" s="46"/>
      <c r="L465" s="46"/>
      <c r="M465" s="46"/>
      <c r="N465" s="46"/>
      <c r="O465" s="46"/>
      <c r="P465" s="46"/>
      <c r="Q465" s="46"/>
      <c r="R465" s="46"/>
    </row>
    <row r="466" spans="1:18" s="48" customFormat="1" x14ac:dyDescent="0.2">
      <c r="A466" s="46"/>
      <c r="B466" s="46"/>
      <c r="C466" s="46"/>
      <c r="D466" s="46"/>
      <c r="E466" s="46"/>
      <c r="F466" s="46"/>
      <c r="G466" s="46"/>
      <c r="H466" s="399"/>
      <c r="I466" s="399"/>
      <c r="J466" s="46"/>
      <c r="K466" s="46"/>
      <c r="L466" s="46"/>
      <c r="M466" s="46"/>
      <c r="N466" s="46"/>
      <c r="O466" s="46"/>
      <c r="P466" s="46"/>
      <c r="Q466" s="46"/>
      <c r="R466" s="46"/>
    </row>
    <row r="467" spans="1:18" s="48" customFormat="1" x14ac:dyDescent="0.2">
      <c r="A467" s="46"/>
      <c r="B467" s="46"/>
      <c r="C467" s="46"/>
      <c r="D467" s="46"/>
      <c r="E467" s="46"/>
      <c r="F467" s="46"/>
      <c r="G467" s="46"/>
      <c r="H467" s="399"/>
      <c r="I467" s="399"/>
      <c r="J467" s="46"/>
      <c r="K467" s="46"/>
      <c r="L467" s="46"/>
      <c r="M467" s="46"/>
      <c r="N467" s="46"/>
      <c r="O467" s="46"/>
      <c r="P467" s="46"/>
      <c r="Q467" s="46"/>
      <c r="R467" s="46"/>
    </row>
    <row r="468" spans="1:18" s="48" customFormat="1" x14ac:dyDescent="0.2">
      <c r="A468" s="46"/>
      <c r="B468" s="46"/>
      <c r="C468" s="46"/>
      <c r="D468" s="46"/>
      <c r="E468" s="46"/>
      <c r="F468" s="46"/>
      <c r="G468" s="46"/>
      <c r="H468" s="399"/>
      <c r="I468" s="399"/>
      <c r="J468" s="46"/>
      <c r="K468" s="46"/>
      <c r="L468" s="46"/>
      <c r="M468" s="46"/>
      <c r="N468" s="46"/>
      <c r="O468" s="46"/>
      <c r="P468" s="46"/>
      <c r="Q468" s="46"/>
      <c r="R468" s="46"/>
    </row>
    <row r="469" spans="1:18" s="48" customFormat="1" x14ac:dyDescent="0.2">
      <c r="A469" s="46"/>
      <c r="B469" s="46"/>
      <c r="C469" s="46"/>
      <c r="D469" s="46"/>
      <c r="E469" s="46"/>
      <c r="F469" s="46"/>
      <c r="G469" s="46"/>
      <c r="H469" s="399"/>
      <c r="I469" s="399"/>
      <c r="J469" s="46"/>
      <c r="K469" s="46"/>
      <c r="L469" s="46"/>
      <c r="M469" s="46"/>
      <c r="N469" s="46"/>
      <c r="O469" s="46"/>
      <c r="P469" s="46"/>
      <c r="Q469" s="46"/>
      <c r="R469" s="46"/>
    </row>
    <row r="470" spans="1:18" s="48" customFormat="1" x14ac:dyDescent="0.2">
      <c r="A470" s="46"/>
      <c r="B470" s="46"/>
      <c r="C470" s="46"/>
      <c r="D470" s="46"/>
      <c r="E470" s="46"/>
      <c r="F470" s="46"/>
      <c r="G470" s="46"/>
      <c r="H470" s="399"/>
      <c r="I470" s="399"/>
      <c r="J470" s="46"/>
      <c r="K470" s="46"/>
      <c r="L470" s="46"/>
      <c r="M470" s="46"/>
      <c r="N470" s="46"/>
      <c r="O470" s="46"/>
      <c r="P470" s="46"/>
      <c r="Q470" s="46"/>
      <c r="R470" s="46"/>
    </row>
    <row r="471" spans="1:18" s="48" customFormat="1" x14ac:dyDescent="0.2">
      <c r="A471" s="46"/>
      <c r="B471" s="46"/>
      <c r="C471" s="46"/>
      <c r="D471" s="46"/>
      <c r="E471" s="46"/>
      <c r="F471" s="46"/>
      <c r="G471" s="46"/>
      <c r="H471" s="399"/>
      <c r="I471" s="399"/>
      <c r="J471" s="46"/>
      <c r="K471" s="46"/>
      <c r="L471" s="46"/>
      <c r="M471" s="46"/>
      <c r="N471" s="46"/>
      <c r="O471" s="46"/>
      <c r="P471" s="46"/>
      <c r="Q471" s="46"/>
      <c r="R471" s="46"/>
    </row>
    <row r="472" spans="1:18" s="48" customFormat="1" x14ac:dyDescent="0.2">
      <c r="A472" s="46"/>
      <c r="B472" s="46"/>
      <c r="C472" s="46"/>
      <c r="D472" s="46"/>
      <c r="E472" s="46"/>
      <c r="F472" s="46"/>
      <c r="G472" s="46"/>
      <c r="H472" s="399"/>
      <c r="I472" s="399"/>
      <c r="J472" s="46"/>
      <c r="K472" s="46"/>
      <c r="L472" s="46"/>
      <c r="M472" s="46"/>
      <c r="N472" s="46"/>
      <c r="O472" s="46"/>
      <c r="P472" s="46"/>
      <c r="Q472" s="46"/>
      <c r="R472" s="46"/>
    </row>
    <row r="473" spans="1:18" s="48" customFormat="1" x14ac:dyDescent="0.2">
      <c r="A473" s="46"/>
      <c r="B473" s="46"/>
      <c r="C473" s="46"/>
      <c r="D473" s="46"/>
      <c r="E473" s="46"/>
      <c r="F473" s="46"/>
      <c r="G473" s="46"/>
      <c r="H473" s="399"/>
      <c r="I473" s="399"/>
      <c r="J473" s="46"/>
      <c r="K473" s="46"/>
      <c r="L473" s="46"/>
      <c r="M473" s="46"/>
      <c r="N473" s="46"/>
      <c r="O473" s="46"/>
      <c r="P473" s="46"/>
      <c r="Q473" s="46"/>
      <c r="R473" s="46"/>
    </row>
    <row r="474" spans="1:18" s="48" customFormat="1" x14ac:dyDescent="0.2">
      <c r="A474" s="46"/>
      <c r="B474" s="46"/>
      <c r="C474" s="46"/>
      <c r="D474" s="46"/>
      <c r="E474" s="46"/>
      <c r="F474" s="46"/>
      <c r="G474" s="46"/>
      <c r="H474" s="399"/>
      <c r="I474" s="399"/>
      <c r="J474" s="46"/>
      <c r="K474" s="46"/>
      <c r="L474" s="46"/>
      <c r="M474" s="46"/>
      <c r="N474" s="46"/>
      <c r="O474" s="46"/>
      <c r="P474" s="46"/>
      <c r="Q474" s="46"/>
      <c r="R474" s="46"/>
    </row>
    <row r="475" spans="1:18" s="48" customFormat="1" x14ac:dyDescent="0.2">
      <c r="A475" s="46"/>
      <c r="B475" s="46"/>
      <c r="C475" s="46"/>
      <c r="D475" s="46"/>
      <c r="E475" s="46"/>
      <c r="F475" s="46"/>
      <c r="G475" s="46"/>
      <c r="H475" s="399"/>
      <c r="I475" s="399"/>
      <c r="J475" s="46"/>
      <c r="K475" s="46"/>
      <c r="L475" s="46"/>
      <c r="M475" s="46"/>
      <c r="N475" s="46"/>
      <c r="O475" s="46"/>
      <c r="P475" s="46"/>
      <c r="Q475" s="46"/>
      <c r="R475" s="46"/>
    </row>
    <row r="476" spans="1:18" s="48" customFormat="1" x14ac:dyDescent="0.2">
      <c r="A476" s="46"/>
      <c r="B476" s="46"/>
      <c r="C476" s="46"/>
      <c r="D476" s="46"/>
      <c r="E476" s="46"/>
      <c r="F476" s="46"/>
      <c r="G476" s="46"/>
      <c r="H476" s="399"/>
      <c r="I476" s="399"/>
      <c r="J476" s="46"/>
      <c r="K476" s="46"/>
      <c r="L476" s="46"/>
      <c r="M476" s="46"/>
      <c r="N476" s="46"/>
      <c r="O476" s="46"/>
      <c r="P476" s="46"/>
      <c r="Q476" s="46"/>
      <c r="R476" s="46"/>
    </row>
    <row r="477" spans="1:18" s="48" customFormat="1" x14ac:dyDescent="0.2">
      <c r="A477" s="46"/>
      <c r="B477" s="46"/>
      <c r="C477" s="46"/>
      <c r="D477" s="46"/>
      <c r="E477" s="46"/>
      <c r="F477" s="46"/>
      <c r="G477" s="46"/>
      <c r="H477" s="399"/>
      <c r="I477" s="399"/>
      <c r="J477" s="46"/>
      <c r="K477" s="46"/>
      <c r="L477" s="46"/>
      <c r="M477" s="46"/>
      <c r="N477" s="46"/>
      <c r="O477" s="46"/>
      <c r="P477" s="46"/>
      <c r="Q477" s="46"/>
      <c r="R477" s="46"/>
    </row>
    <row r="478" spans="1:18" s="48" customFormat="1" x14ac:dyDescent="0.2">
      <c r="A478" s="46"/>
      <c r="B478" s="46"/>
      <c r="C478" s="46"/>
      <c r="D478" s="46"/>
      <c r="E478" s="46"/>
      <c r="F478" s="46"/>
      <c r="G478" s="46"/>
      <c r="H478" s="399"/>
      <c r="I478" s="399"/>
      <c r="J478" s="46"/>
      <c r="K478" s="46"/>
      <c r="L478" s="46"/>
      <c r="M478" s="46"/>
      <c r="N478" s="46"/>
      <c r="O478" s="46"/>
      <c r="P478" s="46"/>
      <c r="Q478" s="46"/>
      <c r="R478" s="46"/>
    </row>
    <row r="479" spans="1:18" s="48" customFormat="1" x14ac:dyDescent="0.2">
      <c r="A479" s="46"/>
      <c r="B479" s="46"/>
      <c r="C479" s="46"/>
      <c r="D479" s="46"/>
      <c r="E479" s="46"/>
      <c r="F479" s="46"/>
      <c r="G479" s="46"/>
      <c r="H479" s="399"/>
      <c r="I479" s="399"/>
      <c r="J479" s="46"/>
      <c r="K479" s="46"/>
      <c r="L479" s="46"/>
      <c r="M479" s="46"/>
      <c r="N479" s="46"/>
      <c r="O479" s="46"/>
      <c r="P479" s="46"/>
      <c r="Q479" s="46"/>
      <c r="R479" s="46"/>
    </row>
    <row r="480" spans="1:18" s="48" customFormat="1" x14ac:dyDescent="0.2">
      <c r="A480" s="46"/>
      <c r="B480" s="46"/>
      <c r="C480" s="46"/>
      <c r="D480" s="46"/>
      <c r="E480" s="46"/>
      <c r="F480" s="46"/>
      <c r="G480" s="46"/>
      <c r="H480" s="399"/>
      <c r="I480" s="399"/>
      <c r="J480" s="46"/>
      <c r="K480" s="46"/>
      <c r="L480" s="46"/>
      <c r="M480" s="46"/>
      <c r="N480" s="46"/>
      <c r="O480" s="46"/>
      <c r="P480" s="46"/>
      <c r="Q480" s="46"/>
      <c r="R480" s="46"/>
    </row>
    <row r="481" spans="1:18" s="48" customFormat="1" x14ac:dyDescent="0.2">
      <c r="A481" s="46"/>
      <c r="B481" s="46"/>
      <c r="C481" s="46"/>
      <c r="D481" s="46"/>
      <c r="E481" s="46"/>
      <c r="F481" s="46"/>
      <c r="G481" s="46"/>
      <c r="H481" s="399"/>
      <c r="I481" s="399"/>
      <c r="J481" s="46"/>
      <c r="K481" s="46"/>
      <c r="L481" s="46"/>
      <c r="M481" s="46"/>
      <c r="N481" s="46"/>
      <c r="O481" s="46"/>
      <c r="P481" s="46"/>
      <c r="Q481" s="46"/>
      <c r="R481" s="46"/>
    </row>
    <row r="482" spans="1:18" s="48" customFormat="1" x14ac:dyDescent="0.2">
      <c r="A482" s="46"/>
      <c r="B482" s="46"/>
      <c r="C482" s="46"/>
      <c r="D482" s="46"/>
      <c r="E482" s="46"/>
      <c r="F482" s="46"/>
      <c r="G482" s="46"/>
      <c r="H482" s="399"/>
      <c r="I482" s="399"/>
      <c r="J482" s="46"/>
      <c r="K482" s="46"/>
      <c r="L482" s="46"/>
      <c r="M482" s="46"/>
      <c r="N482" s="46"/>
      <c r="O482" s="46"/>
      <c r="P482" s="46"/>
      <c r="Q482" s="46"/>
      <c r="R482" s="46"/>
    </row>
    <row r="483" spans="1:18" s="48" customFormat="1" x14ac:dyDescent="0.2">
      <c r="A483" s="46"/>
      <c r="B483" s="46"/>
      <c r="C483" s="46"/>
      <c r="D483" s="46"/>
      <c r="E483" s="46"/>
      <c r="F483" s="46"/>
      <c r="G483" s="46"/>
      <c r="H483" s="399"/>
      <c r="I483" s="399"/>
      <c r="J483" s="46"/>
      <c r="K483" s="46"/>
      <c r="L483" s="46"/>
      <c r="M483" s="46"/>
      <c r="N483" s="46"/>
      <c r="O483" s="46"/>
      <c r="P483" s="46"/>
      <c r="Q483" s="46"/>
      <c r="R483" s="46"/>
    </row>
    <row r="484" spans="1:18" s="48" customFormat="1" x14ac:dyDescent="0.2">
      <c r="A484" s="46"/>
      <c r="B484" s="46"/>
      <c r="C484" s="46"/>
      <c r="D484" s="46"/>
      <c r="E484" s="46"/>
      <c r="F484" s="46"/>
      <c r="G484" s="46"/>
      <c r="H484" s="399"/>
      <c r="I484" s="399"/>
      <c r="J484" s="46"/>
      <c r="K484" s="46"/>
      <c r="L484" s="46"/>
      <c r="M484" s="46"/>
      <c r="N484" s="46"/>
      <c r="O484" s="46"/>
      <c r="P484" s="46"/>
      <c r="Q484" s="46"/>
      <c r="R484" s="46"/>
    </row>
    <row r="485" spans="1:18" s="48" customFormat="1" x14ac:dyDescent="0.2">
      <c r="A485" s="46"/>
      <c r="B485" s="46"/>
      <c r="C485" s="46"/>
      <c r="D485" s="46"/>
      <c r="E485" s="46"/>
      <c r="F485" s="46"/>
      <c r="G485" s="46"/>
      <c r="H485" s="399"/>
      <c r="I485" s="399"/>
      <c r="J485" s="46"/>
      <c r="K485" s="46"/>
      <c r="L485" s="46"/>
      <c r="M485" s="46"/>
      <c r="N485" s="46"/>
      <c r="O485" s="46"/>
      <c r="P485" s="46"/>
      <c r="Q485" s="46"/>
      <c r="R485" s="46"/>
    </row>
    <row r="486" spans="1:18" s="48" customFormat="1" x14ac:dyDescent="0.2">
      <c r="A486" s="46"/>
      <c r="B486" s="46"/>
      <c r="C486" s="46"/>
      <c r="D486" s="46"/>
      <c r="E486" s="46"/>
      <c r="F486" s="46"/>
      <c r="G486" s="46"/>
      <c r="H486" s="399"/>
      <c r="I486" s="399"/>
      <c r="J486" s="46"/>
      <c r="K486" s="46"/>
      <c r="L486" s="46"/>
      <c r="M486" s="46"/>
      <c r="N486" s="46"/>
      <c r="O486" s="46"/>
      <c r="P486" s="46"/>
      <c r="Q486" s="46"/>
      <c r="R486" s="46"/>
    </row>
    <row r="487" spans="1:18" s="48" customFormat="1" x14ac:dyDescent="0.2">
      <c r="A487" s="46"/>
      <c r="B487" s="46"/>
      <c r="C487" s="46"/>
      <c r="D487" s="46"/>
      <c r="E487" s="46"/>
      <c r="F487" s="46"/>
      <c r="G487" s="46"/>
      <c r="H487" s="399"/>
      <c r="I487" s="399"/>
      <c r="J487" s="46"/>
      <c r="K487" s="46"/>
      <c r="L487" s="46"/>
      <c r="M487" s="46"/>
      <c r="N487" s="46"/>
      <c r="O487" s="46"/>
      <c r="P487" s="46"/>
      <c r="Q487" s="46"/>
      <c r="R487" s="46"/>
    </row>
    <row r="488" spans="1:18" s="48" customFormat="1" x14ac:dyDescent="0.2">
      <c r="A488" s="46"/>
      <c r="B488" s="46"/>
      <c r="C488" s="46"/>
      <c r="D488" s="46"/>
      <c r="E488" s="46"/>
      <c r="F488" s="46"/>
      <c r="G488" s="46"/>
      <c r="H488" s="399"/>
      <c r="I488" s="399"/>
      <c r="J488" s="46"/>
      <c r="K488" s="46"/>
      <c r="L488" s="46"/>
      <c r="M488" s="46"/>
      <c r="N488" s="46"/>
      <c r="O488" s="46"/>
      <c r="P488" s="46"/>
      <c r="Q488" s="46"/>
      <c r="R488" s="46"/>
    </row>
    <row r="489" spans="1:18" s="48" customFormat="1" x14ac:dyDescent="0.2">
      <c r="A489" s="46"/>
      <c r="B489" s="46"/>
      <c r="C489" s="46"/>
      <c r="D489" s="46"/>
      <c r="E489" s="46"/>
      <c r="F489" s="46"/>
      <c r="G489" s="46"/>
      <c r="H489" s="399"/>
      <c r="I489" s="399"/>
      <c r="J489" s="46"/>
      <c r="K489" s="46"/>
      <c r="L489" s="46"/>
      <c r="M489" s="46"/>
      <c r="N489" s="46"/>
      <c r="O489" s="46"/>
      <c r="P489" s="46"/>
      <c r="Q489" s="46"/>
      <c r="R489" s="46"/>
    </row>
    <row r="490" spans="1:18" s="48" customFormat="1" x14ac:dyDescent="0.2">
      <c r="A490" s="46"/>
      <c r="B490" s="46"/>
      <c r="C490" s="46"/>
      <c r="D490" s="46"/>
      <c r="E490" s="46"/>
      <c r="F490" s="46"/>
      <c r="G490" s="46"/>
      <c r="H490" s="399"/>
      <c r="I490" s="399"/>
      <c r="J490" s="46"/>
      <c r="K490" s="46"/>
      <c r="L490" s="46"/>
      <c r="M490" s="46"/>
      <c r="N490" s="46"/>
      <c r="O490" s="46"/>
      <c r="P490" s="46"/>
      <c r="Q490" s="46"/>
      <c r="R490" s="46"/>
    </row>
    <row r="491" spans="1:18" s="48" customFormat="1" x14ac:dyDescent="0.2">
      <c r="A491" s="46"/>
      <c r="B491" s="46"/>
      <c r="C491" s="46"/>
      <c r="D491" s="46"/>
      <c r="E491" s="46"/>
      <c r="F491" s="46"/>
      <c r="G491" s="46"/>
      <c r="H491" s="399"/>
      <c r="I491" s="399"/>
      <c r="J491" s="46"/>
      <c r="K491" s="46"/>
      <c r="L491" s="46"/>
      <c r="M491" s="46"/>
      <c r="N491" s="46"/>
      <c r="O491" s="46"/>
      <c r="P491" s="46"/>
      <c r="Q491" s="46"/>
      <c r="R491" s="46"/>
    </row>
    <row r="492" spans="1:18" s="48" customFormat="1" x14ac:dyDescent="0.2">
      <c r="A492" s="46"/>
      <c r="B492" s="46"/>
      <c r="C492" s="46"/>
      <c r="D492" s="46"/>
      <c r="E492" s="46"/>
      <c r="F492" s="46"/>
      <c r="G492" s="46"/>
      <c r="H492" s="399"/>
      <c r="I492" s="399"/>
      <c r="J492" s="46"/>
      <c r="K492" s="46"/>
      <c r="L492" s="46"/>
      <c r="M492" s="46"/>
      <c r="N492" s="46"/>
      <c r="O492" s="46"/>
      <c r="P492" s="46"/>
      <c r="Q492" s="46"/>
      <c r="R492" s="46"/>
    </row>
    <row r="493" spans="1:18" s="48" customFormat="1" x14ac:dyDescent="0.2">
      <c r="A493" s="46"/>
      <c r="B493" s="46"/>
      <c r="C493" s="46"/>
      <c r="D493" s="46"/>
      <c r="E493" s="46"/>
      <c r="F493" s="46"/>
      <c r="G493" s="46"/>
      <c r="H493" s="399"/>
      <c r="I493" s="399"/>
      <c r="J493" s="46"/>
      <c r="K493" s="46"/>
      <c r="L493" s="46"/>
      <c r="M493" s="46"/>
      <c r="N493" s="46"/>
      <c r="O493" s="46"/>
      <c r="P493" s="46"/>
      <c r="Q493" s="46"/>
      <c r="R493" s="46"/>
    </row>
    <row r="494" spans="1:18" s="48" customFormat="1" x14ac:dyDescent="0.2">
      <c r="A494" s="46"/>
      <c r="B494" s="46"/>
      <c r="C494" s="46"/>
      <c r="D494" s="46"/>
      <c r="E494" s="46"/>
      <c r="F494" s="46"/>
      <c r="G494" s="46"/>
      <c r="H494" s="399"/>
      <c r="I494" s="399"/>
      <c r="J494" s="46"/>
      <c r="K494" s="46"/>
      <c r="L494" s="46"/>
      <c r="M494" s="46"/>
      <c r="N494" s="46"/>
      <c r="O494" s="46"/>
      <c r="P494" s="46"/>
      <c r="Q494" s="46"/>
      <c r="R494" s="46"/>
    </row>
    <row r="495" spans="1:18" s="48" customFormat="1" x14ac:dyDescent="0.2">
      <c r="A495" s="46"/>
      <c r="B495" s="46"/>
      <c r="C495" s="46"/>
      <c r="D495" s="46"/>
      <c r="E495" s="46"/>
      <c r="F495" s="46"/>
      <c r="G495" s="46"/>
      <c r="H495" s="399"/>
      <c r="I495" s="399"/>
      <c r="J495" s="46"/>
      <c r="K495" s="46"/>
      <c r="L495" s="46"/>
      <c r="M495" s="46"/>
      <c r="N495" s="46"/>
      <c r="O495" s="46"/>
      <c r="P495" s="46"/>
      <c r="Q495" s="46"/>
      <c r="R495" s="46"/>
    </row>
    <row r="496" spans="1:18" s="48" customFormat="1" x14ac:dyDescent="0.2">
      <c r="A496" s="46"/>
      <c r="B496" s="46"/>
      <c r="C496" s="46"/>
      <c r="D496" s="46"/>
      <c r="E496" s="46"/>
      <c r="F496" s="46"/>
      <c r="G496" s="46"/>
      <c r="H496" s="399"/>
      <c r="I496" s="399"/>
      <c r="J496" s="46"/>
      <c r="K496" s="46"/>
      <c r="L496" s="46"/>
      <c r="M496" s="46"/>
      <c r="N496" s="46"/>
      <c r="O496" s="46"/>
      <c r="P496" s="46"/>
      <c r="Q496" s="46"/>
      <c r="R496" s="46"/>
    </row>
    <row r="497" spans="1:18" s="48" customFormat="1" x14ac:dyDescent="0.2">
      <c r="A497" s="46"/>
      <c r="B497" s="46"/>
      <c r="C497" s="46"/>
      <c r="D497" s="46"/>
      <c r="E497" s="46"/>
      <c r="F497" s="46"/>
      <c r="G497" s="46"/>
      <c r="H497" s="399"/>
      <c r="I497" s="399"/>
      <c r="J497" s="46"/>
      <c r="K497" s="46"/>
      <c r="L497" s="46"/>
      <c r="M497" s="46"/>
      <c r="N497" s="46"/>
      <c r="O497" s="46"/>
      <c r="P497" s="46"/>
      <c r="Q497" s="46"/>
      <c r="R497" s="46"/>
    </row>
    <row r="498" spans="1:18" s="48" customFormat="1" x14ac:dyDescent="0.2">
      <c r="A498" s="46"/>
      <c r="B498" s="46"/>
      <c r="C498" s="46"/>
      <c r="D498" s="46"/>
      <c r="E498" s="46"/>
      <c r="F498" s="46"/>
      <c r="G498" s="46"/>
      <c r="H498" s="399"/>
      <c r="I498" s="399"/>
      <c r="J498" s="46"/>
      <c r="K498" s="46"/>
      <c r="L498" s="46"/>
      <c r="M498" s="46"/>
      <c r="N498" s="46"/>
      <c r="O498" s="46"/>
      <c r="P498" s="46"/>
      <c r="Q498" s="46"/>
      <c r="R498" s="46"/>
    </row>
    <row r="499" spans="1:18" s="48" customFormat="1" x14ac:dyDescent="0.2">
      <c r="A499" s="46"/>
      <c r="B499" s="46"/>
      <c r="C499" s="46"/>
      <c r="D499" s="46"/>
      <c r="E499" s="46"/>
      <c r="F499" s="46"/>
      <c r="G499" s="46"/>
      <c r="H499" s="399"/>
      <c r="I499" s="399"/>
      <c r="J499" s="46"/>
      <c r="K499" s="46"/>
      <c r="L499" s="46"/>
      <c r="M499" s="46"/>
      <c r="N499" s="46"/>
      <c r="O499" s="46"/>
      <c r="P499" s="46"/>
      <c r="Q499" s="46"/>
      <c r="R499" s="46"/>
    </row>
    <row r="500" spans="1:18" s="48" customFormat="1" x14ac:dyDescent="0.2"/>
    <row r="501" spans="1:18" s="48" customFormat="1" x14ac:dyDescent="0.2"/>
    <row r="502" spans="1:18" s="48" customFormat="1" x14ac:dyDescent="0.2"/>
    <row r="503" spans="1:18" s="48" customFormat="1" x14ac:dyDescent="0.2"/>
    <row r="504" spans="1:18" s="48" customFormat="1" x14ac:dyDescent="0.2"/>
    <row r="505" spans="1:18" s="48" customFormat="1" x14ac:dyDescent="0.2"/>
    <row r="506" spans="1:18" s="48" customFormat="1" x14ac:dyDescent="0.2"/>
    <row r="507" spans="1:18" s="48" customFormat="1" x14ac:dyDescent="0.2"/>
    <row r="508" spans="1:18" s="48" customFormat="1" x14ac:dyDescent="0.2"/>
    <row r="509" spans="1:18" s="48" customFormat="1" x14ac:dyDescent="0.2"/>
    <row r="510" spans="1:18" s="48" customFormat="1" x14ac:dyDescent="0.2"/>
    <row r="511" spans="1:18" s="48" customFormat="1" x14ac:dyDescent="0.2"/>
    <row r="512" spans="1:18" s="48" customFormat="1" x14ac:dyDescent="0.2"/>
    <row r="513" s="48" customFormat="1" x14ac:dyDescent="0.2"/>
    <row r="514" s="48" customFormat="1" x14ac:dyDescent="0.2"/>
    <row r="515" s="48" customFormat="1" x14ac:dyDescent="0.2"/>
    <row r="516" s="48" customFormat="1" x14ac:dyDescent="0.2"/>
    <row r="517" s="48" customFormat="1" x14ac:dyDescent="0.2"/>
    <row r="518" s="48" customFormat="1" x14ac:dyDescent="0.2"/>
    <row r="519" s="48" customFormat="1" x14ac:dyDescent="0.2"/>
    <row r="520" s="48" customFormat="1" x14ac:dyDescent="0.2"/>
    <row r="521" s="48" customFormat="1" x14ac:dyDescent="0.2"/>
    <row r="522" s="48" customFormat="1" x14ac:dyDescent="0.2"/>
    <row r="523" s="48" customFormat="1" x14ac:dyDescent="0.2"/>
    <row r="524" s="48" customFormat="1" x14ac:dyDescent="0.2"/>
    <row r="525" s="48" customFormat="1" x14ac:dyDescent="0.2"/>
    <row r="526" s="48" customFormat="1" x14ac:dyDescent="0.2"/>
    <row r="527" s="48" customFormat="1" x14ac:dyDescent="0.2"/>
    <row r="528" s="48" customFormat="1" x14ac:dyDescent="0.2"/>
    <row r="529" s="48" customFormat="1" x14ac:dyDescent="0.2"/>
    <row r="530" s="48" customFormat="1" x14ac:dyDescent="0.2"/>
    <row r="531" s="48" customFormat="1" x14ac:dyDescent="0.2"/>
    <row r="532" s="48" customFormat="1" x14ac:dyDescent="0.2"/>
    <row r="533" s="48" customFormat="1" x14ac:dyDescent="0.2"/>
    <row r="534" s="48" customFormat="1" x14ac:dyDescent="0.2"/>
    <row r="535" s="48" customFormat="1" x14ac:dyDescent="0.2"/>
    <row r="536" s="48" customFormat="1" x14ac:dyDescent="0.2"/>
    <row r="537" s="48" customFormat="1" x14ac:dyDescent="0.2"/>
    <row r="538" s="48" customFormat="1" x14ac:dyDescent="0.2"/>
    <row r="539" s="48" customFormat="1" x14ac:dyDescent="0.2"/>
    <row r="540" s="48" customFormat="1" x14ac:dyDescent="0.2"/>
    <row r="541" s="48" customFormat="1" x14ac:dyDescent="0.2"/>
    <row r="542" s="48" customFormat="1" x14ac:dyDescent="0.2"/>
    <row r="543" s="48" customFormat="1" x14ac:dyDescent="0.2"/>
    <row r="544" s="48" customFormat="1" x14ac:dyDescent="0.2"/>
    <row r="545" s="48" customFormat="1" x14ac:dyDescent="0.2"/>
    <row r="546" s="48" customFormat="1" x14ac:dyDescent="0.2"/>
    <row r="547" s="48" customFormat="1" x14ac:dyDescent="0.2"/>
    <row r="548" s="48" customFormat="1" x14ac:dyDescent="0.2"/>
    <row r="549" s="48" customFormat="1" x14ac:dyDescent="0.2"/>
    <row r="550" s="48" customFormat="1" x14ac:dyDescent="0.2"/>
    <row r="551" s="48" customFormat="1" x14ac:dyDescent="0.2"/>
    <row r="552" s="48" customFormat="1" x14ac:dyDescent="0.2"/>
    <row r="553" s="48" customFormat="1" x14ac:dyDescent="0.2"/>
    <row r="554" s="48" customFormat="1" x14ac:dyDescent="0.2"/>
    <row r="555" s="48" customFormat="1" x14ac:dyDescent="0.2"/>
    <row r="556" s="48" customFormat="1" x14ac:dyDescent="0.2"/>
    <row r="557" s="48" customFormat="1" x14ac:dyDescent="0.2"/>
    <row r="558" s="48" customFormat="1" x14ac:dyDescent="0.2"/>
    <row r="559" s="48" customFormat="1" x14ac:dyDescent="0.2"/>
    <row r="560" s="48" customFormat="1" x14ac:dyDescent="0.2"/>
    <row r="561" s="48" customFormat="1" x14ac:dyDescent="0.2"/>
    <row r="562" s="48" customFormat="1" x14ac:dyDescent="0.2"/>
    <row r="563" s="48" customFormat="1" x14ac:dyDescent="0.2"/>
    <row r="564" s="48" customFormat="1" x14ac:dyDescent="0.2"/>
    <row r="565" s="48" customFormat="1" x14ac:dyDescent="0.2"/>
    <row r="566" s="48" customFormat="1" x14ac:dyDescent="0.2"/>
    <row r="567" s="48" customFormat="1" x14ac:dyDescent="0.2"/>
    <row r="568" s="48" customFormat="1" x14ac:dyDescent="0.2"/>
    <row r="569" s="48" customFormat="1" x14ac:dyDescent="0.2"/>
    <row r="570" s="48" customFormat="1" x14ac:dyDescent="0.2"/>
    <row r="571" s="48" customFormat="1" x14ac:dyDescent="0.2"/>
    <row r="572" s="48" customFormat="1" x14ac:dyDescent="0.2"/>
    <row r="573" s="48" customFormat="1" x14ac:dyDescent="0.2"/>
    <row r="574" s="48" customFormat="1" x14ac:dyDescent="0.2"/>
    <row r="575" s="48" customFormat="1" x14ac:dyDescent="0.2"/>
    <row r="576" s="48" customFormat="1" x14ac:dyDescent="0.2"/>
    <row r="577" s="48" customFormat="1" x14ac:dyDescent="0.2"/>
    <row r="578" s="48" customFormat="1" x14ac:dyDescent="0.2"/>
    <row r="579" s="48" customFormat="1" x14ac:dyDescent="0.2"/>
    <row r="580" s="48" customFormat="1" x14ac:dyDescent="0.2"/>
    <row r="581" s="48" customFormat="1" x14ac:dyDescent="0.2"/>
    <row r="582" s="48" customFormat="1" x14ac:dyDescent="0.2"/>
    <row r="583" s="48" customFormat="1" x14ac:dyDescent="0.2"/>
    <row r="584" s="48" customFormat="1" x14ac:dyDescent="0.2"/>
    <row r="585" s="48" customFormat="1" x14ac:dyDescent="0.2"/>
    <row r="586" s="48" customFormat="1" x14ac:dyDescent="0.2"/>
    <row r="587" s="48" customFormat="1" x14ac:dyDescent="0.2"/>
    <row r="588" s="48" customFormat="1" x14ac:dyDescent="0.2"/>
    <row r="589" s="48" customFormat="1" x14ac:dyDescent="0.2"/>
    <row r="590" s="48" customFormat="1" x14ac:dyDescent="0.2"/>
    <row r="591" s="48" customFormat="1" x14ac:dyDescent="0.2"/>
    <row r="592" s="48" customFormat="1" x14ac:dyDescent="0.2"/>
    <row r="593" s="48" customFormat="1" x14ac:dyDescent="0.2"/>
    <row r="594" s="48" customFormat="1" x14ac:dyDescent="0.2"/>
    <row r="595" s="48" customFormat="1" x14ac:dyDescent="0.2"/>
    <row r="596" s="48" customFormat="1" x14ac:dyDescent="0.2"/>
    <row r="597" s="48" customFormat="1" x14ac:dyDescent="0.2"/>
    <row r="598" s="48" customFormat="1" x14ac:dyDescent="0.2"/>
    <row r="599" s="48" customFormat="1" x14ac:dyDescent="0.2"/>
    <row r="600" s="48" customFormat="1" x14ac:dyDescent="0.2"/>
    <row r="601" s="48" customFormat="1" x14ac:dyDescent="0.2"/>
    <row r="602" s="48" customFormat="1" x14ac:dyDescent="0.2"/>
    <row r="603" s="48" customFormat="1" x14ac:dyDescent="0.2"/>
    <row r="604" s="48" customFormat="1" x14ac:dyDescent="0.2"/>
    <row r="605" s="48" customFormat="1" x14ac:dyDescent="0.2"/>
    <row r="606" s="48" customFormat="1" x14ac:dyDescent="0.2"/>
    <row r="607" s="48" customFormat="1" x14ac:dyDescent="0.2"/>
    <row r="608" s="48" customFormat="1" x14ac:dyDescent="0.2"/>
    <row r="609" s="48" customFormat="1" x14ac:dyDescent="0.2"/>
    <row r="610" s="48" customFormat="1" x14ac:dyDescent="0.2"/>
    <row r="611" s="48" customFormat="1" x14ac:dyDescent="0.2"/>
    <row r="612" s="48" customFormat="1" x14ac:dyDescent="0.2"/>
    <row r="613" s="48" customFormat="1" x14ac:dyDescent="0.2"/>
    <row r="614" s="48" customFormat="1" x14ac:dyDescent="0.2"/>
    <row r="615" s="48" customFormat="1" x14ac:dyDescent="0.2"/>
    <row r="616" s="48" customFormat="1" x14ac:dyDescent="0.2"/>
    <row r="617" s="48" customFormat="1" x14ac:dyDescent="0.2"/>
    <row r="618" s="48" customFormat="1" x14ac:dyDescent="0.2"/>
    <row r="619" s="48" customFormat="1" x14ac:dyDescent="0.2"/>
    <row r="620" s="48" customFormat="1" x14ac:dyDescent="0.2"/>
    <row r="621" s="48" customFormat="1" x14ac:dyDescent="0.2"/>
    <row r="622" s="48" customFormat="1" x14ac:dyDescent="0.2"/>
    <row r="623" s="48" customFormat="1" x14ac:dyDescent="0.2"/>
    <row r="624" s="48" customFormat="1" x14ac:dyDescent="0.2"/>
    <row r="625" s="48" customFormat="1" x14ac:dyDescent="0.2"/>
    <row r="626" s="48" customFormat="1" x14ac:dyDescent="0.2"/>
    <row r="627" s="48" customFormat="1" x14ac:dyDescent="0.2"/>
    <row r="628" s="48" customFormat="1" x14ac:dyDescent="0.2"/>
    <row r="629" s="48" customFormat="1" x14ac:dyDescent="0.2"/>
    <row r="630" s="48" customFormat="1" x14ac:dyDescent="0.2"/>
    <row r="631" s="48" customFormat="1" x14ac:dyDescent="0.2"/>
    <row r="632" s="48" customFormat="1" x14ac:dyDescent="0.2"/>
    <row r="633" s="48" customFormat="1" x14ac:dyDescent="0.2"/>
    <row r="634" s="48" customFormat="1" x14ac:dyDescent="0.2"/>
    <row r="635" s="48" customFormat="1" x14ac:dyDescent="0.2"/>
    <row r="636" s="48" customFormat="1" x14ac:dyDescent="0.2"/>
    <row r="637" s="48" customFormat="1" x14ac:dyDescent="0.2"/>
    <row r="638" s="48" customFormat="1" x14ac:dyDescent="0.2"/>
    <row r="639" s="48" customFormat="1" x14ac:dyDescent="0.2"/>
    <row r="640" s="48" customFormat="1" x14ac:dyDescent="0.2"/>
    <row r="641" s="48" customFormat="1" x14ac:dyDescent="0.2"/>
    <row r="642" s="48" customFormat="1" x14ac:dyDescent="0.2"/>
    <row r="643" s="48" customFormat="1" x14ac:dyDescent="0.2"/>
    <row r="644" s="48" customFormat="1" x14ac:dyDescent="0.2"/>
    <row r="645" s="48" customFormat="1" x14ac:dyDescent="0.2"/>
    <row r="646" s="48" customFormat="1" x14ac:dyDescent="0.2"/>
    <row r="647" s="48" customFormat="1" x14ac:dyDescent="0.2"/>
    <row r="648" s="48" customFormat="1" x14ac:dyDescent="0.2"/>
    <row r="649" s="48" customFormat="1" x14ac:dyDescent="0.2"/>
    <row r="650" s="48" customFormat="1" x14ac:dyDescent="0.2"/>
    <row r="651" s="48" customFormat="1" x14ac:dyDescent="0.2"/>
    <row r="652" s="48" customFormat="1" x14ac:dyDescent="0.2"/>
    <row r="653" s="48" customFormat="1" x14ac:dyDescent="0.2"/>
    <row r="654" s="48" customFormat="1" x14ac:dyDescent="0.2"/>
    <row r="655" s="48" customFormat="1" x14ac:dyDescent="0.2"/>
    <row r="656" s="48" customFormat="1" x14ac:dyDescent="0.2"/>
    <row r="657" s="48" customFormat="1" x14ac:dyDescent="0.2"/>
    <row r="658" s="48" customFormat="1" x14ac:dyDescent="0.2"/>
    <row r="659" s="48" customFormat="1" x14ac:dyDescent="0.2"/>
    <row r="660" s="48" customFormat="1" x14ac:dyDescent="0.2"/>
    <row r="661" s="48" customFormat="1" x14ac:dyDescent="0.2"/>
    <row r="662" s="48" customFormat="1" x14ac:dyDescent="0.2"/>
    <row r="663" s="48" customFormat="1" x14ac:dyDescent="0.2"/>
    <row r="664" s="48" customFormat="1" x14ac:dyDescent="0.2"/>
    <row r="665" s="48" customFormat="1" x14ac:dyDescent="0.2"/>
    <row r="666" s="48" customFormat="1" x14ac:dyDescent="0.2"/>
    <row r="667" s="48" customFormat="1" x14ac:dyDescent="0.2"/>
    <row r="668" s="48" customFormat="1" x14ac:dyDescent="0.2"/>
    <row r="669" s="48" customFormat="1" x14ac:dyDescent="0.2"/>
    <row r="670" s="48" customFormat="1" x14ac:dyDescent="0.2"/>
    <row r="671" s="48" customFormat="1" x14ac:dyDescent="0.2"/>
  </sheetData>
  <sheetProtection algorithmName="SHA-512" hashValue="eIgLMX1yj9zze0jUUddD+lkUoSwqC00R5c1z3F9b4gerUEoGxdPF+9wfCYLJaWfHFLdzQDoKk54DO6YqtiWaNA==" saltValue="9tG62YKWa3hbFKT3UbOnLg==" spinCount="100000" sheet="1" formatCells="0" formatColumns="0" formatRows="0" insertRows="0" deleteRows="0" sort="0"/>
  <mergeCells count="12">
    <mergeCell ref="A10:D10"/>
    <mergeCell ref="F10:I10"/>
    <mergeCell ref="N10:O10"/>
    <mergeCell ref="A12:E12"/>
    <mergeCell ref="M1:P1"/>
    <mergeCell ref="M2:P2"/>
    <mergeCell ref="A3:T3"/>
    <mergeCell ref="A7:R7"/>
    <mergeCell ref="A8:R8"/>
    <mergeCell ref="A9:D9"/>
    <mergeCell ref="F9:I9"/>
    <mergeCell ref="K9:R9"/>
  </mergeCells>
  <conditionalFormatting sqref="A13:A499">
    <cfRule type="expression" dxfId="18" priority="4">
      <formula>AND(ISBLANK(A13),SUM(COUNTIF($A13:$R13,"&lt;&gt;"&amp;"")&gt;0))</formula>
    </cfRule>
  </conditionalFormatting>
  <conditionalFormatting sqref="B13:B499">
    <cfRule type="expression" dxfId="17" priority="3">
      <formula>AND(ISBLANK(B13),SUM(COUNTIF($A13:$R13,"&lt;&gt;"&amp;"")&gt;0))</formula>
    </cfRule>
  </conditionalFormatting>
  <conditionalFormatting sqref="E13:E499">
    <cfRule type="expression" dxfId="16" priority="6">
      <formula>AND(ISBLANK(E13),SUM(COUNTIF($A13:$R13,"&lt;&gt;"&amp;"")&gt;0))</formula>
    </cfRule>
  </conditionalFormatting>
  <conditionalFormatting sqref="J13:Q499">
    <cfRule type="expression" dxfId="15" priority="5">
      <formula>AND(ISBLANK(J13),SUM(COUNTIF($A13:$R13,"&lt;&gt;"&amp;"")&gt;0))</formula>
    </cfRule>
  </conditionalFormatting>
  <conditionalFormatting sqref="A13:A499">
    <cfRule type="expression" dxfId="14" priority="8">
      <formula>LEN(A13)&gt;40</formula>
    </cfRule>
  </conditionalFormatting>
  <conditionalFormatting sqref="B13:D499">
    <cfRule type="expression" dxfId="13" priority="7">
      <formula>LEN(B13)&gt;256</formula>
    </cfRule>
  </conditionalFormatting>
  <conditionalFormatting sqref="R13:R499">
    <cfRule type="expression" dxfId="12" priority="2">
      <formula>LEN(R13)&gt;256</formula>
    </cfRule>
  </conditionalFormatting>
  <conditionalFormatting sqref="F13:G13">
    <cfRule type="expression" dxfId="11" priority="1">
      <formula>AND(ISBLANK(F13),SUM(COUNTIF($A13:$R13,"&lt;&gt;"&amp;"")&gt;0))</formula>
    </cfRule>
  </conditionalFormatting>
  <dataValidations count="13">
    <dataValidation allowBlank="1" showInputMessage="1" showErrorMessage="1" error="Please enter a number" sqref="F9:I9 F11:I11" xr:uid="{0B330BE3-73AB-4A92-930A-AC367DCE21D2}"/>
    <dataValidation type="list" allowBlank="1" showInputMessage="1" showErrorMessage="1" sqref="G3" xr:uid="{4FC4AF25-E3FD-4F06-B984-E5D1653BAB40}">
      <formula1>"R,O"</formula1>
    </dataValidation>
    <dataValidation type="list" allowBlank="1" showInputMessage="1" showErrorMessage="1" sqref="F1:F3" xr:uid="{A41BD5AE-0BF6-4E5B-9B46-5A73E673A522}">
      <formula1>"SFA,SFD,2 to 4,5+,ADU,MH"</formula1>
    </dataValidation>
    <dataValidation type="list" allowBlank="1" showInputMessage="1" showErrorMessage="1" error="Please enter &quot;No&quot;,&quot;Yes-But no action taken&quot;, &quot;Yes-Approved&quot; , &quot;Yes-Denied&quot;  " sqref="S1:S3" xr:uid="{2964827D-5C64-4E9B-9EC7-46E9CFE251CE}">
      <formula1>"No,Yes-But no action taken,Yes-Approved,Yes-Denied"</formula1>
    </dataValidation>
    <dataValidation allowBlank="1" showInputMessage="1" showErrorMessage="1" error="Please enter &quot;Vacant&quot;, or &quot;Non-Vacant&quot;" sqref="Q4:Q6 Q10:Q11" xr:uid="{1BEFD208-E241-4D19-A045-48BF6558F6EA}"/>
    <dataValidation allowBlank="1" showInputMessage="1" showErrorMessage="1" error="Please enter &quot;No Net Loss&quot; &quot;Unaccomodated Need&quot;, or &quot;Shortfall of Sites&quot;" sqref="J9:J12 J4:J6" xr:uid="{8CE214A9-D261-4098-A425-9055C1E41AD1}"/>
    <dataValidation type="list" allowBlank="1" showInputMessage="1" showErrorMessage="1" error="Please enter &quot;Vacant&quot;, or &quot;Non-Vacant&quot;" sqref="Q13:Q1048576 Q7:Q9" xr:uid="{57B4C107-F680-476E-9347-BAF147BF9606}">
      <formula1>"Vacant, Non-Vacant"</formula1>
    </dataValidation>
    <dataValidation type="list" allowBlank="1" showInputMessage="1" showErrorMessage="1" error="Please enter &quot;No Net Loss&quot; &quot;Unaccomodated Need&quot;, or &quot;Shortfall of Sites&quot;" sqref="J13:J499" xr:uid="{F5BDB326-C30B-4798-ACC5-2F954FF4D837}">
      <formula1>"No Net Loss, Unaccommodated Need, Shortfall of Sites"</formula1>
    </dataValidation>
    <dataValidation allowBlank="1" showInputMessage="1" sqref="M1:P1" xr:uid="{B76F46AB-4E35-4DEA-8684-9CA1B46F6F82}"/>
    <dataValidation type="list" allowBlank="1" showInputMessage="1" showErrorMessage="1" error="Please enter &quot;No Net Loss&quot; &quot;Unaccomodated Need&quot;, or &quot;Shortfall of Sites&quot;" sqref="J7:J8 J500:J1048576" xr:uid="{5B4269EC-02CA-4181-B940-D9A2E404F54B}">
      <formula1>"No Net Loss, Unaccomodated Need, Shortfall of Sites"</formula1>
    </dataValidation>
    <dataValidation type="whole" allowBlank="1" showInputMessage="1" showErrorMessage="1" error="Please enter a number" sqref="I4:I5 M2 P12:Q12 F7:I8 F10:I10 F12:I1048576" xr:uid="{22E89AF6-F6FB-4DE2-A458-A0A5A1A09670}">
      <formula1>0</formula1>
      <formula2>10000</formula2>
    </dataValidation>
    <dataValidation type="decimal" allowBlank="1" showInputMessage="1" showErrorMessage="1" error="Please enter a number" sqref="P4:P5 P7:P11 P13:P1048576 K7:K1048576" xr:uid="{C49405ED-192B-487C-9584-65BDA9B33EE7}">
      <formula1>0</formula1>
      <formula2>100000</formula2>
    </dataValidation>
    <dataValidation type="date" allowBlank="1" showInputMessage="1" showErrorMessage="1" error="Please enter a date" sqref="E7:E11 E4:E5 E13:E1048576" xr:uid="{4144FAA3-7482-40C6-BEA7-0010EDE95533}">
      <formula1>18264</formula1>
      <formula2>54789</formula2>
    </dataValidation>
  </dataValidations>
  <printOptions horizontalCentered="1"/>
  <pageMargins left="0.7" right="0.7" top="0.75" bottom="0.75" header="0.3" footer="0.3"/>
  <pageSetup scale="4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4C850-3884-4BE0-94E0-4F5010FC689A}">
  <sheetPr>
    <tabColor theme="7"/>
  </sheetPr>
  <dimension ref="A1:D189"/>
  <sheetViews>
    <sheetView zoomScale="60" zoomScaleNormal="60" workbookViewId="0">
      <selection activeCell="A11" sqref="A11:XFD11"/>
    </sheetView>
  </sheetViews>
  <sheetFormatPr defaultColWidth="8.85546875" defaultRowHeight="14.25" x14ac:dyDescent="0.2"/>
  <cols>
    <col min="1" max="1" width="30.42578125" style="42" customWidth="1"/>
    <col min="2" max="2" width="35" style="42" customWidth="1"/>
    <col min="3" max="3" width="23.42578125" style="42" customWidth="1"/>
    <col min="4" max="4" width="101.42578125" style="42" customWidth="1"/>
    <col min="5" max="16384" width="8.85546875" style="42"/>
  </cols>
  <sheetData>
    <row r="1" spans="1:4" s="35" customFormat="1" ht="23.25" customHeight="1" x14ac:dyDescent="0.35">
      <c r="A1" s="631" t="s">
        <v>333</v>
      </c>
      <c r="B1" s="631"/>
      <c r="C1" s="631"/>
      <c r="D1" s="631"/>
    </row>
    <row r="2" spans="1:4" s="35" customFormat="1" ht="23.25" customHeight="1" x14ac:dyDescent="0.35">
      <c r="A2" s="631" t="s">
        <v>337</v>
      </c>
      <c r="B2" s="631"/>
      <c r="C2" s="631"/>
      <c r="D2" s="631"/>
    </row>
    <row r="3" spans="1:4" s="35" customFormat="1" ht="15" x14ac:dyDescent="0.2">
      <c r="A3" s="613" t="s">
        <v>339</v>
      </c>
      <c r="B3" s="613"/>
      <c r="C3" s="613"/>
      <c r="D3" s="613"/>
    </row>
    <row r="4" spans="1:4" s="39" customFormat="1" ht="12.75" x14ac:dyDescent="0.2">
      <c r="A4" s="383" t="s">
        <v>332</v>
      </c>
      <c r="B4" s="69" t="str">
        <f>'[5]Start Here'!B4:E4</f>
        <v>Oakland</v>
      </c>
      <c r="C4" s="70"/>
      <c r="D4" s="53"/>
    </row>
    <row r="5" spans="1:4" s="39" customFormat="1" ht="12.75" x14ac:dyDescent="0.2">
      <c r="A5" s="383" t="s">
        <v>335</v>
      </c>
      <c r="B5" s="37">
        <f>'[5]Start Here'!B5</f>
        <v>2020</v>
      </c>
      <c r="C5" s="38" t="str">
        <f>'[5]Table A2'!C2</f>
        <v>(Jan. 1 - Dec. 31)</v>
      </c>
      <c r="D5" s="384"/>
    </row>
    <row r="6" spans="1:4" s="41" customFormat="1" ht="11.25" hidden="1" x14ac:dyDescent="0.2">
      <c r="A6" s="41" t="s">
        <v>4477</v>
      </c>
      <c r="B6" s="41" t="s">
        <v>4478</v>
      </c>
      <c r="C6" s="41" t="s">
        <v>4479</v>
      </c>
      <c r="D6" s="41" t="s">
        <v>4480</v>
      </c>
    </row>
    <row r="7" spans="1:4" ht="15.75" x14ac:dyDescent="0.2">
      <c r="A7" s="563" t="s">
        <v>4481</v>
      </c>
      <c r="B7" s="563"/>
      <c r="C7" s="563"/>
      <c r="D7" s="563"/>
    </row>
    <row r="8" spans="1:4" ht="15.75" customHeight="1" x14ac:dyDescent="0.2">
      <c r="A8" s="564" t="s">
        <v>4482</v>
      </c>
      <c r="B8" s="565"/>
      <c r="C8" s="565"/>
      <c r="D8" s="566"/>
    </row>
    <row r="9" spans="1:4" s="43" customFormat="1" ht="52.5" customHeight="1" x14ac:dyDescent="0.2">
      <c r="A9" s="632" t="s">
        <v>4483</v>
      </c>
      <c r="B9" s="633"/>
      <c r="C9" s="633"/>
      <c r="D9" s="634"/>
    </row>
    <row r="10" spans="1:4" s="43" customFormat="1" ht="18.75" customHeight="1" x14ac:dyDescent="0.2">
      <c r="A10" s="538">
        <v>1</v>
      </c>
      <c r="B10" s="538">
        <v>2</v>
      </c>
      <c r="C10" s="538">
        <v>3</v>
      </c>
      <c r="D10" s="537">
        <v>4</v>
      </c>
    </row>
    <row r="11" spans="1:4" s="43" customFormat="1" ht="12.75" x14ac:dyDescent="0.2">
      <c r="A11" s="531" t="s">
        <v>4484</v>
      </c>
      <c r="B11" s="531" t="s">
        <v>4485</v>
      </c>
      <c r="C11" s="531" t="s">
        <v>4486</v>
      </c>
      <c r="D11" s="531" t="s">
        <v>4487</v>
      </c>
    </row>
    <row r="12" spans="1:4" s="43" customFormat="1" ht="140.25" x14ac:dyDescent="0.2">
      <c r="A12" s="385" t="s">
        <v>4488</v>
      </c>
      <c r="B12" s="385" t="s">
        <v>4489</v>
      </c>
      <c r="C12" s="385" t="s">
        <v>4490</v>
      </c>
      <c r="D12" s="385" t="s">
        <v>4491</v>
      </c>
    </row>
    <row r="13" spans="1:4" s="386" customFormat="1" ht="25.5" x14ac:dyDescent="0.25">
      <c r="A13" s="385" t="s">
        <v>4488</v>
      </c>
      <c r="B13" s="385" t="s">
        <v>4492</v>
      </c>
      <c r="C13" s="385" t="s">
        <v>4493</v>
      </c>
      <c r="D13" s="385" t="s">
        <v>4494</v>
      </c>
    </row>
    <row r="14" spans="1:4" s="386" customFormat="1" ht="63.75" x14ac:dyDescent="0.25">
      <c r="A14" s="385" t="s">
        <v>4488</v>
      </c>
      <c r="B14" s="385" t="s">
        <v>4495</v>
      </c>
      <c r="C14" s="385" t="s">
        <v>4493</v>
      </c>
      <c r="D14" s="385" t="s">
        <v>4496</v>
      </c>
    </row>
    <row r="15" spans="1:4" s="386" customFormat="1" ht="242.25" x14ac:dyDescent="0.25">
      <c r="A15" s="385" t="s">
        <v>4488</v>
      </c>
      <c r="B15" s="385" t="s">
        <v>4497</v>
      </c>
      <c r="C15" s="385" t="s">
        <v>4498</v>
      </c>
      <c r="D15" s="385" t="s">
        <v>4499</v>
      </c>
    </row>
    <row r="16" spans="1:4" s="386" customFormat="1" ht="51" x14ac:dyDescent="0.25">
      <c r="A16" s="385" t="s">
        <v>4488</v>
      </c>
      <c r="B16" s="385" t="s">
        <v>4500</v>
      </c>
      <c r="C16" s="385" t="s">
        <v>4501</v>
      </c>
      <c r="D16" s="385" t="s">
        <v>4502</v>
      </c>
    </row>
    <row r="17" spans="1:4" s="386" customFormat="1" ht="76.5" x14ac:dyDescent="0.25">
      <c r="A17" s="385" t="s">
        <v>4503</v>
      </c>
      <c r="B17" s="385" t="s">
        <v>4504</v>
      </c>
      <c r="C17" s="385" t="s">
        <v>4505</v>
      </c>
      <c r="D17" s="385" t="s">
        <v>4506</v>
      </c>
    </row>
    <row r="18" spans="1:4" s="386" customFormat="1" ht="140.25" x14ac:dyDescent="0.25">
      <c r="A18" s="385" t="s">
        <v>4507</v>
      </c>
      <c r="B18" s="385" t="s">
        <v>4508</v>
      </c>
      <c r="C18" s="385" t="s">
        <v>4493</v>
      </c>
      <c r="D18" s="385" t="s">
        <v>4509</v>
      </c>
    </row>
    <row r="19" spans="1:4" s="386" customFormat="1" ht="76.5" x14ac:dyDescent="0.25">
      <c r="A19" s="385" t="s">
        <v>4507</v>
      </c>
      <c r="B19" s="385" t="s">
        <v>4510</v>
      </c>
      <c r="C19" s="385" t="s">
        <v>4493</v>
      </c>
      <c r="D19" s="385" t="s">
        <v>4511</v>
      </c>
    </row>
    <row r="20" spans="1:4" s="386" customFormat="1" ht="63.75" x14ac:dyDescent="0.25">
      <c r="A20" s="385" t="s">
        <v>4507</v>
      </c>
      <c r="B20" s="385" t="s">
        <v>4512</v>
      </c>
      <c r="C20" s="385" t="s">
        <v>4493</v>
      </c>
      <c r="D20" s="385" t="s">
        <v>4513</v>
      </c>
    </row>
    <row r="21" spans="1:4" s="386" customFormat="1" ht="38.25" x14ac:dyDescent="0.25">
      <c r="A21" s="385" t="s">
        <v>4507</v>
      </c>
      <c r="B21" s="385" t="s">
        <v>4514</v>
      </c>
      <c r="C21" s="385" t="s">
        <v>4493</v>
      </c>
      <c r="D21" s="385" t="s">
        <v>4515</v>
      </c>
    </row>
    <row r="22" spans="1:4" s="386" customFormat="1" ht="51" x14ac:dyDescent="0.25">
      <c r="A22" s="385" t="s">
        <v>4507</v>
      </c>
      <c r="B22" s="385" t="s">
        <v>4516</v>
      </c>
      <c r="C22" s="385" t="s">
        <v>4493</v>
      </c>
      <c r="D22" s="385" t="s">
        <v>4517</v>
      </c>
    </row>
    <row r="23" spans="1:4" s="386" customFormat="1" ht="255" x14ac:dyDescent="0.25">
      <c r="A23" s="385" t="s">
        <v>4507</v>
      </c>
      <c r="B23" s="385" t="s">
        <v>4518</v>
      </c>
      <c r="C23" s="385" t="s">
        <v>4493</v>
      </c>
      <c r="D23" s="385" t="s">
        <v>4519</v>
      </c>
    </row>
    <row r="24" spans="1:4" s="386" customFormat="1" ht="63.75" x14ac:dyDescent="0.25">
      <c r="A24" s="385" t="s">
        <v>4520</v>
      </c>
      <c r="B24" s="385" t="s">
        <v>4521</v>
      </c>
      <c r="C24" s="385" t="s">
        <v>4522</v>
      </c>
      <c r="D24" s="385" t="s">
        <v>4523</v>
      </c>
    </row>
    <row r="25" spans="1:4" s="386" customFormat="1" ht="63.75" x14ac:dyDescent="0.25">
      <c r="A25" s="385" t="s">
        <v>4520</v>
      </c>
      <c r="B25" s="385" t="s">
        <v>4524</v>
      </c>
      <c r="C25" s="385" t="s">
        <v>4522</v>
      </c>
      <c r="D25" s="385" t="s">
        <v>4523</v>
      </c>
    </row>
    <row r="26" spans="1:4" s="386" customFormat="1" ht="12.75" x14ac:dyDescent="0.25">
      <c r="A26" s="385" t="s">
        <v>4525</v>
      </c>
      <c r="B26" s="385" t="s">
        <v>4526</v>
      </c>
      <c r="C26" s="385" t="s">
        <v>4493</v>
      </c>
      <c r="D26" s="385" t="s">
        <v>4527</v>
      </c>
    </row>
    <row r="27" spans="1:4" s="386" customFormat="1" ht="38.25" x14ac:dyDescent="0.25">
      <c r="A27" s="385" t="s">
        <v>4528</v>
      </c>
      <c r="B27" s="385" t="s">
        <v>4529</v>
      </c>
      <c r="C27" s="385" t="s">
        <v>4493</v>
      </c>
      <c r="D27" s="385" t="s">
        <v>4530</v>
      </c>
    </row>
    <row r="28" spans="1:4" s="386" customFormat="1" ht="63.75" x14ac:dyDescent="0.25">
      <c r="A28" s="385" t="s">
        <v>4531</v>
      </c>
      <c r="B28" s="385" t="s">
        <v>4532</v>
      </c>
      <c r="C28" s="385" t="s">
        <v>4493</v>
      </c>
      <c r="D28" s="385" t="s">
        <v>4533</v>
      </c>
    </row>
    <row r="29" spans="1:4" s="386" customFormat="1" ht="76.5" x14ac:dyDescent="0.25">
      <c r="A29" s="385" t="s">
        <v>4534</v>
      </c>
      <c r="B29" s="385" t="s">
        <v>4535</v>
      </c>
      <c r="C29" s="385" t="s">
        <v>4493</v>
      </c>
      <c r="D29" s="385" t="s">
        <v>4536</v>
      </c>
    </row>
    <row r="30" spans="1:4" s="386" customFormat="1" ht="38.25" x14ac:dyDescent="0.25">
      <c r="A30" s="385" t="s">
        <v>4534</v>
      </c>
      <c r="B30" s="385" t="s">
        <v>4537</v>
      </c>
      <c r="C30" s="385" t="s">
        <v>4493</v>
      </c>
      <c r="D30" s="385" t="s">
        <v>4538</v>
      </c>
    </row>
    <row r="31" spans="1:4" s="386" customFormat="1" ht="25.5" x14ac:dyDescent="0.25">
      <c r="A31" s="385" t="s">
        <v>4534</v>
      </c>
      <c r="B31" s="385" t="s">
        <v>4539</v>
      </c>
      <c r="C31" s="385" t="s">
        <v>4493</v>
      </c>
      <c r="D31" s="385" t="s">
        <v>4540</v>
      </c>
    </row>
    <row r="32" spans="1:4" s="386" customFormat="1" ht="51" x14ac:dyDescent="0.25">
      <c r="A32" s="385" t="s">
        <v>4541</v>
      </c>
      <c r="B32" s="385" t="s">
        <v>4542</v>
      </c>
      <c r="C32" s="385" t="s">
        <v>4493</v>
      </c>
      <c r="D32" s="385" t="s">
        <v>4543</v>
      </c>
    </row>
    <row r="33" spans="1:4" s="386" customFormat="1" ht="38.25" x14ac:dyDescent="0.25">
      <c r="A33" s="385" t="s">
        <v>4544</v>
      </c>
      <c r="B33" s="385" t="s">
        <v>4545</v>
      </c>
      <c r="C33" s="385" t="s">
        <v>4546</v>
      </c>
      <c r="D33" s="385" t="s">
        <v>4547</v>
      </c>
    </row>
    <row r="34" spans="1:4" s="386" customFormat="1" ht="25.5" x14ac:dyDescent="0.25">
      <c r="A34" s="385" t="s">
        <v>4548</v>
      </c>
      <c r="B34" s="385" t="s">
        <v>4549</v>
      </c>
      <c r="C34" s="385" t="s">
        <v>4493</v>
      </c>
      <c r="D34" s="385" t="s">
        <v>4550</v>
      </c>
    </row>
    <row r="35" spans="1:4" s="386" customFormat="1" ht="76.5" x14ac:dyDescent="0.25">
      <c r="A35" s="385" t="s">
        <v>4548</v>
      </c>
      <c r="B35" s="385" t="s">
        <v>4551</v>
      </c>
      <c r="C35" s="385" t="s">
        <v>4552</v>
      </c>
      <c r="D35" s="385" t="s">
        <v>4553</v>
      </c>
    </row>
    <row r="36" spans="1:4" s="386" customFormat="1" ht="89.25" x14ac:dyDescent="0.25">
      <c r="A36" s="385" t="s">
        <v>4548</v>
      </c>
      <c r="B36" s="385" t="s">
        <v>4554</v>
      </c>
      <c r="C36" s="385" t="s">
        <v>4552</v>
      </c>
      <c r="D36" s="385" t="s">
        <v>4555</v>
      </c>
    </row>
    <row r="37" spans="1:4" s="386" customFormat="1" ht="89.25" x14ac:dyDescent="0.25">
      <c r="A37" s="385" t="s">
        <v>4548</v>
      </c>
      <c r="B37" s="385" t="s">
        <v>4556</v>
      </c>
      <c r="C37" s="385" t="s">
        <v>4552</v>
      </c>
      <c r="D37" s="385" t="s">
        <v>4557</v>
      </c>
    </row>
    <row r="38" spans="1:4" s="386" customFormat="1" ht="25.5" x14ac:dyDescent="0.25">
      <c r="A38" s="385" t="s">
        <v>4548</v>
      </c>
      <c r="B38" s="385" t="s">
        <v>4558</v>
      </c>
      <c r="C38" s="385" t="s">
        <v>4552</v>
      </c>
      <c r="D38" s="385" t="s">
        <v>4559</v>
      </c>
    </row>
    <row r="39" spans="1:4" s="386" customFormat="1" ht="63.75" x14ac:dyDescent="0.25">
      <c r="A39" s="385" t="s">
        <v>4560</v>
      </c>
      <c r="B39" s="385" t="s">
        <v>4561</v>
      </c>
      <c r="C39" s="385" t="s">
        <v>4493</v>
      </c>
      <c r="D39" s="385" t="s">
        <v>4562</v>
      </c>
    </row>
    <row r="40" spans="1:4" s="386" customFormat="1" ht="38.25" x14ac:dyDescent="0.25">
      <c r="A40" s="385" t="s">
        <v>4563</v>
      </c>
      <c r="B40" s="385" t="s">
        <v>4564</v>
      </c>
      <c r="C40" s="385" t="s">
        <v>4565</v>
      </c>
      <c r="D40" s="385" t="s">
        <v>4566</v>
      </c>
    </row>
    <row r="41" spans="1:4" s="386" customFormat="1" ht="25.5" x14ac:dyDescent="0.25">
      <c r="A41" s="385" t="s">
        <v>4563</v>
      </c>
      <c r="B41" s="385" t="s">
        <v>4567</v>
      </c>
      <c r="C41" s="385" t="s">
        <v>4493</v>
      </c>
      <c r="D41" s="385" t="s">
        <v>4568</v>
      </c>
    </row>
    <row r="42" spans="1:4" s="386" customFormat="1" ht="51" x14ac:dyDescent="0.25">
      <c r="A42" s="385" t="s">
        <v>4569</v>
      </c>
      <c r="B42" s="385" t="s">
        <v>4570</v>
      </c>
      <c r="C42" s="385" t="s">
        <v>4493</v>
      </c>
      <c r="D42" s="385" t="s">
        <v>4571</v>
      </c>
    </row>
    <row r="43" spans="1:4" s="386" customFormat="1" ht="76.5" x14ac:dyDescent="0.25">
      <c r="A43" s="385" t="s">
        <v>4569</v>
      </c>
      <c r="B43" s="385" t="s">
        <v>4572</v>
      </c>
      <c r="C43" s="385" t="s">
        <v>4493</v>
      </c>
      <c r="D43" s="385" t="s">
        <v>4573</v>
      </c>
    </row>
    <row r="44" spans="1:4" s="386" customFormat="1" ht="25.5" x14ac:dyDescent="0.25">
      <c r="A44" s="385" t="s">
        <v>4569</v>
      </c>
      <c r="B44" s="385" t="s">
        <v>4574</v>
      </c>
      <c r="C44" s="385" t="s">
        <v>4493</v>
      </c>
      <c r="D44" s="385" t="s">
        <v>4575</v>
      </c>
    </row>
    <row r="45" spans="1:4" s="386" customFormat="1" ht="38.25" x14ac:dyDescent="0.25">
      <c r="A45" s="385" t="s">
        <v>4576</v>
      </c>
      <c r="B45" s="385" t="s">
        <v>4577</v>
      </c>
      <c r="C45" s="385" t="s">
        <v>4493</v>
      </c>
      <c r="D45" s="385" t="s">
        <v>4578</v>
      </c>
    </row>
    <row r="46" spans="1:4" s="386" customFormat="1" ht="89.25" x14ac:dyDescent="0.25">
      <c r="A46" s="385" t="s">
        <v>4579</v>
      </c>
      <c r="B46" s="385" t="s">
        <v>4580</v>
      </c>
      <c r="C46" s="385" t="s">
        <v>4493</v>
      </c>
      <c r="D46" s="385" t="s">
        <v>4581</v>
      </c>
    </row>
    <row r="47" spans="1:4" s="386" customFormat="1" ht="165.75" x14ac:dyDescent="0.25">
      <c r="A47" s="385" t="s">
        <v>4579</v>
      </c>
      <c r="B47" s="385" t="s">
        <v>4582</v>
      </c>
      <c r="C47" s="385" t="s">
        <v>4583</v>
      </c>
      <c r="D47" s="385" t="s">
        <v>4584</v>
      </c>
    </row>
    <row r="48" spans="1:4" s="386" customFormat="1" ht="102" x14ac:dyDescent="0.25">
      <c r="A48" s="385" t="s">
        <v>4579</v>
      </c>
      <c r="B48" s="385" t="s">
        <v>4585</v>
      </c>
      <c r="C48" s="385" t="s">
        <v>4493</v>
      </c>
      <c r="D48" s="385" t="s">
        <v>4586</v>
      </c>
    </row>
    <row r="49" spans="1:4" s="386" customFormat="1" ht="76.5" x14ac:dyDescent="0.25">
      <c r="A49" s="385" t="s">
        <v>4579</v>
      </c>
      <c r="B49" s="385" t="s">
        <v>4587</v>
      </c>
      <c r="C49" s="385" t="s">
        <v>4588</v>
      </c>
      <c r="D49" s="385" t="s">
        <v>4589</v>
      </c>
    </row>
    <row r="50" spans="1:4" s="386" customFormat="1" ht="63.75" x14ac:dyDescent="0.25">
      <c r="A50" s="385" t="s">
        <v>4590</v>
      </c>
      <c r="B50" s="385" t="s">
        <v>4591</v>
      </c>
      <c r="C50" s="385" t="s">
        <v>4493</v>
      </c>
      <c r="D50" s="385" t="s">
        <v>4592</v>
      </c>
    </row>
    <row r="51" spans="1:4" s="386" customFormat="1" ht="76.5" x14ac:dyDescent="0.25">
      <c r="A51" s="385" t="s">
        <v>4590</v>
      </c>
      <c r="B51" s="385" t="s">
        <v>4593</v>
      </c>
      <c r="C51" s="385" t="s">
        <v>4594</v>
      </c>
      <c r="D51" s="385" t="s">
        <v>4595</v>
      </c>
    </row>
    <row r="52" spans="1:4" s="386" customFormat="1" ht="165.75" x14ac:dyDescent="0.25">
      <c r="A52" s="385" t="s">
        <v>4596</v>
      </c>
      <c r="B52" s="385" t="s">
        <v>4597</v>
      </c>
      <c r="C52" s="385" t="s">
        <v>4493</v>
      </c>
      <c r="D52" s="385" t="s">
        <v>4598</v>
      </c>
    </row>
    <row r="53" spans="1:4" s="386" customFormat="1" ht="102" x14ac:dyDescent="0.25">
      <c r="A53" s="385" t="s">
        <v>4596</v>
      </c>
      <c r="B53" s="385" t="s">
        <v>4599</v>
      </c>
      <c r="C53" s="385" t="s">
        <v>4493</v>
      </c>
      <c r="D53" s="385" t="s">
        <v>4600</v>
      </c>
    </row>
    <row r="54" spans="1:4" s="386" customFormat="1" ht="331.5" x14ac:dyDescent="0.25">
      <c r="A54" s="385" t="s">
        <v>4596</v>
      </c>
      <c r="B54" s="385" t="s">
        <v>4601</v>
      </c>
      <c r="C54" s="385" t="s">
        <v>4493</v>
      </c>
      <c r="D54" s="385" t="s">
        <v>4602</v>
      </c>
    </row>
    <row r="55" spans="1:4" s="386" customFormat="1" ht="255" x14ac:dyDescent="0.25">
      <c r="A55" s="385" t="s">
        <v>4596</v>
      </c>
      <c r="B55" s="385" t="s">
        <v>4603</v>
      </c>
      <c r="C55" s="385" t="s">
        <v>4493</v>
      </c>
      <c r="D55" s="385" t="s">
        <v>4604</v>
      </c>
    </row>
    <row r="56" spans="1:4" s="386" customFormat="1" ht="114.75" x14ac:dyDescent="0.25">
      <c r="A56" s="385" t="s">
        <v>4596</v>
      </c>
      <c r="B56" s="385" t="s">
        <v>4605</v>
      </c>
      <c r="C56" s="385" t="s">
        <v>4493</v>
      </c>
      <c r="D56" s="385" t="s">
        <v>4606</v>
      </c>
    </row>
    <row r="57" spans="1:4" s="386" customFormat="1" ht="102" x14ac:dyDescent="0.25">
      <c r="A57" s="385" t="s">
        <v>4596</v>
      </c>
      <c r="B57" s="385" t="s">
        <v>4607</v>
      </c>
      <c r="C57" s="385" t="s">
        <v>4493</v>
      </c>
      <c r="D57" s="385" t="s">
        <v>4608</v>
      </c>
    </row>
    <row r="58" spans="1:4" s="386" customFormat="1" ht="102" x14ac:dyDescent="0.25">
      <c r="A58" s="385" t="s">
        <v>4596</v>
      </c>
      <c r="B58" s="385" t="s">
        <v>4609</v>
      </c>
      <c r="C58" s="385" t="s">
        <v>4493</v>
      </c>
      <c r="D58" s="385" t="s">
        <v>4610</v>
      </c>
    </row>
    <row r="59" spans="1:4" s="386" customFormat="1" ht="76.5" x14ac:dyDescent="0.25">
      <c r="A59" s="385" t="s">
        <v>4596</v>
      </c>
      <c r="B59" s="385" t="s">
        <v>4611</v>
      </c>
      <c r="C59" s="385" t="s">
        <v>4493</v>
      </c>
      <c r="D59" s="385" t="s">
        <v>4612</v>
      </c>
    </row>
    <row r="60" spans="1:4" s="386" customFormat="1" ht="25.5" x14ac:dyDescent="0.25">
      <c r="A60" s="385" t="s">
        <v>4613</v>
      </c>
      <c r="B60" s="385" t="s">
        <v>4614</v>
      </c>
      <c r="C60" s="385" t="s">
        <v>4493</v>
      </c>
      <c r="D60" s="385" t="s">
        <v>4615</v>
      </c>
    </row>
    <row r="61" spans="1:4" s="386" customFormat="1" ht="51" x14ac:dyDescent="0.25">
      <c r="A61" s="385" t="s">
        <v>4613</v>
      </c>
      <c r="B61" s="385" t="s">
        <v>4616</v>
      </c>
      <c r="C61" s="385" t="s">
        <v>4617</v>
      </c>
      <c r="D61" s="385" t="s">
        <v>4618</v>
      </c>
    </row>
    <row r="62" spans="1:4" s="386" customFormat="1" ht="76.5" x14ac:dyDescent="0.25">
      <c r="A62" s="385" t="s">
        <v>4613</v>
      </c>
      <c r="B62" s="385" t="s">
        <v>4619</v>
      </c>
      <c r="C62" s="385" t="s">
        <v>4493</v>
      </c>
      <c r="D62" s="385" t="s">
        <v>4620</v>
      </c>
    </row>
    <row r="63" spans="1:4" s="386" customFormat="1" ht="25.5" x14ac:dyDescent="0.25">
      <c r="A63" s="385" t="s">
        <v>4613</v>
      </c>
      <c r="B63" s="385" t="s">
        <v>4621</v>
      </c>
      <c r="C63" s="385" t="s">
        <v>4493</v>
      </c>
      <c r="D63" s="385" t="s">
        <v>4622</v>
      </c>
    </row>
    <row r="64" spans="1:4" s="386" customFormat="1" ht="38.25" x14ac:dyDescent="0.25">
      <c r="A64" s="385" t="s">
        <v>4613</v>
      </c>
      <c r="B64" s="385" t="s">
        <v>4623</v>
      </c>
      <c r="C64" s="385" t="s">
        <v>4493</v>
      </c>
      <c r="D64" s="385" t="s">
        <v>4624</v>
      </c>
    </row>
    <row r="65" spans="1:4" s="386" customFormat="1" ht="38.25" x14ac:dyDescent="0.25">
      <c r="A65" s="385" t="s">
        <v>4613</v>
      </c>
      <c r="B65" s="385" t="s">
        <v>4625</v>
      </c>
      <c r="C65" s="385" t="s">
        <v>4493</v>
      </c>
      <c r="D65" s="385" t="s">
        <v>4626</v>
      </c>
    </row>
    <row r="66" spans="1:4" s="386" customFormat="1" ht="89.25" x14ac:dyDescent="0.25">
      <c r="A66" s="385" t="s">
        <v>4613</v>
      </c>
      <c r="B66" s="385" t="s">
        <v>4627</v>
      </c>
      <c r="C66" s="385" t="s">
        <v>4628</v>
      </c>
      <c r="D66" s="385" t="s">
        <v>4629</v>
      </c>
    </row>
    <row r="67" spans="1:4" s="386" customFormat="1" ht="51" x14ac:dyDescent="0.25">
      <c r="A67" s="385" t="s">
        <v>4630</v>
      </c>
      <c r="B67" s="385" t="s">
        <v>4631</v>
      </c>
      <c r="C67" s="385" t="s">
        <v>4493</v>
      </c>
      <c r="D67" s="385" t="s">
        <v>4632</v>
      </c>
    </row>
    <row r="68" spans="1:4" s="386" customFormat="1" ht="25.5" x14ac:dyDescent="0.25">
      <c r="A68" s="385" t="s">
        <v>4630</v>
      </c>
      <c r="B68" s="385" t="s">
        <v>4633</v>
      </c>
      <c r="C68" s="385" t="s">
        <v>4493</v>
      </c>
      <c r="D68" s="385" t="s">
        <v>4634</v>
      </c>
    </row>
    <row r="69" spans="1:4" s="386" customFormat="1" ht="38.25" x14ac:dyDescent="0.25">
      <c r="A69" s="385" t="s">
        <v>4630</v>
      </c>
      <c r="B69" s="385" t="s">
        <v>4635</v>
      </c>
      <c r="C69" s="385" t="s">
        <v>4522</v>
      </c>
      <c r="D69" s="385" t="s">
        <v>4636</v>
      </c>
    </row>
    <row r="70" spans="1:4" s="386" customFormat="1" ht="76.5" x14ac:dyDescent="0.25">
      <c r="A70" s="385" t="s">
        <v>4630</v>
      </c>
      <c r="B70" s="385" t="s">
        <v>4637</v>
      </c>
      <c r="C70" s="385" t="s">
        <v>4522</v>
      </c>
      <c r="D70" s="385" t="s">
        <v>4638</v>
      </c>
    </row>
    <row r="71" spans="1:4" s="386" customFormat="1" ht="38.25" x14ac:dyDescent="0.25">
      <c r="A71" s="385" t="s">
        <v>4639</v>
      </c>
      <c r="B71" s="385" t="s">
        <v>4640</v>
      </c>
      <c r="C71" s="385" t="s">
        <v>4493</v>
      </c>
      <c r="D71" s="385" t="s">
        <v>4641</v>
      </c>
    </row>
    <row r="72" spans="1:4" s="386" customFormat="1" ht="114.75" x14ac:dyDescent="0.25">
      <c r="A72" s="385" t="s">
        <v>4639</v>
      </c>
      <c r="B72" s="385" t="s">
        <v>4642</v>
      </c>
      <c r="C72" s="385" t="s">
        <v>4493</v>
      </c>
      <c r="D72" s="385" t="s">
        <v>5135</v>
      </c>
    </row>
    <row r="73" spans="1:4" s="386" customFormat="1" ht="25.5" x14ac:dyDescent="0.25">
      <c r="A73" s="385" t="s">
        <v>4643</v>
      </c>
      <c r="B73" s="385" t="s">
        <v>4644</v>
      </c>
      <c r="C73" s="385" t="s">
        <v>4493</v>
      </c>
      <c r="D73" s="385" t="s">
        <v>4645</v>
      </c>
    </row>
    <row r="74" spans="1:4" s="386" customFormat="1" ht="63.75" x14ac:dyDescent="0.25">
      <c r="A74" s="385" t="s">
        <v>4643</v>
      </c>
      <c r="B74" s="385" t="s">
        <v>4646</v>
      </c>
      <c r="C74" s="385" t="s">
        <v>4493</v>
      </c>
      <c r="D74" s="385" t="s">
        <v>4647</v>
      </c>
    </row>
    <row r="75" spans="1:4" s="386" customFormat="1" ht="89.25" x14ac:dyDescent="0.25">
      <c r="A75" s="385" t="s">
        <v>4648</v>
      </c>
      <c r="B75" s="385" t="s">
        <v>4649</v>
      </c>
      <c r="C75" s="385" t="s">
        <v>4650</v>
      </c>
      <c r="D75" s="385" t="s">
        <v>4651</v>
      </c>
    </row>
    <row r="76" spans="1:4" s="386" customFormat="1" ht="25.5" x14ac:dyDescent="0.25">
      <c r="A76" s="385" t="s">
        <v>4648</v>
      </c>
      <c r="B76" s="385" t="s">
        <v>4652</v>
      </c>
      <c r="C76" s="385" t="s">
        <v>4653</v>
      </c>
      <c r="D76" s="385" t="s">
        <v>4654</v>
      </c>
    </row>
    <row r="77" spans="1:4" s="386" customFormat="1" ht="76.5" x14ac:dyDescent="0.25">
      <c r="A77" s="385" t="s">
        <v>4655</v>
      </c>
      <c r="B77" s="385" t="s">
        <v>4656</v>
      </c>
      <c r="C77" s="385" t="s">
        <v>4657</v>
      </c>
      <c r="D77" s="385" t="s">
        <v>4658</v>
      </c>
    </row>
    <row r="78" spans="1:4" s="386" customFormat="1" ht="76.5" x14ac:dyDescent="0.25">
      <c r="A78" s="385" t="s">
        <v>4659</v>
      </c>
      <c r="B78" s="385" t="s">
        <v>4660</v>
      </c>
      <c r="C78" s="385" t="s">
        <v>4493</v>
      </c>
      <c r="D78" s="385" t="s">
        <v>4661</v>
      </c>
    </row>
    <row r="79" spans="1:4" s="386" customFormat="1" ht="38.25" x14ac:dyDescent="0.25">
      <c r="A79" s="385" t="s">
        <v>4662</v>
      </c>
      <c r="B79" s="385" t="s">
        <v>4663</v>
      </c>
      <c r="C79" s="385" t="s">
        <v>4664</v>
      </c>
      <c r="D79" s="385" t="s">
        <v>4665</v>
      </c>
    </row>
    <row r="80" spans="1:4" s="386" customFormat="1" ht="38.25" x14ac:dyDescent="0.25">
      <c r="A80" s="385" t="s">
        <v>4662</v>
      </c>
      <c r="B80" s="385" t="s">
        <v>4666</v>
      </c>
      <c r="C80" s="385" t="s">
        <v>4664</v>
      </c>
      <c r="D80" s="385" t="s">
        <v>4665</v>
      </c>
    </row>
    <row r="81" spans="1:4" s="386" customFormat="1" ht="25.5" x14ac:dyDescent="0.25">
      <c r="A81" s="385" t="s">
        <v>4667</v>
      </c>
      <c r="B81" s="385" t="s">
        <v>4668</v>
      </c>
      <c r="C81" s="385" t="s">
        <v>4664</v>
      </c>
      <c r="D81" s="385" t="s">
        <v>4669</v>
      </c>
    </row>
    <row r="82" spans="1:4" s="386" customFormat="1" ht="25.5" x14ac:dyDescent="0.25">
      <c r="A82" s="385" t="s">
        <v>4667</v>
      </c>
      <c r="B82" s="385" t="s">
        <v>4670</v>
      </c>
      <c r="C82" s="385" t="s">
        <v>4664</v>
      </c>
      <c r="D82" s="385" t="s">
        <v>4671</v>
      </c>
    </row>
    <row r="83" spans="1:4" s="386" customFormat="1" ht="25.5" x14ac:dyDescent="0.25">
      <c r="A83" s="385" t="s">
        <v>4667</v>
      </c>
      <c r="B83" s="385" t="s">
        <v>4672</v>
      </c>
      <c r="C83" s="385" t="s">
        <v>4664</v>
      </c>
      <c r="D83" s="385" t="s">
        <v>4673</v>
      </c>
    </row>
    <row r="84" spans="1:4" s="386" customFormat="1" ht="38.25" x14ac:dyDescent="0.25">
      <c r="A84" s="385" t="s">
        <v>4667</v>
      </c>
      <c r="B84" s="385" t="s">
        <v>4674</v>
      </c>
      <c r="C84" s="385" t="s">
        <v>4664</v>
      </c>
      <c r="D84" s="385" t="s">
        <v>4675</v>
      </c>
    </row>
    <row r="85" spans="1:4" s="386" customFormat="1" ht="25.5" x14ac:dyDescent="0.25">
      <c r="A85" s="385" t="s">
        <v>4667</v>
      </c>
      <c r="B85" s="385" t="s">
        <v>4676</v>
      </c>
      <c r="C85" s="385" t="s">
        <v>4664</v>
      </c>
      <c r="D85" s="385" t="s">
        <v>4677</v>
      </c>
    </row>
    <row r="86" spans="1:4" s="386" customFormat="1" ht="38.25" x14ac:dyDescent="0.25">
      <c r="A86" s="385" t="s">
        <v>4667</v>
      </c>
      <c r="B86" s="385" t="s">
        <v>4678</v>
      </c>
      <c r="C86" s="385" t="s">
        <v>4664</v>
      </c>
      <c r="D86" s="385" t="s">
        <v>4679</v>
      </c>
    </row>
    <row r="87" spans="1:4" s="386" customFormat="1" ht="38.25" x14ac:dyDescent="0.25">
      <c r="A87" s="385" t="s">
        <v>4680</v>
      </c>
      <c r="B87" s="385" t="s">
        <v>4681</v>
      </c>
      <c r="C87" s="385" t="s">
        <v>4664</v>
      </c>
      <c r="D87" s="385" t="s">
        <v>4682</v>
      </c>
    </row>
    <row r="88" spans="1:4" s="386" customFormat="1" ht="63.75" x14ac:dyDescent="0.25">
      <c r="A88" s="385" t="s">
        <v>4680</v>
      </c>
      <c r="B88" s="385" t="s">
        <v>4683</v>
      </c>
      <c r="C88" s="385" t="s">
        <v>4684</v>
      </c>
      <c r="D88" s="385" t="s">
        <v>4685</v>
      </c>
    </row>
    <row r="89" spans="1:4" s="386" customFormat="1" ht="38.25" x14ac:dyDescent="0.25">
      <c r="A89" s="385" t="s">
        <v>4680</v>
      </c>
      <c r="B89" s="385" t="s">
        <v>4686</v>
      </c>
      <c r="C89" s="385" t="s">
        <v>4664</v>
      </c>
      <c r="D89" s="385" t="s">
        <v>4687</v>
      </c>
    </row>
    <row r="90" spans="1:4" s="386" customFormat="1" ht="25.5" x14ac:dyDescent="0.25">
      <c r="A90" s="385" t="s">
        <v>4680</v>
      </c>
      <c r="B90" s="385" t="s">
        <v>4688</v>
      </c>
      <c r="C90" s="385" t="s">
        <v>4552</v>
      </c>
      <c r="D90" s="385" t="s">
        <v>4689</v>
      </c>
    </row>
    <row r="91" spans="1:4" s="386" customFormat="1" ht="38.25" x14ac:dyDescent="0.25">
      <c r="A91" s="385" t="s">
        <v>4680</v>
      </c>
      <c r="B91" s="385" t="s">
        <v>4690</v>
      </c>
      <c r="C91" s="385" t="s">
        <v>4664</v>
      </c>
      <c r="D91" s="385" t="s">
        <v>4691</v>
      </c>
    </row>
    <row r="92" spans="1:4" s="386" customFormat="1" ht="25.5" x14ac:dyDescent="0.25">
      <c r="A92" s="385" t="s">
        <v>4680</v>
      </c>
      <c r="B92" s="385" t="s">
        <v>4692</v>
      </c>
      <c r="C92" s="385" t="s">
        <v>4664</v>
      </c>
      <c r="D92" s="385" t="s">
        <v>4693</v>
      </c>
    </row>
    <row r="93" spans="1:4" s="386" customFormat="1" ht="25.5" x14ac:dyDescent="0.25">
      <c r="A93" s="385" t="s">
        <v>4680</v>
      </c>
      <c r="B93" s="385" t="s">
        <v>4694</v>
      </c>
      <c r="C93" s="385" t="s">
        <v>4552</v>
      </c>
      <c r="D93" s="385" t="s">
        <v>4695</v>
      </c>
    </row>
    <row r="94" spans="1:4" s="386" customFormat="1" ht="25.5" x14ac:dyDescent="0.25">
      <c r="A94" s="385" t="s">
        <v>4680</v>
      </c>
      <c r="B94" s="385" t="s">
        <v>4696</v>
      </c>
      <c r="C94" s="385" t="s">
        <v>4697</v>
      </c>
      <c r="D94" s="385" t="s">
        <v>4698</v>
      </c>
    </row>
    <row r="95" spans="1:4" s="386" customFormat="1" ht="178.5" x14ac:dyDescent="0.25">
      <c r="A95" s="385" t="s">
        <v>4680</v>
      </c>
      <c r="B95" s="385" t="s">
        <v>4699</v>
      </c>
      <c r="C95" s="385" t="s">
        <v>4697</v>
      </c>
      <c r="D95" s="385" t="s">
        <v>4700</v>
      </c>
    </row>
    <row r="96" spans="1:4" s="386" customFormat="1" ht="76.5" x14ac:dyDescent="0.25">
      <c r="A96" s="385" t="s">
        <v>4701</v>
      </c>
      <c r="B96" s="385" t="s">
        <v>4702</v>
      </c>
      <c r="C96" s="385" t="s">
        <v>4703</v>
      </c>
      <c r="D96" s="385" t="s">
        <v>4704</v>
      </c>
    </row>
    <row r="97" spans="1:4" s="386" customFormat="1" ht="63.75" x14ac:dyDescent="0.25">
      <c r="A97" s="385" t="s">
        <v>4705</v>
      </c>
      <c r="B97" s="385" t="s">
        <v>4706</v>
      </c>
      <c r="C97" s="385" t="s">
        <v>4707</v>
      </c>
      <c r="D97" s="385" t="s">
        <v>4708</v>
      </c>
    </row>
    <row r="98" spans="1:4" s="386" customFormat="1" ht="216.75" x14ac:dyDescent="0.25">
      <c r="A98" s="385" t="s">
        <v>4705</v>
      </c>
      <c r="B98" s="385" t="s">
        <v>4709</v>
      </c>
      <c r="C98" s="385">
        <v>0</v>
      </c>
      <c r="D98" s="385" t="s">
        <v>4710</v>
      </c>
    </row>
    <row r="99" spans="1:4" s="386" customFormat="1" ht="89.25" x14ac:dyDescent="0.25">
      <c r="A99" s="385" t="s">
        <v>4705</v>
      </c>
      <c r="B99" s="385" t="s">
        <v>4711</v>
      </c>
      <c r="C99" s="385" t="s">
        <v>4664</v>
      </c>
      <c r="D99" s="385" t="s">
        <v>4712</v>
      </c>
    </row>
    <row r="100" spans="1:4" s="386" customFormat="1" ht="25.5" x14ac:dyDescent="0.25">
      <c r="A100" s="385" t="s">
        <v>4705</v>
      </c>
      <c r="B100" s="385" t="s">
        <v>4713</v>
      </c>
      <c r="C100" s="385" t="s">
        <v>4664</v>
      </c>
      <c r="D100" s="385" t="s">
        <v>4714</v>
      </c>
    </row>
    <row r="101" spans="1:4" s="386" customFormat="1" ht="165.75" x14ac:dyDescent="0.25">
      <c r="A101" s="385" t="s">
        <v>4705</v>
      </c>
      <c r="B101" s="385" t="s">
        <v>4715</v>
      </c>
      <c r="C101" s="385" t="s">
        <v>4664</v>
      </c>
      <c r="D101" s="385" t="s">
        <v>4716</v>
      </c>
    </row>
    <row r="102" spans="1:4" s="386" customFormat="1" ht="153" x14ac:dyDescent="0.25">
      <c r="A102" s="385" t="s">
        <v>4717</v>
      </c>
      <c r="B102" s="385" t="s">
        <v>4718</v>
      </c>
      <c r="C102" s="385" t="s">
        <v>4664</v>
      </c>
      <c r="D102" s="385" t="s">
        <v>4719</v>
      </c>
    </row>
    <row r="103" spans="1:4" s="386" customFormat="1" ht="51" x14ac:dyDescent="0.25">
      <c r="A103" s="385" t="s">
        <v>4717</v>
      </c>
      <c r="B103" s="385" t="s">
        <v>4720</v>
      </c>
      <c r="C103" s="385" t="s">
        <v>4664</v>
      </c>
      <c r="D103" s="385" t="s">
        <v>4721</v>
      </c>
    </row>
    <row r="104" spans="1:4" s="386" customFormat="1" ht="25.5" x14ac:dyDescent="0.25">
      <c r="A104" s="385" t="s">
        <v>4722</v>
      </c>
      <c r="B104" s="385" t="s">
        <v>4723</v>
      </c>
      <c r="C104" s="385" t="s">
        <v>4664</v>
      </c>
      <c r="D104" s="385" t="s">
        <v>4724</v>
      </c>
    </row>
    <row r="105" spans="1:4" s="386" customFormat="1" ht="25.5" x14ac:dyDescent="0.25">
      <c r="A105" s="385" t="s">
        <v>4722</v>
      </c>
      <c r="B105" s="385" t="s">
        <v>4725</v>
      </c>
      <c r="C105" s="385" t="s">
        <v>4664</v>
      </c>
      <c r="D105" s="385" t="s">
        <v>4726</v>
      </c>
    </row>
    <row r="106" spans="1:4" s="386" customFormat="1" ht="38.25" x14ac:dyDescent="0.25">
      <c r="A106" s="385" t="s">
        <v>4722</v>
      </c>
      <c r="B106" s="385" t="s">
        <v>4727</v>
      </c>
      <c r="C106" s="385" t="s">
        <v>4664</v>
      </c>
      <c r="D106" s="385" t="s">
        <v>4728</v>
      </c>
    </row>
    <row r="107" spans="1:4" s="386" customFormat="1" ht="63.75" x14ac:dyDescent="0.25">
      <c r="A107" s="385" t="s">
        <v>4729</v>
      </c>
      <c r="B107" s="385" t="s">
        <v>4730</v>
      </c>
      <c r="C107" s="385" t="s">
        <v>4664</v>
      </c>
      <c r="D107" s="385" t="s">
        <v>4731</v>
      </c>
    </row>
    <row r="108" spans="1:4" s="386" customFormat="1" ht="51" x14ac:dyDescent="0.25">
      <c r="A108" s="385" t="s">
        <v>4732</v>
      </c>
      <c r="B108" s="385" t="s">
        <v>4733</v>
      </c>
      <c r="C108" s="385" t="s">
        <v>4664</v>
      </c>
      <c r="D108" s="385" t="s">
        <v>4734</v>
      </c>
    </row>
    <row r="109" spans="1:4" s="386" customFormat="1" ht="38.25" x14ac:dyDescent="0.25">
      <c r="A109" s="385" t="s">
        <v>4735</v>
      </c>
      <c r="B109" s="385" t="s">
        <v>4736</v>
      </c>
      <c r="C109" s="385" t="s">
        <v>4703</v>
      </c>
      <c r="D109" s="385" t="s">
        <v>4737</v>
      </c>
    </row>
    <row r="110" spans="1:4" s="386" customFormat="1" ht="38.25" x14ac:dyDescent="0.25">
      <c r="A110" s="385" t="s">
        <v>4738</v>
      </c>
      <c r="B110" s="385" t="s">
        <v>4739</v>
      </c>
      <c r="C110" s="385" t="s">
        <v>4664</v>
      </c>
      <c r="D110" s="385" t="s">
        <v>4740</v>
      </c>
    </row>
    <row r="111" spans="1:4" s="386" customFormat="1" ht="216.75" x14ac:dyDescent="0.25">
      <c r="A111" s="385" t="s">
        <v>4741</v>
      </c>
      <c r="B111" s="385" t="s">
        <v>4742</v>
      </c>
      <c r="C111" s="385" t="s">
        <v>4664</v>
      </c>
      <c r="D111" s="385" t="s">
        <v>4743</v>
      </c>
    </row>
    <row r="112" spans="1:4" s="386" customFormat="1" ht="63.75" x14ac:dyDescent="0.25">
      <c r="A112" s="385" t="s">
        <v>4741</v>
      </c>
      <c r="B112" s="385" t="s">
        <v>4744</v>
      </c>
      <c r="C112" s="385" t="s">
        <v>4664</v>
      </c>
      <c r="D112" s="385" t="s">
        <v>4745</v>
      </c>
    </row>
    <row r="113" spans="1:4" s="386" customFormat="1" ht="242.25" x14ac:dyDescent="0.25">
      <c r="A113" s="385" t="s">
        <v>4741</v>
      </c>
      <c r="B113" s="385" t="s">
        <v>4746</v>
      </c>
      <c r="C113" s="385" t="s">
        <v>4664</v>
      </c>
      <c r="D113" s="385" t="s">
        <v>4747</v>
      </c>
    </row>
    <row r="114" spans="1:4" s="386" customFormat="1" ht="102" x14ac:dyDescent="0.25">
      <c r="A114" s="385" t="s">
        <v>4741</v>
      </c>
      <c r="B114" s="385" t="s">
        <v>4748</v>
      </c>
      <c r="C114" s="385" t="s">
        <v>4664</v>
      </c>
      <c r="D114" s="385" t="s">
        <v>4749</v>
      </c>
    </row>
    <row r="115" spans="1:4" s="386" customFormat="1" ht="51" x14ac:dyDescent="0.25">
      <c r="A115" s="385" t="s">
        <v>4750</v>
      </c>
      <c r="B115" s="385" t="s">
        <v>4751</v>
      </c>
      <c r="C115" s="385" t="s">
        <v>4664</v>
      </c>
      <c r="D115" s="385" t="s">
        <v>4752</v>
      </c>
    </row>
    <row r="116" spans="1:4" s="386" customFormat="1" ht="216.75" x14ac:dyDescent="0.25">
      <c r="A116" s="385" t="s">
        <v>4750</v>
      </c>
      <c r="B116" s="385" t="s">
        <v>4753</v>
      </c>
      <c r="C116" s="385" t="s">
        <v>4664</v>
      </c>
      <c r="D116" s="385" t="s">
        <v>4754</v>
      </c>
    </row>
    <row r="117" spans="1:4" s="386" customFormat="1" ht="25.5" x14ac:dyDescent="0.25">
      <c r="A117" s="385" t="s">
        <v>4755</v>
      </c>
      <c r="B117" s="385" t="s">
        <v>4756</v>
      </c>
      <c r="C117" s="385" t="s">
        <v>4664</v>
      </c>
      <c r="D117" s="385" t="s">
        <v>4757</v>
      </c>
    </row>
    <row r="118" spans="1:4" s="386" customFormat="1" ht="102" x14ac:dyDescent="0.25">
      <c r="A118" s="385" t="s">
        <v>4758</v>
      </c>
      <c r="B118" s="385" t="s">
        <v>4759</v>
      </c>
      <c r="C118" s="385" t="s">
        <v>4664</v>
      </c>
      <c r="D118" s="385" t="s">
        <v>4760</v>
      </c>
    </row>
    <row r="119" spans="1:4" s="386" customFormat="1" ht="89.25" x14ac:dyDescent="0.25">
      <c r="A119" s="385" t="s">
        <v>4758</v>
      </c>
      <c r="B119" s="385" t="s">
        <v>4761</v>
      </c>
      <c r="C119" s="385" t="s">
        <v>4664</v>
      </c>
      <c r="D119" s="385" t="s">
        <v>4762</v>
      </c>
    </row>
    <row r="120" spans="1:4" s="386" customFormat="1" ht="153" x14ac:dyDescent="0.25">
      <c r="A120" s="385" t="s">
        <v>4758</v>
      </c>
      <c r="B120" s="385" t="s">
        <v>4763</v>
      </c>
      <c r="C120" s="385" t="s">
        <v>4664</v>
      </c>
      <c r="D120" s="385" t="s">
        <v>4764</v>
      </c>
    </row>
    <row r="121" spans="1:4" s="386" customFormat="1" ht="76.5" x14ac:dyDescent="0.25">
      <c r="A121" s="385" t="s">
        <v>4765</v>
      </c>
      <c r="B121" s="385" t="s">
        <v>4766</v>
      </c>
      <c r="C121" s="385" t="s">
        <v>4767</v>
      </c>
      <c r="D121" s="385" t="s">
        <v>4768</v>
      </c>
    </row>
    <row r="122" spans="1:4" s="386" customFormat="1" ht="51" x14ac:dyDescent="0.25">
      <c r="A122" s="385" t="s">
        <v>4769</v>
      </c>
      <c r="B122" s="385" t="s">
        <v>4770</v>
      </c>
      <c r="C122" s="385" t="s">
        <v>4664</v>
      </c>
      <c r="D122" s="385" t="s">
        <v>4771</v>
      </c>
    </row>
    <row r="123" spans="1:4" s="386" customFormat="1" ht="51" x14ac:dyDescent="0.25">
      <c r="A123" s="385" t="s">
        <v>4769</v>
      </c>
      <c r="B123" s="385" t="s">
        <v>4772</v>
      </c>
      <c r="C123" s="385" t="s">
        <v>4664</v>
      </c>
      <c r="D123" s="385" t="s">
        <v>4773</v>
      </c>
    </row>
    <row r="124" spans="1:4" s="386" customFormat="1" ht="51" x14ac:dyDescent="0.25">
      <c r="A124" s="385" t="s">
        <v>4769</v>
      </c>
      <c r="B124" s="385" t="s">
        <v>4774</v>
      </c>
      <c r="C124" s="385" t="s">
        <v>4664</v>
      </c>
      <c r="D124" s="385" t="s">
        <v>4775</v>
      </c>
    </row>
    <row r="125" spans="1:4" s="386" customFormat="1" ht="255" x14ac:dyDescent="0.25">
      <c r="A125" s="385" t="s">
        <v>4776</v>
      </c>
      <c r="B125" s="385" t="s">
        <v>4777</v>
      </c>
      <c r="C125" s="385" t="s">
        <v>4664</v>
      </c>
      <c r="D125" s="385" t="s">
        <v>4778</v>
      </c>
    </row>
    <row r="126" spans="1:4" s="386" customFormat="1" ht="127.5" x14ac:dyDescent="0.25">
      <c r="A126" s="385" t="s">
        <v>4776</v>
      </c>
      <c r="B126" s="385" t="s">
        <v>4779</v>
      </c>
      <c r="C126" s="385" t="s">
        <v>4664</v>
      </c>
      <c r="D126" s="385" t="s">
        <v>4780</v>
      </c>
    </row>
    <row r="127" spans="1:4" s="386" customFormat="1" ht="25.5" x14ac:dyDescent="0.25">
      <c r="A127" s="385" t="s">
        <v>4776</v>
      </c>
      <c r="B127" s="385" t="s">
        <v>4781</v>
      </c>
      <c r="C127" s="385" t="s">
        <v>4664</v>
      </c>
      <c r="D127" s="385" t="s">
        <v>4782</v>
      </c>
    </row>
    <row r="128" spans="1:4" s="386" customFormat="1" ht="89.25" x14ac:dyDescent="0.25">
      <c r="A128" s="385" t="s">
        <v>4776</v>
      </c>
      <c r="B128" s="385" t="s">
        <v>4783</v>
      </c>
      <c r="C128" s="385" t="s">
        <v>4664</v>
      </c>
      <c r="D128" s="385" t="s">
        <v>4784</v>
      </c>
    </row>
    <row r="129" spans="1:4" s="386" customFormat="1" ht="25.5" x14ac:dyDescent="0.25">
      <c r="A129" s="385" t="s">
        <v>4776</v>
      </c>
      <c r="B129" s="385" t="s">
        <v>4785</v>
      </c>
      <c r="C129" s="385" t="s">
        <v>4664</v>
      </c>
      <c r="D129" s="385" t="s">
        <v>4786</v>
      </c>
    </row>
    <row r="130" spans="1:4" s="386" customFormat="1" ht="89.25" x14ac:dyDescent="0.25">
      <c r="A130" s="385" t="s">
        <v>4787</v>
      </c>
      <c r="B130" s="385" t="s">
        <v>4788</v>
      </c>
      <c r="C130" s="385" t="s">
        <v>4664</v>
      </c>
      <c r="D130" s="385" t="s">
        <v>4789</v>
      </c>
    </row>
    <row r="131" spans="1:4" s="386" customFormat="1" ht="102" x14ac:dyDescent="0.25">
      <c r="A131" s="385" t="s">
        <v>4787</v>
      </c>
      <c r="B131" s="385" t="s">
        <v>4790</v>
      </c>
      <c r="C131" s="385" t="s">
        <v>4791</v>
      </c>
      <c r="D131" s="385" t="s">
        <v>4792</v>
      </c>
    </row>
    <row r="132" spans="1:4" s="386" customFormat="1" ht="140.25" x14ac:dyDescent="0.25">
      <c r="A132" s="385" t="s">
        <v>4787</v>
      </c>
      <c r="B132" s="385" t="s">
        <v>4793</v>
      </c>
      <c r="C132" s="385" t="s">
        <v>4664</v>
      </c>
      <c r="D132" s="385" t="s">
        <v>4491</v>
      </c>
    </row>
    <row r="133" spans="1:4" s="386" customFormat="1" ht="38.25" x14ac:dyDescent="0.25">
      <c r="A133" s="385" t="s">
        <v>4787</v>
      </c>
      <c r="B133" s="385" t="s">
        <v>4794</v>
      </c>
      <c r="C133" s="385" t="s">
        <v>4664</v>
      </c>
      <c r="D133" s="385" t="s">
        <v>4795</v>
      </c>
    </row>
    <row r="134" spans="1:4" s="386" customFormat="1" ht="229.5" x14ac:dyDescent="0.25">
      <c r="A134" s="385" t="s">
        <v>4787</v>
      </c>
      <c r="B134" s="385" t="s">
        <v>4796</v>
      </c>
      <c r="C134" s="385" t="s">
        <v>4664</v>
      </c>
      <c r="D134" s="385" t="s">
        <v>4797</v>
      </c>
    </row>
    <row r="135" spans="1:4" s="386" customFormat="1" ht="38.25" x14ac:dyDescent="0.25">
      <c r="A135" s="385" t="s">
        <v>4798</v>
      </c>
      <c r="B135" s="385" t="s">
        <v>4799</v>
      </c>
      <c r="C135" s="385" t="s">
        <v>4664</v>
      </c>
      <c r="D135" s="385" t="s">
        <v>4800</v>
      </c>
    </row>
    <row r="136" spans="1:4" s="386" customFormat="1" ht="51" x14ac:dyDescent="0.25">
      <c r="A136" s="385" t="s">
        <v>4798</v>
      </c>
      <c r="B136" s="385" t="s">
        <v>4801</v>
      </c>
      <c r="C136" s="385" t="s">
        <v>4664</v>
      </c>
      <c r="D136" s="385" t="s">
        <v>4802</v>
      </c>
    </row>
    <row r="137" spans="1:4" s="386" customFormat="1" ht="38.25" x14ac:dyDescent="0.25">
      <c r="A137" s="385" t="s">
        <v>4798</v>
      </c>
      <c r="B137" s="385" t="s">
        <v>4803</v>
      </c>
      <c r="C137" s="385" t="s">
        <v>4664</v>
      </c>
      <c r="D137" s="385" t="s">
        <v>4804</v>
      </c>
    </row>
    <row r="138" spans="1:4" s="386" customFormat="1" ht="38.25" x14ac:dyDescent="0.25">
      <c r="A138" s="385" t="s">
        <v>4798</v>
      </c>
      <c r="B138" s="385" t="s">
        <v>4805</v>
      </c>
      <c r="C138" s="385" t="s">
        <v>4664</v>
      </c>
      <c r="D138" s="385" t="s">
        <v>4806</v>
      </c>
    </row>
    <row r="139" spans="1:4" s="386" customFormat="1" ht="63.75" x14ac:dyDescent="0.25">
      <c r="A139" s="385" t="s">
        <v>4798</v>
      </c>
      <c r="B139" s="385" t="s">
        <v>4807</v>
      </c>
      <c r="C139" s="385" t="s">
        <v>4664</v>
      </c>
      <c r="D139" s="385" t="s">
        <v>4808</v>
      </c>
    </row>
    <row r="140" spans="1:4" s="386" customFormat="1" ht="63.75" x14ac:dyDescent="0.25">
      <c r="A140" s="385" t="s">
        <v>4798</v>
      </c>
      <c r="B140" s="385" t="s">
        <v>4809</v>
      </c>
      <c r="C140" s="385" t="s">
        <v>4664</v>
      </c>
      <c r="D140" s="385" t="s">
        <v>4810</v>
      </c>
    </row>
    <row r="141" spans="1:4" s="386" customFormat="1" ht="153" x14ac:dyDescent="0.25">
      <c r="A141" s="385" t="s">
        <v>4811</v>
      </c>
      <c r="B141" s="385" t="s">
        <v>4812</v>
      </c>
      <c r="C141" s="385" t="s">
        <v>4664</v>
      </c>
      <c r="D141" s="385" t="s">
        <v>4813</v>
      </c>
    </row>
    <row r="142" spans="1:4" s="386" customFormat="1" ht="255" x14ac:dyDescent="0.25">
      <c r="A142" s="385" t="s">
        <v>4811</v>
      </c>
      <c r="B142" s="385" t="s">
        <v>4814</v>
      </c>
      <c r="C142" s="385" t="s">
        <v>4664</v>
      </c>
      <c r="D142" s="385" t="s">
        <v>4815</v>
      </c>
    </row>
    <row r="143" spans="1:4" s="386" customFormat="1" ht="12.75" x14ac:dyDescent="0.25">
      <c r="A143" s="387"/>
      <c r="B143" s="387"/>
      <c r="C143" s="387"/>
      <c r="D143" s="387"/>
    </row>
    <row r="144" spans="1:4" s="386" customFormat="1" ht="12.75" x14ac:dyDescent="0.25">
      <c r="A144" s="387"/>
      <c r="B144" s="387"/>
      <c r="C144" s="387"/>
      <c r="D144" s="387"/>
    </row>
    <row r="145" spans="1:4" s="386" customFormat="1" ht="12.75" x14ac:dyDescent="0.25">
      <c r="A145" s="387"/>
      <c r="B145" s="387"/>
      <c r="C145" s="387"/>
      <c r="D145" s="387"/>
    </row>
    <row r="146" spans="1:4" s="386" customFormat="1" ht="12.75" x14ac:dyDescent="0.25">
      <c r="A146" s="387"/>
      <c r="B146" s="387"/>
      <c r="C146" s="387"/>
      <c r="D146" s="387"/>
    </row>
    <row r="147" spans="1:4" s="386" customFormat="1" ht="12.75" x14ac:dyDescent="0.25">
      <c r="A147" s="387"/>
      <c r="B147" s="387"/>
      <c r="C147" s="387"/>
      <c r="D147" s="387"/>
    </row>
    <row r="148" spans="1:4" s="386" customFormat="1" ht="12.75" x14ac:dyDescent="0.25">
      <c r="A148" s="387"/>
      <c r="B148" s="387"/>
      <c r="C148" s="387"/>
      <c r="D148" s="387"/>
    </row>
    <row r="149" spans="1:4" s="386" customFormat="1" ht="12.75" x14ac:dyDescent="0.25">
      <c r="A149" s="387"/>
      <c r="B149" s="387"/>
      <c r="C149" s="387"/>
      <c r="D149" s="387"/>
    </row>
    <row r="150" spans="1:4" s="386" customFormat="1" ht="12.75" x14ac:dyDescent="0.25">
      <c r="A150" s="387"/>
      <c r="B150" s="387"/>
      <c r="C150" s="387"/>
      <c r="D150" s="387"/>
    </row>
    <row r="151" spans="1:4" s="386" customFormat="1" ht="12.75" x14ac:dyDescent="0.25">
      <c r="A151" s="387"/>
      <c r="B151" s="387"/>
      <c r="C151" s="387"/>
      <c r="D151" s="387"/>
    </row>
    <row r="152" spans="1:4" s="386" customFormat="1" ht="12.75" x14ac:dyDescent="0.25">
      <c r="A152" s="387"/>
      <c r="B152" s="387"/>
      <c r="C152" s="387"/>
      <c r="D152" s="387"/>
    </row>
    <row r="153" spans="1:4" s="386" customFormat="1" ht="12.75" x14ac:dyDescent="0.25">
      <c r="A153" s="387"/>
      <c r="B153" s="387"/>
      <c r="C153" s="387"/>
      <c r="D153" s="387"/>
    </row>
    <row r="154" spans="1:4" s="386" customFormat="1" ht="12.75" x14ac:dyDescent="0.25">
      <c r="A154" s="387"/>
      <c r="B154" s="387"/>
      <c r="C154" s="387"/>
      <c r="D154" s="387"/>
    </row>
    <row r="155" spans="1:4" s="386" customFormat="1" ht="12.75" x14ac:dyDescent="0.25">
      <c r="A155" s="387"/>
      <c r="B155" s="387"/>
      <c r="C155" s="387"/>
      <c r="D155" s="387"/>
    </row>
    <row r="156" spans="1:4" s="386" customFormat="1" ht="12.75" x14ac:dyDescent="0.25">
      <c r="A156" s="387"/>
      <c r="B156" s="387"/>
      <c r="C156" s="387"/>
      <c r="D156" s="387"/>
    </row>
    <row r="157" spans="1:4" s="386" customFormat="1" ht="12.75" x14ac:dyDescent="0.25">
      <c r="A157" s="387"/>
      <c r="B157" s="387"/>
      <c r="C157" s="387"/>
      <c r="D157" s="387"/>
    </row>
    <row r="158" spans="1:4" s="386" customFormat="1" ht="12.75" x14ac:dyDescent="0.25">
      <c r="A158" s="387"/>
      <c r="B158" s="387"/>
      <c r="C158" s="387"/>
      <c r="D158" s="387"/>
    </row>
    <row r="159" spans="1:4" s="386" customFormat="1" ht="12.75" x14ac:dyDescent="0.25">
      <c r="A159" s="387"/>
      <c r="B159" s="387"/>
      <c r="C159" s="387"/>
      <c r="D159" s="387"/>
    </row>
    <row r="160" spans="1:4" s="386" customFormat="1" ht="12.75" x14ac:dyDescent="0.25">
      <c r="A160" s="387"/>
      <c r="B160" s="387"/>
      <c r="C160" s="387"/>
      <c r="D160" s="387"/>
    </row>
    <row r="161" spans="1:4" s="386" customFormat="1" ht="12.75" x14ac:dyDescent="0.25">
      <c r="A161" s="387"/>
      <c r="B161" s="387"/>
      <c r="C161" s="387"/>
      <c r="D161" s="387"/>
    </row>
    <row r="162" spans="1:4" s="386" customFormat="1" ht="12.75" x14ac:dyDescent="0.25">
      <c r="A162" s="387"/>
      <c r="B162" s="387"/>
      <c r="C162" s="387"/>
      <c r="D162" s="387"/>
    </row>
    <row r="163" spans="1:4" s="386" customFormat="1" ht="12.75" x14ac:dyDescent="0.25">
      <c r="A163" s="387"/>
      <c r="B163" s="387"/>
      <c r="C163" s="387"/>
      <c r="D163" s="387"/>
    </row>
    <row r="164" spans="1:4" s="386" customFormat="1" ht="12.75" x14ac:dyDescent="0.25">
      <c r="A164" s="387"/>
      <c r="B164" s="387"/>
      <c r="C164" s="387"/>
      <c r="D164" s="387"/>
    </row>
    <row r="165" spans="1:4" s="386" customFormat="1" ht="12.75" x14ac:dyDescent="0.25">
      <c r="A165" s="387"/>
      <c r="B165" s="387"/>
      <c r="C165" s="387"/>
      <c r="D165" s="387"/>
    </row>
    <row r="166" spans="1:4" s="386" customFormat="1" ht="12.75" x14ac:dyDescent="0.25">
      <c r="A166" s="387"/>
      <c r="B166" s="387"/>
      <c r="C166" s="387"/>
      <c r="D166" s="387"/>
    </row>
    <row r="167" spans="1:4" s="386" customFormat="1" ht="12.75" x14ac:dyDescent="0.25">
      <c r="A167" s="387"/>
      <c r="B167" s="387"/>
      <c r="C167" s="387"/>
      <c r="D167" s="387"/>
    </row>
    <row r="168" spans="1:4" s="386" customFormat="1" ht="12.75" x14ac:dyDescent="0.25">
      <c r="A168" s="387"/>
      <c r="B168" s="387"/>
      <c r="C168" s="387"/>
      <c r="D168" s="387"/>
    </row>
    <row r="169" spans="1:4" s="386" customFormat="1" ht="12.75" x14ac:dyDescent="0.25">
      <c r="A169" s="387"/>
      <c r="B169" s="387"/>
      <c r="C169" s="387"/>
      <c r="D169" s="387"/>
    </row>
    <row r="170" spans="1:4" s="386" customFormat="1" ht="12.75" x14ac:dyDescent="0.25">
      <c r="A170" s="387"/>
      <c r="B170" s="387"/>
      <c r="C170" s="387"/>
      <c r="D170" s="387"/>
    </row>
    <row r="171" spans="1:4" s="386" customFormat="1" ht="12.75" x14ac:dyDescent="0.2">
      <c r="A171" s="388" t="s">
        <v>4816</v>
      </c>
      <c r="B171" s="389"/>
      <c r="C171" s="389"/>
      <c r="D171" s="390"/>
    </row>
    <row r="172" spans="1:4" s="386" customFormat="1" ht="12.75" x14ac:dyDescent="0.25">
      <c r="A172" s="622"/>
      <c r="B172" s="623"/>
      <c r="C172" s="623"/>
      <c r="D172" s="624"/>
    </row>
    <row r="173" spans="1:4" s="386" customFormat="1" ht="12.75" x14ac:dyDescent="0.25">
      <c r="A173" s="625"/>
      <c r="B173" s="626"/>
      <c r="C173" s="626"/>
      <c r="D173" s="627"/>
    </row>
    <row r="174" spans="1:4" s="386" customFormat="1" ht="12.75" x14ac:dyDescent="0.25">
      <c r="A174" s="625"/>
      <c r="B174" s="626"/>
      <c r="C174" s="626"/>
      <c r="D174" s="627"/>
    </row>
    <row r="175" spans="1:4" s="386" customFormat="1" ht="12.75" x14ac:dyDescent="0.25">
      <c r="A175" s="625"/>
      <c r="B175" s="626"/>
      <c r="C175" s="626"/>
      <c r="D175" s="627"/>
    </row>
    <row r="176" spans="1:4" s="386" customFormat="1" ht="12.75" x14ac:dyDescent="0.25">
      <c r="A176" s="625"/>
      <c r="B176" s="626"/>
      <c r="C176" s="626"/>
      <c r="D176" s="627"/>
    </row>
    <row r="177" spans="1:4" s="386" customFormat="1" ht="12.75" x14ac:dyDescent="0.25">
      <c r="A177" s="625"/>
      <c r="B177" s="626"/>
      <c r="C177" s="626"/>
      <c r="D177" s="627"/>
    </row>
    <row r="178" spans="1:4" s="386" customFormat="1" ht="12.75" x14ac:dyDescent="0.25">
      <c r="A178" s="625"/>
      <c r="B178" s="626"/>
      <c r="C178" s="626"/>
      <c r="D178" s="627"/>
    </row>
    <row r="179" spans="1:4" s="386" customFormat="1" ht="12.75" x14ac:dyDescent="0.25">
      <c r="A179" s="628"/>
      <c r="B179" s="629"/>
      <c r="C179" s="629"/>
      <c r="D179" s="630"/>
    </row>
    <row r="180" spans="1:4" s="386" customFormat="1" ht="12.75" x14ac:dyDescent="0.25">
      <c r="A180" s="391"/>
      <c r="B180" s="391"/>
      <c r="C180" s="391"/>
      <c r="D180" s="391"/>
    </row>
    <row r="181" spans="1:4" s="43" customFormat="1" ht="12.75" x14ac:dyDescent="0.2">
      <c r="A181" s="391"/>
      <c r="B181" s="391"/>
      <c r="C181" s="391"/>
      <c r="D181" s="391"/>
    </row>
    <row r="182" spans="1:4" s="43" customFormat="1" ht="12.75" x14ac:dyDescent="0.2">
      <c r="A182" s="391"/>
      <c r="B182" s="391"/>
      <c r="C182" s="391"/>
      <c r="D182" s="391"/>
    </row>
    <row r="183" spans="1:4" s="43" customFormat="1" ht="12.75" x14ac:dyDescent="0.2">
      <c r="A183" s="391"/>
      <c r="B183" s="391"/>
      <c r="C183" s="391"/>
      <c r="D183" s="391"/>
    </row>
    <row r="184" spans="1:4" s="43" customFormat="1" ht="12.75" x14ac:dyDescent="0.2">
      <c r="A184" s="391"/>
      <c r="B184" s="391"/>
      <c r="C184" s="391"/>
      <c r="D184" s="391"/>
    </row>
    <row r="185" spans="1:4" s="43" customFormat="1" ht="12.75" x14ac:dyDescent="0.2">
      <c r="A185" s="391"/>
      <c r="B185" s="391"/>
      <c r="C185" s="391"/>
      <c r="D185" s="391"/>
    </row>
    <row r="186" spans="1:4" s="43" customFormat="1" ht="12.75" x14ac:dyDescent="0.2">
      <c r="A186" s="391"/>
      <c r="B186" s="391"/>
      <c r="C186" s="391"/>
      <c r="D186" s="391"/>
    </row>
    <row r="187" spans="1:4" s="43" customFormat="1" ht="12.75" x14ac:dyDescent="0.2">
      <c r="A187" s="391"/>
      <c r="B187" s="391"/>
      <c r="C187" s="391"/>
      <c r="D187" s="391"/>
    </row>
    <row r="188" spans="1:4" s="43" customFormat="1" ht="12.75" x14ac:dyDescent="0.2">
      <c r="A188" s="391"/>
      <c r="B188" s="391"/>
      <c r="C188" s="391"/>
      <c r="D188" s="391"/>
    </row>
    <row r="189" spans="1:4" s="43" customFormat="1" ht="12.75" x14ac:dyDescent="0.2">
      <c r="A189" s="392"/>
      <c r="B189" s="392"/>
      <c r="C189" s="392"/>
      <c r="D189" s="392"/>
    </row>
  </sheetData>
  <autoFilter ref="A11:D142" xr:uid="{D10EDF47-9076-4CA5-BFD3-F3ECF6A1B2F1}">
    <sortState xmlns:xlrd2="http://schemas.microsoft.com/office/spreadsheetml/2017/richdata2" ref="A12:D142">
      <sortCondition ref="B11:B142"/>
    </sortState>
  </autoFilter>
  <mergeCells count="7">
    <mergeCell ref="A172:D179"/>
    <mergeCell ref="A1:D1"/>
    <mergeCell ref="A2:D2"/>
    <mergeCell ref="A3:D3"/>
    <mergeCell ref="A7:D7"/>
    <mergeCell ref="A8:D8"/>
    <mergeCell ref="A9:D9"/>
  </mergeCells>
  <conditionalFormatting sqref="A12:D170">
    <cfRule type="expression" dxfId="10" priority="2">
      <formula>AND(ISBLANK(A12),SUM(COUNTIF($A12:$D12,"&lt;&gt;"&amp;"")&gt;0))</formula>
    </cfRule>
  </conditionalFormatting>
  <conditionalFormatting sqref="A12:D170">
    <cfRule type="expression" dxfId="9" priority="3">
      <formula>LEN(A12)&gt;5000</formula>
    </cfRule>
  </conditionalFormatting>
  <conditionalFormatting sqref="A172">
    <cfRule type="expression" dxfId="8" priority="1">
      <formula>LEN($A$172)&gt;10000</formula>
    </cfRule>
  </conditionalFormatting>
  <dataValidations count="1">
    <dataValidation operator="greaterThan" allowBlank="1" showInputMessage="1" showErrorMessage="1" error="Please enter a date later than 01/01/1900" sqref="C180:C188 C143:C170" xr:uid="{55E5BE74-FE8E-4B7E-BD9C-560912C56E21}"/>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E9467-15EF-4949-A057-51690CCFE9D5}">
  <sheetPr>
    <tabColor theme="7"/>
  </sheetPr>
  <dimension ref="A1:V1382"/>
  <sheetViews>
    <sheetView workbookViewId="0">
      <selection activeCell="E23" sqref="E22:E23"/>
    </sheetView>
  </sheetViews>
  <sheetFormatPr defaultColWidth="0" defaultRowHeight="14.25" x14ac:dyDescent="0.2"/>
  <cols>
    <col min="1" max="7" width="16.5703125" style="42" customWidth="1"/>
    <col min="8" max="9" width="25.5703125" style="42" customWidth="1"/>
    <col min="10" max="10" width="31.140625" style="42" customWidth="1"/>
    <col min="11" max="11" width="4.5703125" style="42" hidden="1" customWidth="1"/>
    <col min="12" max="16384" width="8.85546875" style="42" hidden="1"/>
  </cols>
  <sheetData>
    <row r="1" spans="1:22" s="35" customFormat="1" ht="22.9" customHeight="1" x14ac:dyDescent="0.35">
      <c r="A1" s="36" t="s">
        <v>332</v>
      </c>
      <c r="B1" s="69" t="s">
        <v>304</v>
      </c>
      <c r="C1" s="352"/>
      <c r="D1" s="49"/>
      <c r="E1" s="49"/>
      <c r="F1" s="49" t="s">
        <v>333</v>
      </c>
      <c r="G1" s="49"/>
      <c r="H1" s="49"/>
      <c r="I1" s="49"/>
      <c r="J1" s="640" t="s">
        <v>334</v>
      </c>
      <c r="K1" s="641"/>
      <c r="L1" s="642"/>
      <c r="M1" s="49"/>
      <c r="N1" s="49"/>
      <c r="O1" s="49"/>
      <c r="P1" s="49"/>
      <c r="Q1" s="49"/>
      <c r="R1" s="49"/>
      <c r="S1" s="49"/>
      <c r="T1" s="49"/>
      <c r="U1" s="74"/>
      <c r="V1" s="74"/>
    </row>
    <row r="2" spans="1:22" s="35" customFormat="1" ht="31.15" customHeight="1" x14ac:dyDescent="0.35">
      <c r="A2" s="36" t="s">
        <v>4817</v>
      </c>
      <c r="B2" s="37">
        <v>2020</v>
      </c>
      <c r="C2" s="38" t="s">
        <v>336</v>
      </c>
      <c r="D2" s="49"/>
      <c r="E2" s="49"/>
      <c r="F2" s="49" t="s">
        <v>337</v>
      </c>
      <c r="G2" s="49"/>
      <c r="H2" s="49"/>
      <c r="I2" s="49"/>
      <c r="J2" s="643" t="s">
        <v>338</v>
      </c>
      <c r="K2" s="644"/>
      <c r="L2" s="401"/>
      <c r="M2" s="49"/>
      <c r="N2" s="49"/>
      <c r="O2" s="49"/>
      <c r="P2" s="49"/>
      <c r="Q2" s="49"/>
      <c r="R2" s="49"/>
      <c r="S2" s="49"/>
      <c r="T2" s="49"/>
      <c r="U2" s="76"/>
      <c r="V2" s="76"/>
    </row>
    <row r="3" spans="1:22" s="35" customFormat="1" ht="15" x14ac:dyDescent="0.2">
      <c r="A3" s="613" t="s">
        <v>339</v>
      </c>
      <c r="B3" s="613"/>
      <c r="C3" s="613"/>
      <c r="D3" s="613"/>
      <c r="E3" s="613"/>
      <c r="F3" s="613"/>
      <c r="G3" s="613"/>
      <c r="H3" s="613"/>
      <c r="I3" s="613"/>
      <c r="J3" s="613"/>
      <c r="K3" s="613"/>
      <c r="L3" s="613"/>
      <c r="M3" s="613"/>
      <c r="N3" s="613"/>
      <c r="O3" s="613"/>
      <c r="P3" s="613"/>
      <c r="Q3" s="613"/>
      <c r="R3" s="613"/>
      <c r="S3" s="613"/>
      <c r="T3" s="613"/>
      <c r="U3" s="67"/>
      <c r="V3" s="67"/>
    </row>
    <row r="4" spans="1:22" s="39" customFormat="1" ht="7.15" customHeight="1" x14ac:dyDescent="0.2">
      <c r="K4" s="78"/>
    </row>
    <row r="5" spans="1:22" s="39" customFormat="1" ht="4.9000000000000004" customHeight="1" x14ac:dyDescent="0.2">
      <c r="D5" s="52"/>
    </row>
    <row r="6" spans="1:22" s="41" customFormat="1" ht="11.25" hidden="1" x14ac:dyDescent="0.2">
      <c r="A6" s="41" t="s">
        <v>4818</v>
      </c>
      <c r="B6" s="41" t="s">
        <v>4819</v>
      </c>
      <c r="C6" s="41" t="s">
        <v>4820</v>
      </c>
      <c r="D6" s="41" t="s">
        <v>4821</v>
      </c>
      <c r="E6" s="41" t="s">
        <v>4822</v>
      </c>
      <c r="F6" s="41" t="s">
        <v>4823</v>
      </c>
      <c r="G6" s="41" t="s">
        <v>4824</v>
      </c>
      <c r="H6" s="41" t="s">
        <v>4825</v>
      </c>
      <c r="I6" s="41" t="s">
        <v>4826</v>
      </c>
      <c r="J6" s="41" t="s">
        <v>4827</v>
      </c>
    </row>
    <row r="7" spans="1:22" ht="15.75" x14ac:dyDescent="0.2">
      <c r="A7" s="563" t="s">
        <v>4828</v>
      </c>
      <c r="B7" s="563"/>
      <c r="C7" s="563"/>
      <c r="D7" s="563"/>
      <c r="E7" s="563"/>
      <c r="F7" s="563"/>
      <c r="G7" s="563"/>
      <c r="H7" s="563"/>
      <c r="I7" s="563"/>
      <c r="J7" s="615"/>
    </row>
    <row r="8" spans="1:22" ht="15.75" x14ac:dyDescent="0.2">
      <c r="A8" s="563" t="s">
        <v>4829</v>
      </c>
      <c r="B8" s="563"/>
      <c r="C8" s="563"/>
      <c r="D8" s="563"/>
      <c r="E8" s="563"/>
      <c r="F8" s="563"/>
      <c r="G8" s="563"/>
      <c r="H8" s="563"/>
      <c r="I8" s="563"/>
      <c r="J8" s="615"/>
    </row>
    <row r="9" spans="1:22" ht="45" customHeight="1" x14ac:dyDescent="0.2">
      <c r="A9" s="567" t="s">
        <v>362</v>
      </c>
      <c r="B9" s="636"/>
      <c r="C9" s="636"/>
      <c r="D9" s="635"/>
      <c r="E9" s="619" t="s">
        <v>4830</v>
      </c>
      <c r="F9" s="619"/>
      <c r="G9" s="619"/>
      <c r="H9" s="619"/>
      <c r="I9" s="535" t="s">
        <v>4831</v>
      </c>
      <c r="J9" s="535" t="s">
        <v>4832</v>
      </c>
    </row>
    <row r="10" spans="1:22" ht="14.25" customHeight="1" x14ac:dyDescent="0.2">
      <c r="A10" s="567">
        <v>1</v>
      </c>
      <c r="B10" s="568"/>
      <c r="C10" s="568"/>
      <c r="D10" s="635"/>
      <c r="E10" s="567">
        <v>2</v>
      </c>
      <c r="F10" s="636"/>
      <c r="G10" s="636"/>
      <c r="H10" s="635"/>
      <c r="I10" s="535">
        <v>3</v>
      </c>
      <c r="J10" s="535">
        <v>4</v>
      </c>
    </row>
    <row r="11" spans="1:22" ht="66.75" customHeight="1" x14ac:dyDescent="0.2">
      <c r="A11" s="537" t="s">
        <v>4463</v>
      </c>
      <c r="B11" s="537" t="s">
        <v>325</v>
      </c>
      <c r="C11" s="537" t="s">
        <v>2098</v>
      </c>
      <c r="D11" s="537" t="s">
        <v>2099</v>
      </c>
      <c r="E11" s="537" t="s">
        <v>4833</v>
      </c>
      <c r="F11" s="537" t="s">
        <v>4834</v>
      </c>
      <c r="G11" s="537" t="s">
        <v>4835</v>
      </c>
      <c r="H11" s="537" t="s">
        <v>4836</v>
      </c>
      <c r="I11" s="537" t="s">
        <v>4831</v>
      </c>
      <c r="J11" s="537" t="s">
        <v>4832</v>
      </c>
    </row>
    <row r="12" spans="1:22" s="405" customFormat="1" x14ac:dyDescent="0.2">
      <c r="A12" s="637" t="s">
        <v>389</v>
      </c>
      <c r="B12" s="638"/>
      <c r="C12" s="639"/>
      <c r="D12" s="402"/>
      <c r="E12" s="403">
        <f>SUMPRODUCT((YEAR($J13:$J1000)='[6]Start Here'!$B$5)*E13:E1000)</f>
        <v>0</v>
      </c>
      <c r="F12" s="403">
        <f>SUMPRODUCT((YEAR($J13:$J1000)='[6]Start Here'!$B$5)*F13:F1000)</f>
        <v>0</v>
      </c>
      <c r="G12" s="403">
        <f>SUMPRODUCT((YEAR($J13:$J1000)='[6]Start Here'!$B$5)*G13:G1000)</f>
        <v>0</v>
      </c>
      <c r="H12" s="403">
        <f>SUMPRODUCT((YEAR($J13:$J1000)='[6]Start Here'!$B$5)*H13:H1000)</f>
        <v>0</v>
      </c>
      <c r="I12" s="403"/>
      <c r="J12" s="404"/>
    </row>
    <row r="13" spans="1:22" s="48" customFormat="1" x14ac:dyDescent="0.2">
      <c r="A13" s="46"/>
      <c r="B13" s="46"/>
      <c r="C13" s="46"/>
      <c r="D13" s="46"/>
      <c r="E13" s="46"/>
      <c r="F13" s="46"/>
      <c r="G13" s="46"/>
      <c r="H13" s="46"/>
      <c r="I13" s="406"/>
      <c r="J13" s="407"/>
    </row>
    <row r="14" spans="1:22" s="48" customFormat="1" x14ac:dyDescent="0.2">
      <c r="A14" s="46"/>
      <c r="B14" s="46"/>
      <c r="C14" s="46"/>
      <c r="D14" s="46"/>
      <c r="E14" s="46"/>
      <c r="F14" s="46"/>
      <c r="G14" s="46"/>
      <c r="H14" s="46"/>
      <c r="I14" s="406"/>
      <c r="J14" s="407"/>
    </row>
    <row r="15" spans="1:22" s="48" customFormat="1" x14ac:dyDescent="0.2">
      <c r="A15" s="46"/>
      <c r="B15" s="46"/>
      <c r="C15" s="46"/>
      <c r="D15" s="46"/>
      <c r="E15" s="46"/>
      <c r="F15" s="46"/>
      <c r="G15" s="46"/>
      <c r="H15" s="46"/>
      <c r="I15" s="406"/>
      <c r="J15" s="407"/>
    </row>
    <row r="16" spans="1:22" s="48" customFormat="1" x14ac:dyDescent="0.2">
      <c r="A16" s="46"/>
      <c r="B16" s="46"/>
      <c r="C16" s="46"/>
      <c r="D16" s="46"/>
      <c r="E16" s="46"/>
      <c r="F16" s="46"/>
      <c r="G16" s="46"/>
      <c r="H16" s="46"/>
      <c r="I16" s="406"/>
      <c r="J16" s="407"/>
    </row>
    <row r="17" spans="1:10" s="48" customFormat="1" x14ac:dyDescent="0.2">
      <c r="A17" s="46"/>
      <c r="B17" s="46"/>
      <c r="C17" s="46"/>
      <c r="D17" s="46"/>
      <c r="E17" s="46"/>
      <c r="F17" s="46"/>
      <c r="G17" s="46"/>
      <c r="H17" s="46"/>
      <c r="I17" s="406"/>
      <c r="J17" s="407"/>
    </row>
    <row r="18" spans="1:10" s="48" customFormat="1" x14ac:dyDescent="0.2">
      <c r="A18" s="46"/>
      <c r="B18" s="46"/>
      <c r="C18" s="46"/>
      <c r="D18" s="46"/>
      <c r="E18" s="46"/>
      <c r="F18" s="46"/>
      <c r="G18" s="46"/>
      <c r="H18" s="46"/>
      <c r="I18" s="406"/>
      <c r="J18" s="407"/>
    </row>
    <row r="19" spans="1:10" s="48" customFormat="1" x14ac:dyDescent="0.2">
      <c r="A19" s="46"/>
      <c r="B19" s="46"/>
      <c r="C19" s="46"/>
      <c r="D19" s="46"/>
      <c r="E19" s="46"/>
      <c r="F19" s="46"/>
      <c r="G19" s="46"/>
      <c r="H19" s="46"/>
      <c r="I19" s="406"/>
      <c r="J19" s="407"/>
    </row>
    <row r="20" spans="1:10" s="48" customFormat="1" x14ac:dyDescent="0.2">
      <c r="A20" s="46"/>
      <c r="B20" s="46"/>
      <c r="C20" s="46"/>
      <c r="D20" s="46"/>
      <c r="E20" s="46"/>
      <c r="F20" s="46"/>
      <c r="G20" s="46"/>
      <c r="H20" s="46"/>
      <c r="I20" s="406"/>
      <c r="J20" s="407"/>
    </row>
    <row r="21" spans="1:10" s="48" customFormat="1" x14ac:dyDescent="0.2">
      <c r="A21" s="46"/>
      <c r="B21" s="46"/>
      <c r="C21" s="46"/>
      <c r="D21" s="46"/>
      <c r="E21" s="46"/>
      <c r="F21" s="46"/>
      <c r="G21" s="46"/>
      <c r="H21" s="46"/>
      <c r="I21" s="406"/>
      <c r="J21" s="407"/>
    </row>
    <row r="22" spans="1:10" s="48" customFormat="1" x14ac:dyDescent="0.2">
      <c r="A22" s="46"/>
      <c r="B22" s="46"/>
      <c r="C22" s="46"/>
      <c r="D22" s="46"/>
      <c r="E22" s="46"/>
      <c r="F22" s="46"/>
      <c r="G22" s="46"/>
      <c r="H22" s="46"/>
      <c r="I22" s="406"/>
      <c r="J22" s="407"/>
    </row>
    <row r="23" spans="1:10" s="48" customFormat="1" x14ac:dyDescent="0.2">
      <c r="A23" s="46"/>
      <c r="B23" s="46"/>
      <c r="C23" s="46"/>
      <c r="D23" s="46"/>
      <c r="E23" s="46"/>
      <c r="F23" s="46"/>
      <c r="G23" s="46"/>
      <c r="H23" s="46"/>
      <c r="I23" s="406"/>
      <c r="J23" s="407"/>
    </row>
    <row r="24" spans="1:10" s="48" customFormat="1" x14ac:dyDescent="0.2">
      <c r="A24" s="46"/>
      <c r="B24" s="46"/>
      <c r="C24" s="46"/>
      <c r="D24" s="46"/>
      <c r="E24" s="46"/>
      <c r="F24" s="46"/>
      <c r="G24" s="46"/>
      <c r="H24" s="46"/>
      <c r="I24" s="406"/>
      <c r="J24" s="407"/>
    </row>
    <row r="25" spans="1:10" s="48" customFormat="1" x14ac:dyDescent="0.2">
      <c r="A25" s="46"/>
      <c r="B25" s="46"/>
      <c r="C25" s="46"/>
      <c r="D25" s="46"/>
      <c r="E25" s="46"/>
      <c r="F25" s="46"/>
      <c r="G25" s="46"/>
      <c r="H25" s="46"/>
      <c r="I25" s="406"/>
      <c r="J25" s="407"/>
    </row>
    <row r="26" spans="1:10" s="48" customFormat="1" x14ac:dyDescent="0.2">
      <c r="A26" s="46"/>
      <c r="B26" s="46"/>
      <c r="C26" s="46"/>
      <c r="D26" s="46"/>
      <c r="E26" s="46"/>
      <c r="F26" s="46"/>
      <c r="G26" s="46"/>
      <c r="H26" s="46"/>
      <c r="I26" s="406"/>
      <c r="J26" s="407"/>
    </row>
    <row r="27" spans="1:10" s="48" customFormat="1" x14ac:dyDescent="0.2">
      <c r="A27" s="46"/>
      <c r="B27" s="46"/>
      <c r="C27" s="46"/>
      <c r="D27" s="46"/>
      <c r="E27" s="46"/>
      <c r="F27" s="46"/>
      <c r="G27" s="46"/>
      <c r="H27" s="46"/>
      <c r="I27" s="406"/>
      <c r="J27" s="407"/>
    </row>
    <row r="28" spans="1:10" s="48" customFormat="1" x14ac:dyDescent="0.2">
      <c r="A28" s="46"/>
      <c r="B28" s="46"/>
      <c r="C28" s="46"/>
      <c r="D28" s="46"/>
      <c r="E28" s="46"/>
      <c r="F28" s="46"/>
      <c r="G28" s="46"/>
      <c r="H28" s="46"/>
      <c r="I28" s="406"/>
      <c r="J28" s="407"/>
    </row>
    <row r="29" spans="1:10" s="48" customFormat="1" x14ac:dyDescent="0.2">
      <c r="A29" s="46"/>
      <c r="B29" s="46"/>
      <c r="C29" s="46"/>
      <c r="D29" s="46"/>
      <c r="E29" s="46"/>
      <c r="F29" s="46"/>
      <c r="G29" s="46"/>
      <c r="H29" s="46"/>
      <c r="I29" s="406"/>
      <c r="J29" s="407"/>
    </row>
    <row r="30" spans="1:10" s="48" customFormat="1" x14ac:dyDescent="0.2">
      <c r="A30" s="46"/>
      <c r="B30" s="46"/>
      <c r="C30" s="46"/>
      <c r="D30" s="46"/>
      <c r="E30" s="46"/>
      <c r="F30" s="46"/>
      <c r="G30" s="46"/>
      <c r="H30" s="46"/>
      <c r="I30" s="406"/>
      <c r="J30" s="407"/>
    </row>
    <row r="31" spans="1:10" s="48" customFormat="1" x14ac:dyDescent="0.2">
      <c r="A31" s="46"/>
      <c r="B31" s="46"/>
      <c r="C31" s="46"/>
      <c r="D31" s="46"/>
      <c r="E31" s="46"/>
      <c r="F31" s="46"/>
      <c r="G31" s="46"/>
      <c r="H31" s="46"/>
      <c r="I31" s="406"/>
      <c r="J31" s="407"/>
    </row>
    <row r="32" spans="1:10" s="48" customFormat="1" x14ac:dyDescent="0.2">
      <c r="A32" s="46"/>
      <c r="B32" s="46"/>
      <c r="C32" s="46"/>
      <c r="D32" s="46"/>
      <c r="E32" s="46"/>
      <c r="F32" s="46"/>
      <c r="G32" s="46"/>
      <c r="H32" s="46"/>
      <c r="I32" s="406"/>
      <c r="J32" s="407"/>
    </row>
    <row r="33" spans="1:10" s="48" customFormat="1" x14ac:dyDescent="0.2">
      <c r="A33" s="46"/>
      <c r="B33" s="46"/>
      <c r="C33" s="46"/>
      <c r="D33" s="46"/>
      <c r="E33" s="46"/>
      <c r="F33" s="46"/>
      <c r="G33" s="46"/>
      <c r="H33" s="46"/>
      <c r="I33" s="406"/>
      <c r="J33" s="407"/>
    </row>
    <row r="34" spans="1:10" s="48" customFormat="1" x14ac:dyDescent="0.2">
      <c r="A34" s="46"/>
      <c r="B34" s="46"/>
      <c r="C34" s="46"/>
      <c r="D34" s="46"/>
      <c r="E34" s="46"/>
      <c r="F34" s="46"/>
      <c r="G34" s="46"/>
      <c r="H34" s="46"/>
      <c r="I34" s="406"/>
      <c r="J34" s="407"/>
    </row>
    <row r="35" spans="1:10" s="48" customFormat="1" x14ac:dyDescent="0.2">
      <c r="A35" s="46"/>
      <c r="B35" s="46"/>
      <c r="C35" s="46"/>
      <c r="D35" s="46"/>
      <c r="E35" s="46"/>
      <c r="F35" s="46"/>
      <c r="G35" s="46"/>
      <c r="H35" s="46"/>
      <c r="I35" s="406"/>
      <c r="J35" s="407"/>
    </row>
    <row r="36" spans="1:10" s="48" customFormat="1" x14ac:dyDescent="0.2">
      <c r="A36" s="46"/>
      <c r="B36" s="46"/>
      <c r="C36" s="46"/>
      <c r="D36" s="46"/>
      <c r="E36" s="46"/>
      <c r="F36" s="46"/>
      <c r="G36" s="46"/>
      <c r="H36" s="46"/>
      <c r="I36" s="406"/>
      <c r="J36" s="407"/>
    </row>
    <row r="37" spans="1:10" s="48" customFormat="1" x14ac:dyDescent="0.2">
      <c r="A37" s="46"/>
      <c r="B37" s="46"/>
      <c r="C37" s="46"/>
      <c r="D37" s="46"/>
      <c r="E37" s="46"/>
      <c r="F37" s="46"/>
      <c r="G37" s="46"/>
      <c r="H37" s="46"/>
      <c r="I37" s="406"/>
      <c r="J37" s="407"/>
    </row>
    <row r="38" spans="1:10" s="48" customFormat="1" x14ac:dyDescent="0.2">
      <c r="A38" s="46"/>
      <c r="B38" s="46"/>
      <c r="C38" s="46"/>
      <c r="D38" s="46"/>
      <c r="E38" s="46"/>
      <c r="F38" s="46"/>
      <c r="G38" s="46"/>
      <c r="H38" s="46"/>
      <c r="I38" s="406"/>
      <c r="J38" s="407"/>
    </row>
    <row r="39" spans="1:10" s="48" customFormat="1" x14ac:dyDescent="0.2">
      <c r="A39" s="46"/>
      <c r="B39" s="46"/>
      <c r="C39" s="46"/>
      <c r="D39" s="46"/>
      <c r="E39" s="46"/>
      <c r="F39" s="46"/>
      <c r="G39" s="46"/>
      <c r="H39" s="46"/>
      <c r="I39" s="406"/>
      <c r="J39" s="407"/>
    </row>
    <row r="40" spans="1:10" s="48" customFormat="1" x14ac:dyDescent="0.2">
      <c r="A40" s="46"/>
      <c r="B40" s="46"/>
      <c r="C40" s="46"/>
      <c r="D40" s="46"/>
      <c r="E40" s="46"/>
      <c r="F40" s="46"/>
      <c r="G40" s="46"/>
      <c r="H40" s="46"/>
      <c r="I40" s="406"/>
      <c r="J40" s="407"/>
    </row>
    <row r="41" spans="1:10" s="48" customFormat="1" x14ac:dyDescent="0.2">
      <c r="A41" s="46"/>
      <c r="B41" s="46"/>
      <c r="C41" s="46"/>
      <c r="D41" s="46"/>
      <c r="E41" s="46"/>
      <c r="F41" s="46"/>
      <c r="G41" s="46"/>
      <c r="H41" s="46"/>
      <c r="I41" s="406"/>
      <c r="J41" s="407"/>
    </row>
    <row r="42" spans="1:10" s="48" customFormat="1" x14ac:dyDescent="0.2">
      <c r="A42" s="46"/>
      <c r="B42" s="46"/>
      <c r="C42" s="46"/>
      <c r="D42" s="46"/>
      <c r="E42" s="46"/>
      <c r="F42" s="46"/>
      <c r="G42" s="46"/>
      <c r="H42" s="46"/>
      <c r="I42" s="406"/>
      <c r="J42" s="407"/>
    </row>
    <row r="43" spans="1:10" s="48" customFormat="1" x14ac:dyDescent="0.2">
      <c r="A43" s="46"/>
      <c r="B43" s="46"/>
      <c r="C43" s="46"/>
      <c r="D43" s="46"/>
      <c r="E43" s="46"/>
      <c r="F43" s="46"/>
      <c r="G43" s="46"/>
      <c r="H43" s="46"/>
      <c r="I43" s="406"/>
      <c r="J43" s="407"/>
    </row>
    <row r="44" spans="1:10" s="48" customFormat="1" x14ac:dyDescent="0.2">
      <c r="A44" s="46"/>
      <c r="B44" s="46"/>
      <c r="C44" s="46"/>
      <c r="D44" s="46"/>
      <c r="E44" s="46"/>
      <c r="F44" s="46"/>
      <c r="G44" s="46"/>
      <c r="H44" s="46"/>
      <c r="I44" s="406"/>
      <c r="J44" s="407"/>
    </row>
    <row r="45" spans="1:10" s="48" customFormat="1" x14ac:dyDescent="0.2">
      <c r="A45" s="46"/>
      <c r="B45" s="46"/>
      <c r="C45" s="46"/>
      <c r="D45" s="46"/>
      <c r="E45" s="46"/>
      <c r="F45" s="46"/>
      <c r="G45" s="46"/>
      <c r="H45" s="46"/>
      <c r="I45" s="406"/>
      <c r="J45" s="407"/>
    </row>
    <row r="46" spans="1:10" s="48" customFormat="1" x14ac:dyDescent="0.2">
      <c r="A46" s="46"/>
      <c r="B46" s="46"/>
      <c r="C46" s="46"/>
      <c r="D46" s="46"/>
      <c r="E46" s="46"/>
      <c r="F46" s="46"/>
      <c r="G46" s="46"/>
      <c r="H46" s="46"/>
      <c r="I46" s="406"/>
      <c r="J46" s="407"/>
    </row>
    <row r="47" spans="1:10" s="48" customFormat="1" x14ac:dyDescent="0.2">
      <c r="A47" s="46"/>
      <c r="B47" s="46"/>
      <c r="C47" s="46"/>
      <c r="D47" s="46"/>
      <c r="E47" s="46"/>
      <c r="F47" s="46"/>
      <c r="G47" s="46"/>
      <c r="H47" s="46"/>
      <c r="I47" s="406"/>
      <c r="J47" s="407"/>
    </row>
    <row r="48" spans="1:10" s="48" customFormat="1" x14ac:dyDescent="0.2">
      <c r="A48" s="46"/>
      <c r="B48" s="46"/>
      <c r="C48" s="46"/>
      <c r="D48" s="46"/>
      <c r="E48" s="46"/>
      <c r="F48" s="46"/>
      <c r="G48" s="46"/>
      <c r="H48" s="46"/>
      <c r="I48" s="406"/>
      <c r="J48" s="407"/>
    </row>
    <row r="49" spans="1:10" s="48" customFormat="1" x14ac:dyDescent="0.2">
      <c r="A49" s="46"/>
      <c r="B49" s="46"/>
      <c r="C49" s="46"/>
      <c r="D49" s="46"/>
      <c r="E49" s="46"/>
      <c r="F49" s="46"/>
      <c r="G49" s="46"/>
      <c r="H49" s="46"/>
      <c r="I49" s="406"/>
      <c r="J49" s="407"/>
    </row>
    <row r="50" spans="1:10" s="48" customFormat="1" x14ac:dyDescent="0.2">
      <c r="A50" s="46"/>
      <c r="B50" s="46"/>
      <c r="C50" s="46"/>
      <c r="D50" s="46"/>
      <c r="E50" s="46"/>
      <c r="F50" s="46"/>
      <c r="G50" s="46"/>
      <c r="H50" s="46"/>
      <c r="I50" s="406"/>
      <c r="J50" s="407"/>
    </row>
    <row r="51" spans="1:10" s="48" customFormat="1" x14ac:dyDescent="0.2">
      <c r="A51" s="46"/>
      <c r="B51" s="46"/>
      <c r="C51" s="46"/>
      <c r="D51" s="46"/>
      <c r="E51" s="46"/>
      <c r="F51" s="46"/>
      <c r="G51" s="46"/>
      <c r="H51" s="46"/>
      <c r="I51" s="406"/>
      <c r="J51" s="407"/>
    </row>
    <row r="52" spans="1:10" s="48" customFormat="1" x14ac:dyDescent="0.2">
      <c r="A52" s="46"/>
      <c r="B52" s="46"/>
      <c r="C52" s="46"/>
      <c r="D52" s="46"/>
      <c r="E52" s="46"/>
      <c r="F52" s="46"/>
      <c r="G52" s="46"/>
      <c r="H52" s="46"/>
      <c r="I52" s="406"/>
      <c r="J52" s="407"/>
    </row>
    <row r="53" spans="1:10" s="48" customFormat="1" x14ac:dyDescent="0.2">
      <c r="A53" s="46"/>
      <c r="B53" s="46"/>
      <c r="C53" s="46"/>
      <c r="D53" s="46"/>
      <c r="E53" s="46"/>
      <c r="F53" s="46"/>
      <c r="G53" s="46"/>
      <c r="H53" s="46"/>
      <c r="I53" s="406"/>
      <c r="J53" s="407"/>
    </row>
    <row r="54" spans="1:10" s="48" customFormat="1" x14ac:dyDescent="0.2">
      <c r="A54" s="46"/>
      <c r="B54" s="46"/>
      <c r="C54" s="46"/>
      <c r="D54" s="46"/>
      <c r="E54" s="46"/>
      <c r="F54" s="46"/>
      <c r="G54" s="46"/>
      <c r="H54" s="46"/>
      <c r="I54" s="406"/>
      <c r="J54" s="407"/>
    </row>
    <row r="55" spans="1:10" s="48" customFormat="1" x14ac:dyDescent="0.2">
      <c r="A55" s="46"/>
      <c r="B55" s="46"/>
      <c r="C55" s="46"/>
      <c r="D55" s="46"/>
      <c r="E55" s="46"/>
      <c r="F55" s="46"/>
      <c r="G55" s="46"/>
      <c r="H55" s="46"/>
      <c r="I55" s="406"/>
      <c r="J55" s="407"/>
    </row>
    <row r="56" spans="1:10" s="48" customFormat="1" x14ac:dyDescent="0.2">
      <c r="A56" s="46"/>
      <c r="B56" s="46"/>
      <c r="C56" s="46"/>
      <c r="D56" s="46"/>
      <c r="E56" s="46"/>
      <c r="F56" s="46"/>
      <c r="G56" s="46"/>
      <c r="H56" s="46"/>
      <c r="I56" s="406"/>
      <c r="J56" s="407"/>
    </row>
    <row r="57" spans="1:10" s="48" customFormat="1" x14ac:dyDescent="0.2">
      <c r="A57" s="46"/>
      <c r="B57" s="46"/>
      <c r="C57" s="46"/>
      <c r="D57" s="46"/>
      <c r="E57" s="46"/>
      <c r="F57" s="46"/>
      <c r="G57" s="46"/>
      <c r="H57" s="46"/>
      <c r="I57" s="406"/>
      <c r="J57" s="407"/>
    </row>
    <row r="58" spans="1:10" s="48" customFormat="1" x14ac:dyDescent="0.2">
      <c r="A58" s="46"/>
      <c r="B58" s="46"/>
      <c r="C58" s="46"/>
      <c r="D58" s="46"/>
      <c r="E58" s="46"/>
      <c r="F58" s="46"/>
      <c r="G58" s="46"/>
      <c r="H58" s="46"/>
      <c r="I58" s="406"/>
      <c r="J58" s="407"/>
    </row>
    <row r="59" spans="1:10" s="48" customFormat="1" x14ac:dyDescent="0.2">
      <c r="A59" s="46"/>
      <c r="B59" s="46"/>
      <c r="C59" s="46"/>
      <c r="D59" s="46"/>
      <c r="E59" s="46"/>
      <c r="F59" s="46"/>
      <c r="G59" s="46"/>
      <c r="H59" s="46"/>
      <c r="I59" s="406"/>
      <c r="J59" s="407"/>
    </row>
    <row r="60" spans="1:10" s="48" customFormat="1" x14ac:dyDescent="0.2">
      <c r="A60" s="46"/>
      <c r="B60" s="46"/>
      <c r="C60" s="46"/>
      <c r="D60" s="46"/>
      <c r="E60" s="46"/>
      <c r="F60" s="46"/>
      <c r="G60" s="46"/>
      <c r="H60" s="46"/>
      <c r="I60" s="406"/>
      <c r="J60" s="407"/>
    </row>
    <row r="61" spans="1:10" s="48" customFormat="1" x14ac:dyDescent="0.2">
      <c r="A61" s="46"/>
      <c r="B61" s="46"/>
      <c r="C61" s="46"/>
      <c r="D61" s="46"/>
      <c r="E61" s="46"/>
      <c r="F61" s="46"/>
      <c r="G61" s="46"/>
      <c r="H61" s="46"/>
      <c r="I61" s="406"/>
      <c r="J61" s="407"/>
    </row>
    <row r="62" spans="1:10" s="48" customFormat="1" x14ac:dyDescent="0.2">
      <c r="A62" s="46"/>
      <c r="B62" s="46"/>
      <c r="C62" s="46"/>
      <c r="D62" s="46"/>
      <c r="E62" s="46"/>
      <c r="F62" s="46"/>
      <c r="G62" s="46"/>
      <c r="H62" s="46"/>
      <c r="I62" s="406"/>
      <c r="J62" s="407"/>
    </row>
    <row r="63" spans="1:10" s="48" customFormat="1" x14ac:dyDescent="0.2">
      <c r="A63" s="46"/>
      <c r="B63" s="46"/>
      <c r="C63" s="46"/>
      <c r="D63" s="46"/>
      <c r="E63" s="46"/>
      <c r="F63" s="46"/>
      <c r="G63" s="46"/>
      <c r="H63" s="46"/>
      <c r="I63" s="406"/>
      <c r="J63" s="407"/>
    </row>
    <row r="64" spans="1:10" s="48" customFormat="1" x14ac:dyDescent="0.2">
      <c r="A64" s="46"/>
      <c r="B64" s="46"/>
      <c r="C64" s="46"/>
      <c r="D64" s="46"/>
      <c r="E64" s="46"/>
      <c r="F64" s="46"/>
      <c r="G64" s="46"/>
      <c r="H64" s="46"/>
      <c r="I64" s="406"/>
      <c r="J64" s="407"/>
    </row>
    <row r="65" spans="1:10" s="48" customFormat="1" x14ac:dyDescent="0.2">
      <c r="A65" s="46"/>
      <c r="B65" s="46"/>
      <c r="C65" s="46"/>
      <c r="D65" s="46"/>
      <c r="E65" s="46"/>
      <c r="F65" s="46"/>
      <c r="G65" s="46"/>
      <c r="H65" s="46"/>
      <c r="I65" s="406"/>
      <c r="J65" s="407"/>
    </row>
    <row r="66" spans="1:10" s="48" customFormat="1" x14ac:dyDescent="0.2">
      <c r="A66" s="46"/>
      <c r="B66" s="46"/>
      <c r="C66" s="46"/>
      <c r="D66" s="46"/>
      <c r="E66" s="46"/>
      <c r="F66" s="46"/>
      <c r="G66" s="46"/>
      <c r="H66" s="46"/>
      <c r="I66" s="406"/>
      <c r="J66" s="407"/>
    </row>
    <row r="67" spans="1:10" s="48" customFormat="1" x14ac:dyDescent="0.2">
      <c r="A67" s="46"/>
      <c r="B67" s="46"/>
      <c r="C67" s="46"/>
      <c r="D67" s="46"/>
      <c r="E67" s="46"/>
      <c r="F67" s="46"/>
      <c r="G67" s="46"/>
      <c r="H67" s="46"/>
      <c r="I67" s="406"/>
      <c r="J67" s="407"/>
    </row>
    <row r="68" spans="1:10" s="48" customFormat="1" x14ac:dyDescent="0.2">
      <c r="A68" s="46"/>
      <c r="B68" s="46"/>
      <c r="C68" s="46"/>
      <c r="D68" s="46"/>
      <c r="E68" s="46"/>
      <c r="F68" s="46"/>
      <c r="G68" s="46"/>
      <c r="H68" s="46"/>
      <c r="I68" s="406"/>
      <c r="J68" s="407"/>
    </row>
    <row r="69" spans="1:10" s="48" customFormat="1" x14ac:dyDescent="0.2">
      <c r="A69" s="46"/>
      <c r="B69" s="46"/>
      <c r="C69" s="46"/>
      <c r="D69" s="46"/>
      <c r="E69" s="46"/>
      <c r="F69" s="46"/>
      <c r="G69" s="46"/>
      <c r="H69" s="46"/>
      <c r="I69" s="406"/>
      <c r="J69" s="407"/>
    </row>
    <row r="70" spans="1:10" s="48" customFormat="1" x14ac:dyDescent="0.2">
      <c r="A70" s="46"/>
      <c r="B70" s="46"/>
      <c r="C70" s="46"/>
      <c r="D70" s="46"/>
      <c r="E70" s="46"/>
      <c r="F70" s="46"/>
      <c r="G70" s="46"/>
      <c r="H70" s="46"/>
      <c r="I70" s="406"/>
      <c r="J70" s="407"/>
    </row>
    <row r="71" spans="1:10" s="48" customFormat="1" x14ac:dyDescent="0.2">
      <c r="A71" s="46"/>
      <c r="B71" s="46"/>
      <c r="C71" s="46"/>
      <c r="D71" s="46"/>
      <c r="E71" s="46"/>
      <c r="F71" s="46"/>
      <c r="G71" s="46"/>
      <c r="H71" s="46"/>
      <c r="I71" s="406"/>
      <c r="J71" s="407"/>
    </row>
    <row r="72" spans="1:10" s="48" customFormat="1" x14ac:dyDescent="0.2">
      <c r="A72" s="46"/>
      <c r="B72" s="46"/>
      <c r="C72" s="46"/>
      <c r="D72" s="46"/>
      <c r="E72" s="46"/>
      <c r="F72" s="46"/>
      <c r="G72" s="46"/>
      <c r="H72" s="46"/>
      <c r="I72" s="406"/>
      <c r="J72" s="407"/>
    </row>
    <row r="73" spans="1:10" s="48" customFormat="1" x14ac:dyDescent="0.2">
      <c r="A73" s="46"/>
      <c r="B73" s="46"/>
      <c r="C73" s="46"/>
      <c r="D73" s="46"/>
      <c r="E73" s="46"/>
      <c r="F73" s="46"/>
      <c r="G73" s="46"/>
      <c r="H73" s="46"/>
      <c r="I73" s="406"/>
      <c r="J73" s="407"/>
    </row>
    <row r="74" spans="1:10" s="48" customFormat="1" x14ac:dyDescent="0.2">
      <c r="A74" s="46"/>
      <c r="B74" s="46"/>
      <c r="C74" s="46"/>
      <c r="D74" s="46"/>
      <c r="E74" s="46"/>
      <c r="F74" s="46"/>
      <c r="G74" s="46"/>
      <c r="H74" s="46"/>
      <c r="I74" s="406"/>
      <c r="J74" s="407"/>
    </row>
    <row r="75" spans="1:10" s="48" customFormat="1" x14ac:dyDescent="0.2">
      <c r="A75" s="46"/>
      <c r="B75" s="46"/>
      <c r="C75" s="46"/>
      <c r="D75" s="46"/>
      <c r="E75" s="46"/>
      <c r="F75" s="46"/>
      <c r="G75" s="46"/>
      <c r="H75" s="46"/>
      <c r="I75" s="406"/>
      <c r="J75" s="407"/>
    </row>
    <row r="76" spans="1:10" s="48" customFormat="1" x14ac:dyDescent="0.2">
      <c r="A76" s="46"/>
      <c r="B76" s="46"/>
      <c r="C76" s="46"/>
      <c r="D76" s="46"/>
      <c r="E76" s="46"/>
      <c r="F76" s="46"/>
      <c r="G76" s="46"/>
      <c r="H76" s="46"/>
      <c r="I76" s="406"/>
      <c r="J76" s="407"/>
    </row>
    <row r="77" spans="1:10" s="48" customFormat="1" x14ac:dyDescent="0.2">
      <c r="A77" s="46"/>
      <c r="B77" s="46"/>
      <c r="C77" s="46"/>
      <c r="D77" s="46"/>
      <c r="E77" s="46"/>
      <c r="F77" s="46"/>
      <c r="G77" s="46"/>
      <c r="H77" s="46"/>
      <c r="I77" s="406"/>
      <c r="J77" s="407"/>
    </row>
    <row r="78" spans="1:10" s="48" customFormat="1" x14ac:dyDescent="0.2">
      <c r="A78" s="46"/>
      <c r="B78" s="46"/>
      <c r="C78" s="46"/>
      <c r="D78" s="46"/>
      <c r="E78" s="46"/>
      <c r="F78" s="46"/>
      <c r="G78" s="46"/>
      <c r="H78" s="46"/>
      <c r="I78" s="406"/>
      <c r="J78" s="407"/>
    </row>
    <row r="79" spans="1:10" s="48" customFormat="1" x14ac:dyDescent="0.2">
      <c r="A79" s="46"/>
      <c r="B79" s="46"/>
      <c r="C79" s="46"/>
      <c r="D79" s="46"/>
      <c r="E79" s="46"/>
      <c r="F79" s="46"/>
      <c r="G79" s="46"/>
      <c r="H79" s="46"/>
      <c r="I79" s="406"/>
      <c r="J79" s="407"/>
    </row>
    <row r="80" spans="1:10" s="48" customFormat="1" x14ac:dyDescent="0.2">
      <c r="A80" s="46"/>
      <c r="B80" s="46"/>
      <c r="C80" s="46"/>
      <c r="D80" s="46"/>
      <c r="E80" s="46"/>
      <c r="F80" s="46"/>
      <c r="G80" s="46"/>
      <c r="H80" s="46"/>
      <c r="I80" s="406"/>
      <c r="J80" s="407"/>
    </row>
    <row r="81" spans="1:10" s="48" customFormat="1" x14ac:dyDescent="0.2">
      <c r="A81" s="46"/>
      <c r="B81" s="46"/>
      <c r="C81" s="46"/>
      <c r="D81" s="46"/>
      <c r="E81" s="46"/>
      <c r="F81" s="46"/>
      <c r="G81" s="46"/>
      <c r="H81" s="46"/>
      <c r="I81" s="406"/>
      <c r="J81" s="407"/>
    </row>
    <row r="82" spans="1:10" s="48" customFormat="1" x14ac:dyDescent="0.2">
      <c r="A82" s="46"/>
      <c r="B82" s="46"/>
      <c r="C82" s="46"/>
      <c r="D82" s="46"/>
      <c r="E82" s="46"/>
      <c r="F82" s="46"/>
      <c r="G82" s="46"/>
      <c r="H82" s="46"/>
      <c r="I82" s="406"/>
      <c r="J82" s="407"/>
    </row>
    <row r="83" spans="1:10" s="48" customFormat="1" x14ac:dyDescent="0.2">
      <c r="A83" s="46"/>
      <c r="B83" s="46"/>
      <c r="C83" s="46"/>
      <c r="D83" s="46"/>
      <c r="E83" s="46"/>
      <c r="F83" s="46"/>
      <c r="G83" s="46"/>
      <c r="H83" s="46"/>
      <c r="I83" s="406"/>
      <c r="J83" s="407"/>
    </row>
    <row r="84" spans="1:10" s="48" customFormat="1" x14ac:dyDescent="0.2">
      <c r="A84" s="46"/>
      <c r="B84" s="46"/>
      <c r="C84" s="46"/>
      <c r="D84" s="46"/>
      <c r="E84" s="46"/>
      <c r="F84" s="46"/>
      <c r="G84" s="46"/>
      <c r="H84" s="46"/>
      <c r="I84" s="406"/>
      <c r="J84" s="407"/>
    </row>
    <row r="85" spans="1:10" s="48" customFormat="1" x14ac:dyDescent="0.2">
      <c r="A85" s="46"/>
      <c r="B85" s="46"/>
      <c r="C85" s="46"/>
      <c r="D85" s="46"/>
      <c r="E85" s="46"/>
      <c r="F85" s="46"/>
      <c r="G85" s="46"/>
      <c r="H85" s="46"/>
      <c r="I85" s="406"/>
      <c r="J85" s="407"/>
    </row>
    <row r="86" spans="1:10" s="48" customFormat="1" x14ac:dyDescent="0.2">
      <c r="A86" s="46"/>
      <c r="B86" s="46"/>
      <c r="C86" s="46"/>
      <c r="D86" s="46"/>
      <c r="E86" s="46"/>
      <c r="F86" s="46"/>
      <c r="G86" s="46"/>
      <c r="H86" s="46"/>
      <c r="I86" s="406"/>
      <c r="J86" s="407"/>
    </row>
    <row r="87" spans="1:10" s="48" customFormat="1" x14ac:dyDescent="0.2">
      <c r="A87" s="46"/>
      <c r="B87" s="46"/>
      <c r="C87" s="46"/>
      <c r="D87" s="46"/>
      <c r="E87" s="46"/>
      <c r="F87" s="46"/>
      <c r="G87" s="46"/>
      <c r="H87" s="46"/>
      <c r="I87" s="406"/>
      <c r="J87" s="407"/>
    </row>
    <row r="88" spans="1:10" s="48" customFormat="1" x14ac:dyDescent="0.2">
      <c r="A88" s="46"/>
      <c r="B88" s="46"/>
      <c r="C88" s="46"/>
      <c r="D88" s="46"/>
      <c r="E88" s="46"/>
      <c r="F88" s="46"/>
      <c r="G88" s="46"/>
      <c r="H88" s="46"/>
      <c r="I88" s="406"/>
      <c r="J88" s="407"/>
    </row>
    <row r="89" spans="1:10" s="48" customFormat="1" x14ac:dyDescent="0.2">
      <c r="A89" s="46"/>
      <c r="B89" s="46"/>
      <c r="C89" s="46"/>
      <c r="D89" s="46"/>
      <c r="E89" s="46"/>
      <c r="F89" s="46"/>
      <c r="G89" s="46"/>
      <c r="H89" s="46"/>
      <c r="I89" s="406"/>
      <c r="J89" s="407"/>
    </row>
    <row r="90" spans="1:10" s="48" customFormat="1" x14ac:dyDescent="0.2">
      <c r="A90" s="46"/>
      <c r="B90" s="46"/>
      <c r="C90" s="46"/>
      <c r="D90" s="46"/>
      <c r="E90" s="46"/>
      <c r="F90" s="46"/>
      <c r="G90" s="46"/>
      <c r="H90" s="46"/>
      <c r="I90" s="406"/>
      <c r="J90" s="407"/>
    </row>
    <row r="91" spans="1:10" s="48" customFormat="1" x14ac:dyDescent="0.2">
      <c r="A91" s="46"/>
      <c r="B91" s="46"/>
      <c r="C91" s="46"/>
      <c r="D91" s="46"/>
      <c r="E91" s="46"/>
      <c r="F91" s="46"/>
      <c r="G91" s="46"/>
      <c r="H91" s="46"/>
      <c r="I91" s="406"/>
      <c r="J91" s="407"/>
    </row>
    <row r="92" spans="1:10" s="48" customFormat="1" x14ac:dyDescent="0.2">
      <c r="A92" s="46"/>
      <c r="B92" s="46"/>
      <c r="C92" s="46"/>
      <c r="D92" s="46"/>
      <c r="E92" s="46"/>
      <c r="F92" s="46"/>
      <c r="G92" s="46"/>
      <c r="H92" s="46"/>
      <c r="I92" s="406"/>
      <c r="J92" s="407"/>
    </row>
    <row r="93" spans="1:10" s="48" customFormat="1" x14ac:dyDescent="0.2">
      <c r="A93" s="46"/>
      <c r="B93" s="46"/>
      <c r="C93" s="46"/>
      <c r="D93" s="46"/>
      <c r="E93" s="46"/>
      <c r="F93" s="46"/>
      <c r="G93" s="46"/>
      <c r="H93" s="46"/>
      <c r="I93" s="406"/>
      <c r="J93" s="407"/>
    </row>
    <row r="94" spans="1:10" s="48" customFormat="1" x14ac:dyDescent="0.2">
      <c r="A94" s="46"/>
      <c r="B94" s="46"/>
      <c r="C94" s="46"/>
      <c r="D94" s="46"/>
      <c r="E94" s="46"/>
      <c r="F94" s="46"/>
      <c r="G94" s="46"/>
      <c r="H94" s="46"/>
      <c r="I94" s="406"/>
      <c r="J94" s="407"/>
    </row>
    <row r="95" spans="1:10" s="48" customFormat="1" x14ac:dyDescent="0.2">
      <c r="A95" s="46"/>
      <c r="B95" s="46"/>
      <c r="C95" s="46"/>
      <c r="D95" s="46"/>
      <c r="E95" s="46"/>
      <c r="F95" s="46"/>
      <c r="G95" s="46"/>
      <c r="H95" s="46"/>
      <c r="I95" s="406"/>
      <c r="J95" s="407"/>
    </row>
    <row r="96" spans="1:10" s="48" customFormat="1" x14ac:dyDescent="0.2">
      <c r="A96" s="46"/>
      <c r="B96" s="46"/>
      <c r="C96" s="46"/>
      <c r="D96" s="46"/>
      <c r="E96" s="46"/>
      <c r="F96" s="46"/>
      <c r="G96" s="46"/>
      <c r="H96" s="46"/>
      <c r="I96" s="406"/>
      <c r="J96" s="407"/>
    </row>
    <row r="97" spans="1:10" s="48" customFormat="1" x14ac:dyDescent="0.2">
      <c r="A97" s="46"/>
      <c r="B97" s="46"/>
      <c r="C97" s="46"/>
      <c r="D97" s="46"/>
      <c r="E97" s="46"/>
      <c r="F97" s="46"/>
      <c r="G97" s="46"/>
      <c r="H97" s="46"/>
      <c r="I97" s="406"/>
      <c r="J97" s="407"/>
    </row>
    <row r="98" spans="1:10" s="48" customFormat="1" x14ac:dyDescent="0.2">
      <c r="A98" s="46"/>
      <c r="B98" s="46"/>
      <c r="C98" s="46"/>
      <c r="D98" s="46"/>
      <c r="E98" s="46"/>
      <c r="F98" s="46"/>
      <c r="G98" s="46"/>
      <c r="H98" s="46"/>
      <c r="I98" s="406"/>
      <c r="J98" s="407"/>
    </row>
    <row r="99" spans="1:10" s="48" customFormat="1" x14ac:dyDescent="0.2">
      <c r="A99" s="46"/>
      <c r="B99" s="46"/>
      <c r="C99" s="46"/>
      <c r="D99" s="46"/>
      <c r="E99" s="46"/>
      <c r="F99" s="46"/>
      <c r="G99" s="46"/>
      <c r="H99" s="46"/>
      <c r="I99" s="406"/>
      <c r="J99" s="407"/>
    </row>
    <row r="100" spans="1:10" s="48" customFormat="1" x14ac:dyDescent="0.2">
      <c r="J100" s="408"/>
    </row>
    <row r="101" spans="1:10" s="48" customFormat="1" x14ac:dyDescent="0.2">
      <c r="D101" s="53"/>
      <c r="E101" s="53"/>
      <c r="F101" s="53"/>
      <c r="G101" s="53"/>
      <c r="H101" s="53"/>
      <c r="I101" s="53"/>
      <c r="J101" s="408"/>
    </row>
    <row r="102" spans="1:10" s="48" customFormat="1" x14ac:dyDescent="0.2">
      <c r="J102" s="408"/>
    </row>
    <row r="103" spans="1:10" s="48" customFormat="1" x14ac:dyDescent="0.2">
      <c r="J103" s="408"/>
    </row>
    <row r="104" spans="1:10" s="48" customFormat="1" x14ac:dyDescent="0.2">
      <c r="J104" s="408"/>
    </row>
    <row r="105" spans="1:10" s="48" customFormat="1" x14ac:dyDescent="0.2">
      <c r="J105" s="408"/>
    </row>
    <row r="106" spans="1:10" s="48" customFormat="1" x14ac:dyDescent="0.2">
      <c r="J106" s="408"/>
    </row>
    <row r="107" spans="1:10" s="48" customFormat="1" x14ac:dyDescent="0.2">
      <c r="J107" s="408"/>
    </row>
    <row r="108" spans="1:10" s="48" customFormat="1" x14ac:dyDescent="0.2">
      <c r="J108" s="408"/>
    </row>
    <row r="109" spans="1:10" s="48" customFormat="1" x14ac:dyDescent="0.2">
      <c r="J109" s="408"/>
    </row>
    <row r="110" spans="1:10" s="48" customFormat="1" x14ac:dyDescent="0.2">
      <c r="J110" s="408"/>
    </row>
    <row r="111" spans="1:10" s="48" customFormat="1" x14ac:dyDescent="0.2">
      <c r="J111" s="408"/>
    </row>
    <row r="112" spans="1:10" s="48" customFormat="1" x14ac:dyDescent="0.2">
      <c r="J112" s="408"/>
    </row>
    <row r="113" spans="10:10" s="48" customFormat="1" x14ac:dyDescent="0.2">
      <c r="J113" s="408"/>
    </row>
    <row r="114" spans="10:10" s="48" customFormat="1" x14ac:dyDescent="0.2">
      <c r="J114" s="408"/>
    </row>
    <row r="115" spans="10:10" s="48" customFormat="1" x14ac:dyDescent="0.2">
      <c r="J115" s="408"/>
    </row>
    <row r="116" spans="10:10" s="48" customFormat="1" x14ac:dyDescent="0.2">
      <c r="J116" s="408"/>
    </row>
    <row r="117" spans="10:10" s="48" customFormat="1" x14ac:dyDescent="0.2">
      <c r="J117" s="408"/>
    </row>
    <row r="118" spans="10:10" s="48" customFormat="1" x14ac:dyDescent="0.2">
      <c r="J118" s="408"/>
    </row>
    <row r="119" spans="10:10" s="48" customFormat="1" x14ac:dyDescent="0.2">
      <c r="J119" s="408"/>
    </row>
    <row r="120" spans="10:10" s="48" customFormat="1" x14ac:dyDescent="0.2">
      <c r="J120" s="408"/>
    </row>
    <row r="121" spans="10:10" s="48" customFormat="1" x14ac:dyDescent="0.2">
      <c r="J121" s="408"/>
    </row>
    <row r="122" spans="10:10" s="48" customFormat="1" x14ac:dyDescent="0.2">
      <c r="J122" s="408"/>
    </row>
    <row r="123" spans="10:10" s="48" customFormat="1" x14ac:dyDescent="0.2">
      <c r="J123" s="408"/>
    </row>
    <row r="124" spans="10:10" s="48" customFormat="1" x14ac:dyDescent="0.2">
      <c r="J124" s="408"/>
    </row>
    <row r="125" spans="10:10" s="48" customFormat="1" x14ac:dyDescent="0.2">
      <c r="J125" s="408"/>
    </row>
    <row r="126" spans="10:10" s="48" customFormat="1" x14ac:dyDescent="0.2">
      <c r="J126" s="408"/>
    </row>
    <row r="127" spans="10:10" s="48" customFormat="1" x14ac:dyDescent="0.2">
      <c r="J127" s="408"/>
    </row>
    <row r="128" spans="10:10" s="48" customFormat="1" x14ac:dyDescent="0.2">
      <c r="J128" s="408"/>
    </row>
    <row r="129" spans="10:10" s="48" customFormat="1" x14ac:dyDescent="0.2">
      <c r="J129" s="408"/>
    </row>
    <row r="130" spans="10:10" s="48" customFormat="1" x14ac:dyDescent="0.2">
      <c r="J130" s="408"/>
    </row>
    <row r="131" spans="10:10" s="48" customFormat="1" x14ac:dyDescent="0.2">
      <c r="J131" s="408"/>
    </row>
    <row r="132" spans="10:10" s="48" customFormat="1" x14ac:dyDescent="0.2">
      <c r="J132" s="408"/>
    </row>
    <row r="133" spans="10:10" s="48" customFormat="1" x14ac:dyDescent="0.2">
      <c r="J133" s="408"/>
    </row>
    <row r="134" spans="10:10" s="48" customFormat="1" x14ac:dyDescent="0.2">
      <c r="J134" s="408"/>
    </row>
    <row r="135" spans="10:10" s="48" customFormat="1" x14ac:dyDescent="0.2">
      <c r="J135" s="408"/>
    </row>
    <row r="136" spans="10:10" s="48" customFormat="1" x14ac:dyDescent="0.2">
      <c r="J136" s="408"/>
    </row>
    <row r="137" spans="10:10" s="48" customFormat="1" x14ac:dyDescent="0.2">
      <c r="J137" s="408"/>
    </row>
    <row r="138" spans="10:10" s="48" customFormat="1" x14ac:dyDescent="0.2">
      <c r="J138" s="408"/>
    </row>
    <row r="139" spans="10:10" s="48" customFormat="1" x14ac:dyDescent="0.2">
      <c r="J139" s="408"/>
    </row>
    <row r="140" spans="10:10" s="48" customFormat="1" x14ac:dyDescent="0.2">
      <c r="J140" s="408"/>
    </row>
    <row r="141" spans="10:10" s="48" customFormat="1" x14ac:dyDescent="0.2">
      <c r="J141" s="408"/>
    </row>
    <row r="142" spans="10:10" s="48" customFormat="1" x14ac:dyDescent="0.2">
      <c r="J142" s="408"/>
    </row>
    <row r="143" spans="10:10" s="48" customFormat="1" x14ac:dyDescent="0.2">
      <c r="J143" s="408"/>
    </row>
    <row r="144" spans="10:10" s="48" customFormat="1" x14ac:dyDescent="0.2">
      <c r="J144" s="408"/>
    </row>
    <row r="145" spans="10:10" s="48" customFormat="1" x14ac:dyDescent="0.2">
      <c r="J145" s="408"/>
    </row>
    <row r="146" spans="10:10" s="48" customFormat="1" x14ac:dyDescent="0.2">
      <c r="J146" s="408"/>
    </row>
    <row r="147" spans="10:10" s="48" customFormat="1" x14ac:dyDescent="0.2">
      <c r="J147" s="408"/>
    </row>
    <row r="148" spans="10:10" s="48" customFormat="1" x14ac:dyDescent="0.2">
      <c r="J148" s="408"/>
    </row>
    <row r="149" spans="10:10" s="48" customFormat="1" x14ac:dyDescent="0.2">
      <c r="J149" s="408"/>
    </row>
    <row r="150" spans="10:10" s="48" customFormat="1" x14ac:dyDescent="0.2">
      <c r="J150" s="408"/>
    </row>
    <row r="151" spans="10:10" s="48" customFormat="1" x14ac:dyDescent="0.2">
      <c r="J151" s="408"/>
    </row>
    <row r="152" spans="10:10" s="48" customFormat="1" x14ac:dyDescent="0.2">
      <c r="J152" s="408"/>
    </row>
    <row r="153" spans="10:10" s="48" customFormat="1" x14ac:dyDescent="0.2">
      <c r="J153" s="408"/>
    </row>
    <row r="154" spans="10:10" s="48" customFormat="1" x14ac:dyDescent="0.2">
      <c r="J154" s="408"/>
    </row>
    <row r="155" spans="10:10" s="48" customFormat="1" x14ac:dyDescent="0.2">
      <c r="J155" s="408"/>
    </row>
    <row r="156" spans="10:10" s="48" customFormat="1" x14ac:dyDescent="0.2">
      <c r="J156" s="408"/>
    </row>
    <row r="157" spans="10:10" s="48" customFormat="1" x14ac:dyDescent="0.2">
      <c r="J157" s="408"/>
    </row>
    <row r="158" spans="10:10" s="48" customFormat="1" x14ac:dyDescent="0.2">
      <c r="J158" s="408"/>
    </row>
    <row r="159" spans="10:10" s="48" customFormat="1" x14ac:dyDescent="0.2">
      <c r="J159" s="408"/>
    </row>
    <row r="160" spans="10:10" s="48" customFormat="1" x14ac:dyDescent="0.2">
      <c r="J160" s="408"/>
    </row>
    <row r="161" spans="10:10" s="48" customFormat="1" x14ac:dyDescent="0.2">
      <c r="J161" s="408"/>
    </row>
    <row r="162" spans="10:10" s="48" customFormat="1" x14ac:dyDescent="0.2">
      <c r="J162" s="408"/>
    </row>
    <row r="163" spans="10:10" s="48" customFormat="1" x14ac:dyDescent="0.2">
      <c r="J163" s="408"/>
    </row>
    <row r="164" spans="10:10" s="48" customFormat="1" x14ac:dyDescent="0.2">
      <c r="J164" s="408"/>
    </row>
    <row r="165" spans="10:10" s="48" customFormat="1" x14ac:dyDescent="0.2">
      <c r="J165" s="408"/>
    </row>
    <row r="166" spans="10:10" s="48" customFormat="1" x14ac:dyDescent="0.2">
      <c r="J166" s="408"/>
    </row>
    <row r="167" spans="10:10" s="48" customFormat="1" x14ac:dyDescent="0.2">
      <c r="J167" s="408"/>
    </row>
    <row r="168" spans="10:10" s="48" customFormat="1" x14ac:dyDescent="0.2">
      <c r="J168" s="408"/>
    </row>
    <row r="169" spans="10:10" s="48" customFormat="1" x14ac:dyDescent="0.2">
      <c r="J169" s="408"/>
    </row>
    <row r="170" spans="10:10" s="48" customFormat="1" x14ac:dyDescent="0.2">
      <c r="J170" s="408"/>
    </row>
    <row r="171" spans="10:10" s="48" customFormat="1" x14ac:dyDescent="0.2">
      <c r="J171" s="408"/>
    </row>
    <row r="172" spans="10:10" s="48" customFormat="1" x14ac:dyDescent="0.2">
      <c r="J172" s="408"/>
    </row>
    <row r="173" spans="10:10" s="48" customFormat="1" x14ac:dyDescent="0.2">
      <c r="J173" s="408"/>
    </row>
    <row r="174" spans="10:10" s="48" customFormat="1" x14ac:dyDescent="0.2">
      <c r="J174" s="408"/>
    </row>
    <row r="175" spans="10:10" s="48" customFormat="1" x14ac:dyDescent="0.2">
      <c r="J175" s="408"/>
    </row>
    <row r="176" spans="10:10" s="48" customFormat="1" x14ac:dyDescent="0.2">
      <c r="J176" s="408"/>
    </row>
    <row r="177" spans="10:10" s="48" customFormat="1" x14ac:dyDescent="0.2">
      <c r="J177" s="408"/>
    </row>
    <row r="178" spans="10:10" s="48" customFormat="1" x14ac:dyDescent="0.2">
      <c r="J178" s="408"/>
    </row>
    <row r="179" spans="10:10" s="48" customFormat="1" x14ac:dyDescent="0.2">
      <c r="J179" s="408"/>
    </row>
    <row r="180" spans="10:10" s="48" customFormat="1" x14ac:dyDescent="0.2">
      <c r="J180" s="408"/>
    </row>
    <row r="181" spans="10:10" s="48" customFormat="1" x14ac:dyDescent="0.2">
      <c r="J181" s="408"/>
    </row>
    <row r="182" spans="10:10" s="48" customFormat="1" x14ac:dyDescent="0.2">
      <c r="J182" s="408"/>
    </row>
    <row r="183" spans="10:10" s="48" customFormat="1" x14ac:dyDescent="0.2">
      <c r="J183" s="408"/>
    </row>
    <row r="184" spans="10:10" s="48" customFormat="1" x14ac:dyDescent="0.2">
      <c r="J184" s="408"/>
    </row>
    <row r="185" spans="10:10" s="48" customFormat="1" x14ac:dyDescent="0.2">
      <c r="J185" s="408"/>
    </row>
    <row r="186" spans="10:10" s="48" customFormat="1" x14ac:dyDescent="0.2">
      <c r="J186" s="408"/>
    </row>
    <row r="187" spans="10:10" s="48" customFormat="1" x14ac:dyDescent="0.2">
      <c r="J187" s="408"/>
    </row>
    <row r="188" spans="10:10" s="48" customFormat="1" x14ac:dyDescent="0.2">
      <c r="J188" s="408"/>
    </row>
    <row r="189" spans="10:10" s="48" customFormat="1" x14ac:dyDescent="0.2">
      <c r="J189" s="408"/>
    </row>
    <row r="190" spans="10:10" s="48" customFormat="1" x14ac:dyDescent="0.2">
      <c r="J190" s="408"/>
    </row>
    <row r="191" spans="10:10" s="48" customFormat="1" x14ac:dyDescent="0.2">
      <c r="J191" s="408"/>
    </row>
    <row r="192" spans="10:10" s="48" customFormat="1" x14ac:dyDescent="0.2">
      <c r="J192" s="408"/>
    </row>
    <row r="193" spans="10:10" s="48" customFormat="1" x14ac:dyDescent="0.2">
      <c r="J193" s="408"/>
    </row>
    <row r="194" spans="10:10" s="48" customFormat="1" x14ac:dyDescent="0.2">
      <c r="J194" s="408"/>
    </row>
    <row r="195" spans="10:10" s="48" customFormat="1" x14ac:dyDescent="0.2">
      <c r="J195" s="408"/>
    </row>
    <row r="196" spans="10:10" s="48" customFormat="1" x14ac:dyDescent="0.2">
      <c r="J196" s="408"/>
    </row>
    <row r="197" spans="10:10" s="48" customFormat="1" x14ac:dyDescent="0.2">
      <c r="J197" s="408"/>
    </row>
    <row r="198" spans="10:10" s="48" customFormat="1" x14ac:dyDescent="0.2">
      <c r="J198" s="408"/>
    </row>
    <row r="199" spans="10:10" s="48" customFormat="1" x14ac:dyDescent="0.2">
      <c r="J199" s="408"/>
    </row>
    <row r="200" spans="10:10" s="48" customFormat="1" x14ac:dyDescent="0.2">
      <c r="J200" s="408"/>
    </row>
    <row r="201" spans="10:10" s="48" customFormat="1" x14ac:dyDescent="0.2">
      <c r="J201" s="408"/>
    </row>
    <row r="202" spans="10:10" s="48" customFormat="1" x14ac:dyDescent="0.2">
      <c r="J202" s="408"/>
    </row>
    <row r="203" spans="10:10" s="48" customFormat="1" x14ac:dyDescent="0.2">
      <c r="J203" s="408"/>
    </row>
    <row r="204" spans="10:10" s="48" customFormat="1" x14ac:dyDescent="0.2">
      <c r="J204" s="408"/>
    </row>
    <row r="205" spans="10:10" s="48" customFormat="1" x14ac:dyDescent="0.2">
      <c r="J205" s="408"/>
    </row>
    <row r="206" spans="10:10" s="48" customFormat="1" x14ac:dyDescent="0.2">
      <c r="J206" s="408"/>
    </row>
    <row r="207" spans="10:10" s="48" customFormat="1" x14ac:dyDescent="0.2">
      <c r="J207" s="408"/>
    </row>
    <row r="208" spans="10:10" s="48" customFormat="1" x14ac:dyDescent="0.2">
      <c r="J208" s="408"/>
    </row>
    <row r="209" spans="10:10" s="48" customFormat="1" x14ac:dyDescent="0.2">
      <c r="J209" s="408"/>
    </row>
    <row r="210" spans="10:10" s="48" customFormat="1" x14ac:dyDescent="0.2">
      <c r="J210" s="408"/>
    </row>
    <row r="211" spans="10:10" s="48" customFormat="1" x14ac:dyDescent="0.2">
      <c r="J211" s="408"/>
    </row>
    <row r="212" spans="10:10" s="48" customFormat="1" x14ac:dyDescent="0.2">
      <c r="J212" s="408"/>
    </row>
    <row r="213" spans="10:10" s="48" customFormat="1" x14ac:dyDescent="0.2">
      <c r="J213" s="408"/>
    </row>
    <row r="214" spans="10:10" s="48" customFormat="1" x14ac:dyDescent="0.2">
      <c r="J214" s="408"/>
    </row>
    <row r="215" spans="10:10" s="48" customFormat="1" x14ac:dyDescent="0.2">
      <c r="J215" s="408"/>
    </row>
    <row r="216" spans="10:10" s="48" customFormat="1" x14ac:dyDescent="0.2">
      <c r="J216" s="408"/>
    </row>
    <row r="217" spans="10:10" s="48" customFormat="1" x14ac:dyDescent="0.2">
      <c r="J217" s="408"/>
    </row>
    <row r="218" spans="10:10" s="48" customFormat="1" x14ac:dyDescent="0.2">
      <c r="J218" s="408"/>
    </row>
    <row r="219" spans="10:10" s="48" customFormat="1" x14ac:dyDescent="0.2">
      <c r="J219" s="408"/>
    </row>
    <row r="220" spans="10:10" s="48" customFormat="1" x14ac:dyDescent="0.2">
      <c r="J220" s="408"/>
    </row>
    <row r="221" spans="10:10" s="48" customFormat="1" x14ac:dyDescent="0.2">
      <c r="J221" s="408"/>
    </row>
    <row r="222" spans="10:10" s="48" customFormat="1" x14ac:dyDescent="0.2">
      <c r="J222" s="408"/>
    </row>
    <row r="223" spans="10:10" s="48" customFormat="1" x14ac:dyDescent="0.2">
      <c r="J223" s="408"/>
    </row>
    <row r="224" spans="10:10" s="48" customFormat="1" x14ac:dyDescent="0.2">
      <c r="J224" s="408"/>
    </row>
    <row r="225" spans="10:10" s="48" customFormat="1" x14ac:dyDescent="0.2">
      <c r="J225" s="408"/>
    </row>
    <row r="226" spans="10:10" s="48" customFormat="1" x14ac:dyDescent="0.2">
      <c r="J226" s="408"/>
    </row>
    <row r="227" spans="10:10" s="48" customFormat="1" x14ac:dyDescent="0.2">
      <c r="J227" s="408"/>
    </row>
    <row r="228" spans="10:10" s="48" customFormat="1" x14ac:dyDescent="0.2">
      <c r="J228" s="408"/>
    </row>
    <row r="229" spans="10:10" s="48" customFormat="1" x14ac:dyDescent="0.2">
      <c r="J229" s="408"/>
    </row>
    <row r="230" spans="10:10" s="48" customFormat="1" x14ac:dyDescent="0.2">
      <c r="J230" s="408"/>
    </row>
    <row r="231" spans="10:10" s="48" customFormat="1" x14ac:dyDescent="0.2">
      <c r="J231" s="408"/>
    </row>
    <row r="232" spans="10:10" s="48" customFormat="1" x14ac:dyDescent="0.2">
      <c r="J232" s="408"/>
    </row>
    <row r="233" spans="10:10" s="48" customFormat="1" x14ac:dyDescent="0.2">
      <c r="J233" s="408"/>
    </row>
    <row r="234" spans="10:10" s="48" customFormat="1" x14ac:dyDescent="0.2">
      <c r="J234" s="408"/>
    </row>
    <row r="235" spans="10:10" s="48" customFormat="1" x14ac:dyDescent="0.2">
      <c r="J235" s="408"/>
    </row>
    <row r="236" spans="10:10" s="48" customFormat="1" x14ac:dyDescent="0.2">
      <c r="J236" s="408"/>
    </row>
    <row r="237" spans="10:10" s="48" customFormat="1" x14ac:dyDescent="0.2">
      <c r="J237" s="408"/>
    </row>
    <row r="238" spans="10:10" s="48" customFormat="1" x14ac:dyDescent="0.2">
      <c r="J238" s="408"/>
    </row>
    <row r="239" spans="10:10" s="48" customFormat="1" x14ac:dyDescent="0.2">
      <c r="J239" s="408"/>
    </row>
    <row r="240" spans="10:10" s="48" customFormat="1" x14ac:dyDescent="0.2">
      <c r="J240" s="408"/>
    </row>
    <row r="241" spans="10:10" s="48" customFormat="1" x14ac:dyDescent="0.2">
      <c r="J241" s="408"/>
    </row>
    <row r="242" spans="10:10" s="48" customFormat="1" x14ac:dyDescent="0.2">
      <c r="J242" s="408"/>
    </row>
    <row r="243" spans="10:10" s="48" customFormat="1" x14ac:dyDescent="0.2">
      <c r="J243" s="408"/>
    </row>
    <row r="244" spans="10:10" s="48" customFormat="1" x14ac:dyDescent="0.2">
      <c r="J244" s="408"/>
    </row>
    <row r="245" spans="10:10" s="48" customFormat="1" x14ac:dyDescent="0.2">
      <c r="J245" s="408"/>
    </row>
    <row r="246" spans="10:10" s="48" customFormat="1" x14ac:dyDescent="0.2">
      <c r="J246" s="408"/>
    </row>
    <row r="247" spans="10:10" s="48" customFormat="1" x14ac:dyDescent="0.2">
      <c r="J247" s="408"/>
    </row>
    <row r="248" spans="10:10" s="48" customFormat="1" x14ac:dyDescent="0.2">
      <c r="J248" s="408"/>
    </row>
    <row r="249" spans="10:10" s="48" customFormat="1" x14ac:dyDescent="0.2">
      <c r="J249" s="408"/>
    </row>
    <row r="250" spans="10:10" s="48" customFormat="1" x14ac:dyDescent="0.2">
      <c r="J250" s="408"/>
    </row>
    <row r="251" spans="10:10" s="48" customFormat="1" x14ac:dyDescent="0.2">
      <c r="J251" s="408"/>
    </row>
    <row r="252" spans="10:10" s="48" customFormat="1" x14ac:dyDescent="0.2">
      <c r="J252" s="408"/>
    </row>
    <row r="253" spans="10:10" s="48" customFormat="1" x14ac:dyDescent="0.2">
      <c r="J253" s="408"/>
    </row>
    <row r="254" spans="10:10" s="48" customFormat="1" x14ac:dyDescent="0.2">
      <c r="J254" s="408"/>
    </row>
    <row r="255" spans="10:10" s="48" customFormat="1" x14ac:dyDescent="0.2">
      <c r="J255" s="408"/>
    </row>
    <row r="256" spans="10:10" s="48" customFormat="1" x14ac:dyDescent="0.2">
      <c r="J256" s="408"/>
    </row>
    <row r="257" spans="10:10" s="48" customFormat="1" x14ac:dyDescent="0.2">
      <c r="J257" s="408"/>
    </row>
    <row r="258" spans="10:10" s="48" customFormat="1" x14ac:dyDescent="0.2">
      <c r="J258" s="408"/>
    </row>
    <row r="259" spans="10:10" s="48" customFormat="1" x14ac:dyDescent="0.2">
      <c r="J259" s="408"/>
    </row>
    <row r="260" spans="10:10" s="48" customFormat="1" x14ac:dyDescent="0.2">
      <c r="J260" s="408"/>
    </row>
    <row r="261" spans="10:10" s="48" customFormat="1" x14ac:dyDescent="0.2">
      <c r="J261" s="408"/>
    </row>
    <row r="262" spans="10:10" s="48" customFormat="1" x14ac:dyDescent="0.2">
      <c r="J262" s="408"/>
    </row>
    <row r="263" spans="10:10" s="48" customFormat="1" x14ac:dyDescent="0.2">
      <c r="J263" s="408"/>
    </row>
    <row r="264" spans="10:10" s="48" customFormat="1" x14ac:dyDescent="0.2">
      <c r="J264" s="408"/>
    </row>
    <row r="265" spans="10:10" s="48" customFormat="1" x14ac:dyDescent="0.2">
      <c r="J265" s="408"/>
    </row>
    <row r="266" spans="10:10" s="48" customFormat="1" x14ac:dyDescent="0.2">
      <c r="J266" s="408"/>
    </row>
    <row r="267" spans="10:10" s="48" customFormat="1" x14ac:dyDescent="0.2">
      <c r="J267" s="408"/>
    </row>
    <row r="268" spans="10:10" s="48" customFormat="1" x14ac:dyDescent="0.2">
      <c r="J268" s="408"/>
    </row>
    <row r="269" spans="10:10" s="48" customFormat="1" x14ac:dyDescent="0.2">
      <c r="J269" s="408"/>
    </row>
    <row r="270" spans="10:10" s="48" customFormat="1" x14ac:dyDescent="0.2">
      <c r="J270" s="408"/>
    </row>
    <row r="271" spans="10:10" s="48" customFormat="1" x14ac:dyDescent="0.2">
      <c r="J271" s="408"/>
    </row>
    <row r="272" spans="10:10" s="48" customFormat="1" x14ac:dyDescent="0.2">
      <c r="J272" s="408"/>
    </row>
    <row r="273" spans="10:10" s="48" customFormat="1" x14ac:dyDescent="0.2">
      <c r="J273" s="408"/>
    </row>
    <row r="274" spans="10:10" s="48" customFormat="1" x14ac:dyDescent="0.2">
      <c r="J274" s="408"/>
    </row>
    <row r="275" spans="10:10" s="48" customFormat="1" x14ac:dyDescent="0.2">
      <c r="J275" s="408"/>
    </row>
    <row r="276" spans="10:10" s="48" customFormat="1" x14ac:dyDescent="0.2">
      <c r="J276" s="408"/>
    </row>
    <row r="277" spans="10:10" s="48" customFormat="1" x14ac:dyDescent="0.2">
      <c r="J277" s="408"/>
    </row>
    <row r="278" spans="10:10" s="48" customFormat="1" x14ac:dyDescent="0.2">
      <c r="J278" s="408"/>
    </row>
    <row r="279" spans="10:10" s="48" customFormat="1" x14ac:dyDescent="0.2">
      <c r="J279" s="408"/>
    </row>
    <row r="280" spans="10:10" s="48" customFormat="1" x14ac:dyDescent="0.2">
      <c r="J280" s="408"/>
    </row>
    <row r="281" spans="10:10" s="48" customFormat="1" x14ac:dyDescent="0.2">
      <c r="J281" s="408"/>
    </row>
    <row r="282" spans="10:10" s="48" customFormat="1" x14ac:dyDescent="0.2">
      <c r="J282" s="408"/>
    </row>
    <row r="283" spans="10:10" s="48" customFormat="1" x14ac:dyDescent="0.2">
      <c r="J283" s="408"/>
    </row>
    <row r="284" spans="10:10" s="48" customFormat="1" x14ac:dyDescent="0.2">
      <c r="J284" s="408"/>
    </row>
    <row r="285" spans="10:10" s="48" customFormat="1" x14ac:dyDescent="0.2">
      <c r="J285" s="408"/>
    </row>
    <row r="286" spans="10:10" s="48" customFormat="1" x14ac:dyDescent="0.2">
      <c r="J286" s="408"/>
    </row>
    <row r="287" spans="10:10" s="48" customFormat="1" x14ac:dyDescent="0.2">
      <c r="J287" s="408"/>
    </row>
    <row r="288" spans="10:10" s="48" customFormat="1" x14ac:dyDescent="0.2">
      <c r="J288" s="408"/>
    </row>
    <row r="289" spans="10:10" s="48" customFormat="1" x14ac:dyDescent="0.2">
      <c r="J289" s="408"/>
    </row>
    <row r="290" spans="10:10" s="48" customFormat="1" x14ac:dyDescent="0.2">
      <c r="J290" s="408"/>
    </row>
    <row r="291" spans="10:10" s="48" customFormat="1" x14ac:dyDescent="0.2">
      <c r="J291" s="408"/>
    </row>
    <row r="292" spans="10:10" s="48" customFormat="1" x14ac:dyDescent="0.2">
      <c r="J292" s="408"/>
    </row>
    <row r="293" spans="10:10" s="48" customFormat="1" x14ac:dyDescent="0.2">
      <c r="J293" s="408"/>
    </row>
    <row r="294" spans="10:10" s="48" customFormat="1" x14ac:dyDescent="0.2">
      <c r="J294" s="408"/>
    </row>
    <row r="295" spans="10:10" s="48" customFormat="1" x14ac:dyDescent="0.2">
      <c r="J295" s="408"/>
    </row>
    <row r="296" spans="10:10" s="48" customFormat="1" x14ac:dyDescent="0.2">
      <c r="J296" s="408"/>
    </row>
    <row r="297" spans="10:10" s="48" customFormat="1" x14ac:dyDescent="0.2">
      <c r="J297" s="408"/>
    </row>
    <row r="298" spans="10:10" s="48" customFormat="1" x14ac:dyDescent="0.2">
      <c r="J298" s="408"/>
    </row>
    <row r="299" spans="10:10" s="48" customFormat="1" x14ac:dyDescent="0.2">
      <c r="J299" s="408"/>
    </row>
    <row r="300" spans="10:10" s="48" customFormat="1" x14ac:dyDescent="0.2">
      <c r="J300" s="408"/>
    </row>
    <row r="301" spans="10:10" s="48" customFormat="1" x14ac:dyDescent="0.2">
      <c r="J301" s="408"/>
    </row>
    <row r="302" spans="10:10" s="48" customFormat="1" x14ac:dyDescent="0.2">
      <c r="J302" s="408"/>
    </row>
    <row r="303" spans="10:10" s="48" customFormat="1" x14ac:dyDescent="0.2">
      <c r="J303" s="408"/>
    </row>
    <row r="304" spans="10:10" s="48" customFormat="1" x14ac:dyDescent="0.2">
      <c r="J304" s="408"/>
    </row>
    <row r="305" spans="10:10" s="48" customFormat="1" x14ac:dyDescent="0.2">
      <c r="J305" s="408"/>
    </row>
    <row r="306" spans="10:10" s="48" customFormat="1" x14ac:dyDescent="0.2">
      <c r="J306" s="408"/>
    </row>
    <row r="307" spans="10:10" s="48" customFormat="1" x14ac:dyDescent="0.2">
      <c r="J307" s="408"/>
    </row>
    <row r="308" spans="10:10" s="48" customFormat="1" x14ac:dyDescent="0.2">
      <c r="J308" s="408"/>
    </row>
    <row r="309" spans="10:10" s="48" customFormat="1" x14ac:dyDescent="0.2">
      <c r="J309" s="408"/>
    </row>
    <row r="310" spans="10:10" s="48" customFormat="1" x14ac:dyDescent="0.2">
      <c r="J310" s="408"/>
    </row>
    <row r="311" spans="10:10" s="48" customFormat="1" x14ac:dyDescent="0.2">
      <c r="J311" s="408"/>
    </row>
    <row r="312" spans="10:10" s="48" customFormat="1" x14ac:dyDescent="0.2">
      <c r="J312" s="408"/>
    </row>
    <row r="313" spans="10:10" s="48" customFormat="1" x14ac:dyDescent="0.2">
      <c r="J313" s="408"/>
    </row>
    <row r="314" spans="10:10" s="48" customFormat="1" x14ac:dyDescent="0.2">
      <c r="J314" s="408"/>
    </row>
    <row r="315" spans="10:10" s="48" customFormat="1" x14ac:dyDescent="0.2">
      <c r="J315" s="408"/>
    </row>
    <row r="316" spans="10:10" s="48" customFormat="1" x14ac:dyDescent="0.2">
      <c r="J316" s="408"/>
    </row>
    <row r="317" spans="10:10" s="48" customFormat="1" x14ac:dyDescent="0.2">
      <c r="J317" s="408"/>
    </row>
    <row r="318" spans="10:10" s="48" customFormat="1" x14ac:dyDescent="0.2">
      <c r="J318" s="408"/>
    </row>
    <row r="319" spans="10:10" s="48" customFormat="1" x14ac:dyDescent="0.2">
      <c r="J319" s="408"/>
    </row>
    <row r="320" spans="10:10" s="48" customFormat="1" x14ac:dyDescent="0.2">
      <c r="J320" s="408"/>
    </row>
    <row r="321" spans="10:10" s="48" customFormat="1" x14ac:dyDescent="0.2">
      <c r="J321" s="408"/>
    </row>
    <row r="322" spans="10:10" s="48" customFormat="1" x14ac:dyDescent="0.2">
      <c r="J322" s="408"/>
    </row>
    <row r="323" spans="10:10" s="48" customFormat="1" x14ac:dyDescent="0.2">
      <c r="J323" s="408"/>
    </row>
    <row r="324" spans="10:10" s="48" customFormat="1" x14ac:dyDescent="0.2">
      <c r="J324" s="408"/>
    </row>
    <row r="325" spans="10:10" s="48" customFormat="1" x14ac:dyDescent="0.2">
      <c r="J325" s="408"/>
    </row>
    <row r="326" spans="10:10" s="48" customFormat="1" x14ac:dyDescent="0.2">
      <c r="J326" s="408"/>
    </row>
    <row r="327" spans="10:10" s="48" customFormat="1" x14ac:dyDescent="0.2">
      <c r="J327" s="408"/>
    </row>
    <row r="328" spans="10:10" s="48" customFormat="1" x14ac:dyDescent="0.2">
      <c r="J328" s="408"/>
    </row>
    <row r="329" spans="10:10" s="48" customFormat="1" x14ac:dyDescent="0.2">
      <c r="J329" s="408"/>
    </row>
    <row r="330" spans="10:10" s="48" customFormat="1" x14ac:dyDescent="0.2">
      <c r="J330" s="408"/>
    </row>
    <row r="331" spans="10:10" s="48" customFormat="1" x14ac:dyDescent="0.2">
      <c r="J331" s="408"/>
    </row>
    <row r="332" spans="10:10" s="48" customFormat="1" x14ac:dyDescent="0.2">
      <c r="J332" s="408"/>
    </row>
    <row r="333" spans="10:10" s="48" customFormat="1" x14ac:dyDescent="0.2">
      <c r="J333" s="408"/>
    </row>
    <row r="334" spans="10:10" s="48" customFormat="1" x14ac:dyDescent="0.2">
      <c r="J334" s="408"/>
    </row>
    <row r="335" spans="10:10" s="48" customFormat="1" x14ac:dyDescent="0.2">
      <c r="J335" s="408"/>
    </row>
    <row r="336" spans="10:10" s="48" customFormat="1" x14ac:dyDescent="0.2">
      <c r="J336" s="408"/>
    </row>
    <row r="337" spans="10:10" s="48" customFormat="1" x14ac:dyDescent="0.2">
      <c r="J337" s="408"/>
    </row>
    <row r="338" spans="10:10" s="48" customFormat="1" x14ac:dyDescent="0.2">
      <c r="J338" s="408"/>
    </row>
    <row r="339" spans="10:10" s="48" customFormat="1" x14ac:dyDescent="0.2">
      <c r="J339" s="408"/>
    </row>
    <row r="340" spans="10:10" s="48" customFormat="1" x14ac:dyDescent="0.2">
      <c r="J340" s="408"/>
    </row>
    <row r="341" spans="10:10" s="48" customFormat="1" x14ac:dyDescent="0.2">
      <c r="J341" s="408"/>
    </row>
    <row r="342" spans="10:10" s="48" customFormat="1" x14ac:dyDescent="0.2">
      <c r="J342" s="408"/>
    </row>
    <row r="343" spans="10:10" s="48" customFormat="1" x14ac:dyDescent="0.2">
      <c r="J343" s="408"/>
    </row>
    <row r="344" spans="10:10" s="48" customFormat="1" x14ac:dyDescent="0.2">
      <c r="J344" s="408"/>
    </row>
    <row r="345" spans="10:10" s="48" customFormat="1" x14ac:dyDescent="0.2">
      <c r="J345" s="408"/>
    </row>
    <row r="346" spans="10:10" s="48" customFormat="1" x14ac:dyDescent="0.2">
      <c r="J346" s="408"/>
    </row>
    <row r="347" spans="10:10" s="48" customFormat="1" x14ac:dyDescent="0.2">
      <c r="J347" s="408"/>
    </row>
    <row r="348" spans="10:10" s="48" customFormat="1" x14ac:dyDescent="0.2">
      <c r="J348" s="408"/>
    </row>
    <row r="349" spans="10:10" s="48" customFormat="1" x14ac:dyDescent="0.2">
      <c r="J349" s="408"/>
    </row>
    <row r="350" spans="10:10" s="48" customFormat="1" x14ac:dyDescent="0.2">
      <c r="J350" s="408"/>
    </row>
    <row r="351" spans="10:10" s="48" customFormat="1" x14ac:dyDescent="0.2">
      <c r="J351" s="408"/>
    </row>
    <row r="352" spans="10:10" s="48" customFormat="1" x14ac:dyDescent="0.2">
      <c r="J352" s="408"/>
    </row>
    <row r="353" spans="10:10" s="48" customFormat="1" x14ac:dyDescent="0.2">
      <c r="J353" s="408"/>
    </row>
    <row r="354" spans="10:10" s="48" customFormat="1" x14ac:dyDescent="0.2">
      <c r="J354" s="408"/>
    </row>
    <row r="355" spans="10:10" s="48" customFormat="1" x14ac:dyDescent="0.2">
      <c r="J355" s="408"/>
    </row>
    <row r="356" spans="10:10" s="48" customFormat="1" x14ac:dyDescent="0.2">
      <c r="J356" s="408"/>
    </row>
    <row r="357" spans="10:10" s="48" customFormat="1" x14ac:dyDescent="0.2">
      <c r="J357" s="408"/>
    </row>
    <row r="358" spans="10:10" s="48" customFormat="1" x14ac:dyDescent="0.2">
      <c r="J358" s="408"/>
    </row>
    <row r="359" spans="10:10" s="48" customFormat="1" x14ac:dyDescent="0.2">
      <c r="J359" s="408"/>
    </row>
    <row r="360" spans="10:10" s="48" customFormat="1" x14ac:dyDescent="0.2">
      <c r="J360" s="408"/>
    </row>
    <row r="361" spans="10:10" s="48" customFormat="1" x14ac:dyDescent="0.2">
      <c r="J361" s="408"/>
    </row>
    <row r="362" spans="10:10" s="48" customFormat="1" x14ac:dyDescent="0.2">
      <c r="J362" s="408"/>
    </row>
    <row r="363" spans="10:10" s="48" customFormat="1" x14ac:dyDescent="0.2">
      <c r="J363" s="408"/>
    </row>
    <row r="364" spans="10:10" s="48" customFormat="1" x14ac:dyDescent="0.2">
      <c r="J364" s="408"/>
    </row>
    <row r="365" spans="10:10" s="48" customFormat="1" x14ac:dyDescent="0.2">
      <c r="J365" s="408"/>
    </row>
    <row r="366" spans="10:10" s="48" customFormat="1" x14ac:dyDescent="0.2">
      <c r="J366" s="408"/>
    </row>
    <row r="367" spans="10:10" s="48" customFormat="1" x14ac:dyDescent="0.2">
      <c r="J367" s="408"/>
    </row>
    <row r="368" spans="10:10" s="48" customFormat="1" x14ac:dyDescent="0.2">
      <c r="J368" s="408"/>
    </row>
    <row r="369" spans="10:10" s="48" customFormat="1" x14ac:dyDescent="0.2">
      <c r="J369" s="408"/>
    </row>
    <row r="370" spans="10:10" s="48" customFormat="1" x14ac:dyDescent="0.2">
      <c r="J370" s="408"/>
    </row>
    <row r="371" spans="10:10" s="48" customFormat="1" x14ac:dyDescent="0.2">
      <c r="J371" s="408"/>
    </row>
    <row r="372" spans="10:10" s="48" customFormat="1" x14ac:dyDescent="0.2">
      <c r="J372" s="408"/>
    </row>
    <row r="373" spans="10:10" s="48" customFormat="1" x14ac:dyDescent="0.2">
      <c r="J373" s="408"/>
    </row>
    <row r="374" spans="10:10" s="48" customFormat="1" x14ac:dyDescent="0.2">
      <c r="J374" s="408"/>
    </row>
    <row r="375" spans="10:10" s="48" customFormat="1" x14ac:dyDescent="0.2">
      <c r="J375" s="408"/>
    </row>
    <row r="376" spans="10:10" s="48" customFormat="1" x14ac:dyDescent="0.2">
      <c r="J376" s="408"/>
    </row>
    <row r="377" spans="10:10" s="48" customFormat="1" x14ac:dyDescent="0.2">
      <c r="J377" s="408"/>
    </row>
    <row r="378" spans="10:10" s="48" customFormat="1" x14ac:dyDescent="0.2">
      <c r="J378" s="408"/>
    </row>
    <row r="379" spans="10:10" s="48" customFormat="1" x14ac:dyDescent="0.2">
      <c r="J379" s="408"/>
    </row>
    <row r="380" spans="10:10" s="48" customFormat="1" x14ac:dyDescent="0.2">
      <c r="J380" s="408"/>
    </row>
    <row r="381" spans="10:10" s="48" customFormat="1" x14ac:dyDescent="0.2">
      <c r="J381" s="408"/>
    </row>
    <row r="382" spans="10:10" s="48" customFormat="1" x14ac:dyDescent="0.2">
      <c r="J382" s="408"/>
    </row>
    <row r="383" spans="10:10" s="48" customFormat="1" x14ac:dyDescent="0.2">
      <c r="J383" s="408"/>
    </row>
    <row r="384" spans="10:10" s="48" customFormat="1" x14ac:dyDescent="0.2">
      <c r="J384" s="408"/>
    </row>
    <row r="385" spans="10:10" s="48" customFormat="1" x14ac:dyDescent="0.2">
      <c r="J385" s="408"/>
    </row>
    <row r="386" spans="10:10" s="48" customFormat="1" x14ac:dyDescent="0.2">
      <c r="J386" s="408"/>
    </row>
    <row r="387" spans="10:10" s="48" customFormat="1" x14ac:dyDescent="0.2">
      <c r="J387" s="408"/>
    </row>
    <row r="388" spans="10:10" s="48" customFormat="1" x14ac:dyDescent="0.2">
      <c r="J388" s="408"/>
    </row>
    <row r="389" spans="10:10" s="48" customFormat="1" x14ac:dyDescent="0.2">
      <c r="J389" s="408"/>
    </row>
    <row r="390" spans="10:10" s="48" customFormat="1" x14ac:dyDescent="0.2">
      <c r="J390" s="408"/>
    </row>
    <row r="391" spans="10:10" s="48" customFormat="1" x14ac:dyDescent="0.2">
      <c r="J391" s="408"/>
    </row>
    <row r="392" spans="10:10" s="48" customFormat="1" x14ac:dyDescent="0.2">
      <c r="J392" s="408"/>
    </row>
    <row r="393" spans="10:10" s="48" customFormat="1" x14ac:dyDescent="0.2">
      <c r="J393" s="408"/>
    </row>
    <row r="394" spans="10:10" s="48" customFormat="1" x14ac:dyDescent="0.2">
      <c r="J394" s="408"/>
    </row>
    <row r="395" spans="10:10" s="48" customFormat="1" x14ac:dyDescent="0.2">
      <c r="J395" s="408"/>
    </row>
    <row r="396" spans="10:10" s="48" customFormat="1" x14ac:dyDescent="0.2">
      <c r="J396" s="408"/>
    </row>
    <row r="397" spans="10:10" s="48" customFormat="1" x14ac:dyDescent="0.2">
      <c r="J397" s="408"/>
    </row>
    <row r="398" spans="10:10" s="48" customFormat="1" x14ac:dyDescent="0.2">
      <c r="J398" s="408"/>
    </row>
    <row r="399" spans="10:10" s="48" customFormat="1" x14ac:dyDescent="0.2">
      <c r="J399" s="408"/>
    </row>
    <row r="400" spans="10:10" s="48" customFormat="1" x14ac:dyDescent="0.2">
      <c r="J400" s="408"/>
    </row>
    <row r="401" spans="10:10" s="48" customFormat="1" x14ac:dyDescent="0.2">
      <c r="J401" s="408"/>
    </row>
    <row r="402" spans="10:10" s="48" customFormat="1" x14ac:dyDescent="0.2">
      <c r="J402" s="408"/>
    </row>
    <row r="403" spans="10:10" s="48" customFormat="1" x14ac:dyDescent="0.2">
      <c r="J403" s="408"/>
    </row>
    <row r="404" spans="10:10" s="48" customFormat="1" x14ac:dyDescent="0.2">
      <c r="J404" s="408"/>
    </row>
    <row r="405" spans="10:10" s="48" customFormat="1" x14ac:dyDescent="0.2">
      <c r="J405" s="408"/>
    </row>
    <row r="406" spans="10:10" s="48" customFormat="1" x14ac:dyDescent="0.2">
      <c r="J406" s="408"/>
    </row>
    <row r="407" spans="10:10" s="48" customFormat="1" x14ac:dyDescent="0.2">
      <c r="J407" s="408"/>
    </row>
    <row r="408" spans="10:10" s="48" customFormat="1" x14ac:dyDescent="0.2">
      <c r="J408" s="408"/>
    </row>
    <row r="409" spans="10:10" s="48" customFormat="1" x14ac:dyDescent="0.2">
      <c r="J409" s="408"/>
    </row>
    <row r="410" spans="10:10" s="48" customFormat="1" x14ac:dyDescent="0.2">
      <c r="J410" s="408"/>
    </row>
    <row r="411" spans="10:10" s="48" customFormat="1" x14ac:dyDescent="0.2">
      <c r="J411" s="408"/>
    </row>
    <row r="412" spans="10:10" s="48" customFormat="1" x14ac:dyDescent="0.2">
      <c r="J412" s="408"/>
    </row>
    <row r="413" spans="10:10" s="48" customFormat="1" x14ac:dyDescent="0.2">
      <c r="J413" s="408"/>
    </row>
    <row r="414" spans="10:10" s="48" customFormat="1" x14ac:dyDescent="0.2">
      <c r="J414" s="408"/>
    </row>
    <row r="415" spans="10:10" s="48" customFormat="1" x14ac:dyDescent="0.2">
      <c r="J415" s="408"/>
    </row>
    <row r="416" spans="10:10" s="48" customFormat="1" x14ac:dyDescent="0.2">
      <c r="J416" s="408"/>
    </row>
    <row r="417" spans="10:10" s="48" customFormat="1" x14ac:dyDescent="0.2">
      <c r="J417" s="408"/>
    </row>
    <row r="418" spans="10:10" s="48" customFormat="1" x14ac:dyDescent="0.2">
      <c r="J418" s="408"/>
    </row>
    <row r="419" spans="10:10" s="48" customFormat="1" x14ac:dyDescent="0.2">
      <c r="J419" s="408"/>
    </row>
    <row r="420" spans="10:10" s="48" customFormat="1" x14ac:dyDescent="0.2">
      <c r="J420" s="408"/>
    </row>
    <row r="421" spans="10:10" s="48" customFormat="1" x14ac:dyDescent="0.2">
      <c r="J421" s="408"/>
    </row>
    <row r="422" spans="10:10" s="48" customFormat="1" x14ac:dyDescent="0.2">
      <c r="J422" s="408"/>
    </row>
    <row r="423" spans="10:10" s="48" customFormat="1" x14ac:dyDescent="0.2">
      <c r="J423" s="408"/>
    </row>
    <row r="424" spans="10:10" s="48" customFormat="1" x14ac:dyDescent="0.2">
      <c r="J424" s="408"/>
    </row>
    <row r="425" spans="10:10" s="48" customFormat="1" x14ac:dyDescent="0.2">
      <c r="J425" s="408"/>
    </row>
    <row r="426" spans="10:10" s="48" customFormat="1" x14ac:dyDescent="0.2">
      <c r="J426" s="408"/>
    </row>
    <row r="427" spans="10:10" s="48" customFormat="1" x14ac:dyDescent="0.2">
      <c r="J427" s="408"/>
    </row>
    <row r="428" spans="10:10" s="48" customFormat="1" x14ac:dyDescent="0.2">
      <c r="J428" s="408"/>
    </row>
    <row r="429" spans="10:10" s="48" customFormat="1" x14ac:dyDescent="0.2">
      <c r="J429" s="408"/>
    </row>
    <row r="430" spans="10:10" s="48" customFormat="1" x14ac:dyDescent="0.2">
      <c r="J430" s="408"/>
    </row>
    <row r="431" spans="10:10" s="48" customFormat="1" x14ac:dyDescent="0.2">
      <c r="J431" s="408"/>
    </row>
    <row r="432" spans="10:10" s="48" customFormat="1" x14ac:dyDescent="0.2">
      <c r="J432" s="408"/>
    </row>
    <row r="433" spans="10:10" s="48" customFormat="1" x14ac:dyDescent="0.2">
      <c r="J433" s="408"/>
    </row>
    <row r="434" spans="10:10" s="48" customFormat="1" x14ac:dyDescent="0.2">
      <c r="J434" s="408"/>
    </row>
    <row r="435" spans="10:10" s="48" customFormat="1" x14ac:dyDescent="0.2">
      <c r="J435" s="408"/>
    </row>
    <row r="436" spans="10:10" s="48" customFormat="1" x14ac:dyDescent="0.2">
      <c r="J436" s="408"/>
    </row>
    <row r="437" spans="10:10" s="48" customFormat="1" x14ac:dyDescent="0.2">
      <c r="J437" s="408"/>
    </row>
    <row r="438" spans="10:10" s="48" customFormat="1" x14ac:dyDescent="0.2">
      <c r="J438" s="408"/>
    </row>
    <row r="439" spans="10:10" s="48" customFormat="1" x14ac:dyDescent="0.2">
      <c r="J439" s="408"/>
    </row>
    <row r="440" spans="10:10" s="48" customFormat="1" x14ac:dyDescent="0.2">
      <c r="J440" s="408"/>
    </row>
    <row r="441" spans="10:10" s="48" customFormat="1" x14ac:dyDescent="0.2">
      <c r="J441" s="408"/>
    </row>
    <row r="442" spans="10:10" s="48" customFormat="1" x14ac:dyDescent="0.2">
      <c r="J442" s="408"/>
    </row>
    <row r="443" spans="10:10" s="48" customFormat="1" x14ac:dyDescent="0.2">
      <c r="J443" s="408"/>
    </row>
    <row r="444" spans="10:10" s="48" customFormat="1" x14ac:dyDescent="0.2">
      <c r="J444" s="408"/>
    </row>
    <row r="445" spans="10:10" s="48" customFormat="1" x14ac:dyDescent="0.2">
      <c r="J445" s="408"/>
    </row>
    <row r="446" spans="10:10" s="48" customFormat="1" x14ac:dyDescent="0.2">
      <c r="J446" s="408"/>
    </row>
    <row r="447" spans="10:10" s="48" customFormat="1" x14ac:dyDescent="0.2">
      <c r="J447" s="408"/>
    </row>
    <row r="448" spans="10:10" s="48" customFormat="1" x14ac:dyDescent="0.2">
      <c r="J448" s="408"/>
    </row>
    <row r="449" spans="10:10" s="48" customFormat="1" x14ac:dyDescent="0.2">
      <c r="J449" s="408"/>
    </row>
    <row r="450" spans="10:10" s="48" customFormat="1" x14ac:dyDescent="0.2">
      <c r="J450" s="408"/>
    </row>
    <row r="451" spans="10:10" s="48" customFormat="1" x14ac:dyDescent="0.2">
      <c r="J451" s="408"/>
    </row>
    <row r="452" spans="10:10" s="48" customFormat="1" x14ac:dyDescent="0.2">
      <c r="J452" s="408"/>
    </row>
    <row r="453" spans="10:10" s="48" customFormat="1" x14ac:dyDescent="0.2">
      <c r="J453" s="408"/>
    </row>
    <row r="454" spans="10:10" s="48" customFormat="1" x14ac:dyDescent="0.2">
      <c r="J454" s="408"/>
    </row>
    <row r="455" spans="10:10" s="48" customFormat="1" x14ac:dyDescent="0.2">
      <c r="J455" s="408"/>
    </row>
    <row r="456" spans="10:10" s="48" customFormat="1" x14ac:dyDescent="0.2">
      <c r="J456" s="408"/>
    </row>
    <row r="457" spans="10:10" s="48" customFormat="1" x14ac:dyDescent="0.2">
      <c r="J457" s="408"/>
    </row>
    <row r="458" spans="10:10" s="48" customFormat="1" x14ac:dyDescent="0.2">
      <c r="J458" s="408"/>
    </row>
    <row r="459" spans="10:10" s="48" customFormat="1" x14ac:dyDescent="0.2">
      <c r="J459" s="408"/>
    </row>
    <row r="460" spans="10:10" s="48" customFormat="1" x14ac:dyDescent="0.2">
      <c r="J460" s="408"/>
    </row>
    <row r="461" spans="10:10" s="48" customFormat="1" x14ac:dyDescent="0.2">
      <c r="J461" s="408"/>
    </row>
    <row r="462" spans="10:10" s="48" customFormat="1" x14ac:dyDescent="0.2">
      <c r="J462" s="408"/>
    </row>
    <row r="463" spans="10:10" s="48" customFormat="1" x14ac:dyDescent="0.2">
      <c r="J463" s="408"/>
    </row>
    <row r="464" spans="10:10" s="48" customFormat="1" x14ac:dyDescent="0.2">
      <c r="J464" s="408"/>
    </row>
    <row r="465" spans="10:10" s="48" customFormat="1" x14ac:dyDescent="0.2">
      <c r="J465" s="408"/>
    </row>
    <row r="466" spans="10:10" s="48" customFormat="1" x14ac:dyDescent="0.2">
      <c r="J466" s="408"/>
    </row>
    <row r="467" spans="10:10" s="48" customFormat="1" x14ac:dyDescent="0.2">
      <c r="J467" s="408"/>
    </row>
    <row r="468" spans="10:10" s="48" customFormat="1" x14ac:dyDescent="0.2">
      <c r="J468" s="408"/>
    </row>
    <row r="469" spans="10:10" s="48" customFormat="1" x14ac:dyDescent="0.2">
      <c r="J469" s="408"/>
    </row>
    <row r="470" spans="10:10" s="48" customFormat="1" x14ac:dyDescent="0.2">
      <c r="J470" s="408"/>
    </row>
    <row r="471" spans="10:10" s="48" customFormat="1" x14ac:dyDescent="0.2">
      <c r="J471" s="408"/>
    </row>
    <row r="472" spans="10:10" s="48" customFormat="1" x14ac:dyDescent="0.2">
      <c r="J472" s="408"/>
    </row>
    <row r="473" spans="10:10" s="48" customFormat="1" x14ac:dyDescent="0.2">
      <c r="J473" s="408"/>
    </row>
    <row r="474" spans="10:10" s="48" customFormat="1" x14ac:dyDescent="0.2">
      <c r="J474" s="408"/>
    </row>
    <row r="475" spans="10:10" s="48" customFormat="1" x14ac:dyDescent="0.2">
      <c r="J475" s="408"/>
    </row>
    <row r="476" spans="10:10" s="48" customFormat="1" x14ac:dyDescent="0.2">
      <c r="J476" s="408"/>
    </row>
    <row r="477" spans="10:10" s="48" customFormat="1" x14ac:dyDescent="0.2">
      <c r="J477" s="408"/>
    </row>
    <row r="478" spans="10:10" s="48" customFormat="1" x14ac:dyDescent="0.2">
      <c r="J478" s="408"/>
    </row>
    <row r="479" spans="10:10" s="48" customFormat="1" x14ac:dyDescent="0.2">
      <c r="J479" s="408"/>
    </row>
    <row r="480" spans="10:10" s="48" customFormat="1" x14ac:dyDescent="0.2">
      <c r="J480" s="408"/>
    </row>
    <row r="481" spans="10:10" s="48" customFormat="1" x14ac:dyDescent="0.2">
      <c r="J481" s="408"/>
    </row>
    <row r="482" spans="10:10" s="48" customFormat="1" x14ac:dyDescent="0.2">
      <c r="J482" s="408"/>
    </row>
    <row r="483" spans="10:10" s="48" customFormat="1" x14ac:dyDescent="0.2">
      <c r="J483" s="408"/>
    </row>
    <row r="484" spans="10:10" s="48" customFormat="1" x14ac:dyDescent="0.2">
      <c r="J484" s="408"/>
    </row>
    <row r="485" spans="10:10" s="48" customFormat="1" x14ac:dyDescent="0.2">
      <c r="J485" s="408"/>
    </row>
    <row r="486" spans="10:10" s="48" customFormat="1" x14ac:dyDescent="0.2">
      <c r="J486" s="408"/>
    </row>
    <row r="487" spans="10:10" s="48" customFormat="1" x14ac:dyDescent="0.2">
      <c r="J487" s="408"/>
    </row>
    <row r="488" spans="10:10" s="48" customFormat="1" x14ac:dyDescent="0.2">
      <c r="J488" s="408"/>
    </row>
    <row r="489" spans="10:10" s="48" customFormat="1" x14ac:dyDescent="0.2">
      <c r="J489" s="408"/>
    </row>
    <row r="490" spans="10:10" s="48" customFormat="1" x14ac:dyDescent="0.2">
      <c r="J490" s="408"/>
    </row>
    <row r="491" spans="10:10" s="48" customFormat="1" x14ac:dyDescent="0.2">
      <c r="J491" s="408"/>
    </row>
    <row r="492" spans="10:10" s="48" customFormat="1" x14ac:dyDescent="0.2">
      <c r="J492" s="408"/>
    </row>
    <row r="493" spans="10:10" s="48" customFormat="1" x14ac:dyDescent="0.2">
      <c r="J493" s="408"/>
    </row>
    <row r="494" spans="10:10" s="48" customFormat="1" x14ac:dyDescent="0.2">
      <c r="J494" s="408"/>
    </row>
    <row r="495" spans="10:10" s="48" customFormat="1" x14ac:dyDescent="0.2">
      <c r="J495" s="408"/>
    </row>
    <row r="496" spans="10:10" s="48" customFormat="1" x14ac:dyDescent="0.2">
      <c r="J496" s="408"/>
    </row>
    <row r="497" spans="10:10" s="48" customFormat="1" x14ac:dyDescent="0.2">
      <c r="J497" s="408"/>
    </row>
    <row r="498" spans="10:10" s="48" customFormat="1" x14ac:dyDescent="0.2">
      <c r="J498" s="408"/>
    </row>
    <row r="499" spans="10:10" s="48" customFormat="1" x14ac:dyDescent="0.2">
      <c r="J499" s="408"/>
    </row>
    <row r="500" spans="10:10" s="48" customFormat="1" x14ac:dyDescent="0.2">
      <c r="J500" s="408"/>
    </row>
    <row r="501" spans="10:10" s="48" customFormat="1" x14ac:dyDescent="0.2">
      <c r="J501" s="408"/>
    </row>
    <row r="502" spans="10:10" s="48" customFormat="1" x14ac:dyDescent="0.2">
      <c r="J502" s="408"/>
    </row>
    <row r="503" spans="10:10" s="48" customFormat="1" x14ac:dyDescent="0.2">
      <c r="J503" s="408"/>
    </row>
    <row r="504" spans="10:10" s="48" customFormat="1" x14ac:dyDescent="0.2">
      <c r="J504" s="408"/>
    </row>
    <row r="505" spans="10:10" s="48" customFormat="1" x14ac:dyDescent="0.2">
      <c r="J505" s="408"/>
    </row>
    <row r="506" spans="10:10" s="48" customFormat="1" x14ac:dyDescent="0.2">
      <c r="J506" s="408"/>
    </row>
    <row r="507" spans="10:10" s="48" customFormat="1" x14ac:dyDescent="0.2">
      <c r="J507" s="408"/>
    </row>
    <row r="508" spans="10:10" s="48" customFormat="1" x14ac:dyDescent="0.2">
      <c r="J508" s="408"/>
    </row>
    <row r="509" spans="10:10" s="48" customFormat="1" x14ac:dyDescent="0.2">
      <c r="J509" s="408"/>
    </row>
    <row r="510" spans="10:10" s="48" customFormat="1" x14ac:dyDescent="0.2">
      <c r="J510" s="408"/>
    </row>
    <row r="511" spans="10:10" s="48" customFormat="1" x14ac:dyDescent="0.2">
      <c r="J511" s="408"/>
    </row>
    <row r="512" spans="10:10" s="48" customFormat="1" x14ac:dyDescent="0.2">
      <c r="J512" s="408"/>
    </row>
    <row r="513" spans="10:10" s="48" customFormat="1" x14ac:dyDescent="0.2">
      <c r="J513" s="408"/>
    </row>
    <row r="514" spans="10:10" s="48" customFormat="1" x14ac:dyDescent="0.2">
      <c r="J514" s="408"/>
    </row>
    <row r="515" spans="10:10" s="48" customFormat="1" x14ac:dyDescent="0.2">
      <c r="J515" s="408"/>
    </row>
    <row r="516" spans="10:10" s="48" customFormat="1" x14ac:dyDescent="0.2">
      <c r="J516" s="408"/>
    </row>
    <row r="517" spans="10:10" s="48" customFormat="1" x14ac:dyDescent="0.2">
      <c r="J517" s="408"/>
    </row>
    <row r="518" spans="10:10" s="48" customFormat="1" x14ac:dyDescent="0.2">
      <c r="J518" s="408"/>
    </row>
    <row r="519" spans="10:10" s="48" customFormat="1" x14ac:dyDescent="0.2">
      <c r="J519" s="408"/>
    </row>
    <row r="520" spans="10:10" s="48" customFormat="1" x14ac:dyDescent="0.2">
      <c r="J520" s="408"/>
    </row>
    <row r="521" spans="10:10" s="48" customFormat="1" x14ac:dyDescent="0.2">
      <c r="J521" s="408"/>
    </row>
    <row r="522" spans="10:10" s="48" customFormat="1" x14ac:dyDescent="0.2">
      <c r="J522" s="408"/>
    </row>
    <row r="523" spans="10:10" s="48" customFormat="1" x14ac:dyDescent="0.2">
      <c r="J523" s="408"/>
    </row>
    <row r="524" spans="10:10" s="48" customFormat="1" x14ac:dyDescent="0.2">
      <c r="J524" s="408"/>
    </row>
    <row r="525" spans="10:10" s="48" customFormat="1" x14ac:dyDescent="0.2">
      <c r="J525" s="408"/>
    </row>
    <row r="526" spans="10:10" s="48" customFormat="1" x14ac:dyDescent="0.2">
      <c r="J526" s="408"/>
    </row>
    <row r="527" spans="10:10" s="48" customFormat="1" x14ac:dyDescent="0.2">
      <c r="J527" s="408"/>
    </row>
    <row r="528" spans="10:10" s="48" customFormat="1" x14ac:dyDescent="0.2">
      <c r="J528" s="408"/>
    </row>
    <row r="529" spans="10:10" s="48" customFormat="1" x14ac:dyDescent="0.2">
      <c r="J529" s="408"/>
    </row>
    <row r="530" spans="10:10" s="48" customFormat="1" x14ac:dyDescent="0.2">
      <c r="J530" s="408"/>
    </row>
    <row r="531" spans="10:10" s="48" customFormat="1" x14ac:dyDescent="0.2">
      <c r="J531" s="408"/>
    </row>
    <row r="532" spans="10:10" s="48" customFormat="1" x14ac:dyDescent="0.2">
      <c r="J532" s="408"/>
    </row>
    <row r="533" spans="10:10" s="48" customFormat="1" x14ac:dyDescent="0.2">
      <c r="J533" s="408"/>
    </row>
    <row r="534" spans="10:10" s="48" customFormat="1" x14ac:dyDescent="0.2">
      <c r="J534" s="408"/>
    </row>
    <row r="535" spans="10:10" s="48" customFormat="1" x14ac:dyDescent="0.2">
      <c r="J535" s="408"/>
    </row>
    <row r="536" spans="10:10" s="48" customFormat="1" x14ac:dyDescent="0.2">
      <c r="J536" s="408"/>
    </row>
    <row r="537" spans="10:10" s="48" customFormat="1" x14ac:dyDescent="0.2">
      <c r="J537" s="408"/>
    </row>
    <row r="538" spans="10:10" s="48" customFormat="1" x14ac:dyDescent="0.2">
      <c r="J538" s="408"/>
    </row>
    <row r="539" spans="10:10" s="48" customFormat="1" x14ac:dyDescent="0.2">
      <c r="J539" s="408"/>
    </row>
    <row r="540" spans="10:10" s="48" customFormat="1" x14ac:dyDescent="0.2">
      <c r="J540" s="408"/>
    </row>
    <row r="541" spans="10:10" s="48" customFormat="1" x14ac:dyDescent="0.2">
      <c r="J541" s="408"/>
    </row>
    <row r="542" spans="10:10" s="48" customFormat="1" x14ac:dyDescent="0.2">
      <c r="J542" s="408"/>
    </row>
    <row r="543" spans="10:10" s="48" customFormat="1" x14ac:dyDescent="0.2">
      <c r="J543" s="408"/>
    </row>
    <row r="544" spans="10:10" s="48" customFormat="1" x14ac:dyDescent="0.2">
      <c r="J544" s="408"/>
    </row>
    <row r="545" spans="10:10" s="48" customFormat="1" x14ac:dyDescent="0.2">
      <c r="J545" s="408"/>
    </row>
    <row r="546" spans="10:10" s="48" customFormat="1" x14ac:dyDescent="0.2">
      <c r="J546" s="408"/>
    </row>
    <row r="547" spans="10:10" s="48" customFormat="1" x14ac:dyDescent="0.2">
      <c r="J547" s="408"/>
    </row>
    <row r="548" spans="10:10" s="48" customFormat="1" x14ac:dyDescent="0.2">
      <c r="J548" s="408"/>
    </row>
    <row r="549" spans="10:10" s="48" customFormat="1" x14ac:dyDescent="0.2">
      <c r="J549" s="408"/>
    </row>
    <row r="550" spans="10:10" s="48" customFormat="1" x14ac:dyDescent="0.2">
      <c r="J550" s="408"/>
    </row>
    <row r="551" spans="10:10" s="48" customFormat="1" x14ac:dyDescent="0.2">
      <c r="J551" s="408"/>
    </row>
    <row r="552" spans="10:10" s="48" customFormat="1" x14ac:dyDescent="0.2">
      <c r="J552" s="408"/>
    </row>
    <row r="553" spans="10:10" s="48" customFormat="1" x14ac:dyDescent="0.2">
      <c r="J553" s="408"/>
    </row>
    <row r="554" spans="10:10" s="48" customFormat="1" x14ac:dyDescent="0.2">
      <c r="J554" s="408"/>
    </row>
    <row r="555" spans="10:10" s="48" customFormat="1" x14ac:dyDescent="0.2">
      <c r="J555" s="408"/>
    </row>
    <row r="556" spans="10:10" s="48" customFormat="1" x14ac:dyDescent="0.2">
      <c r="J556" s="408"/>
    </row>
    <row r="557" spans="10:10" s="48" customFormat="1" x14ac:dyDescent="0.2">
      <c r="J557" s="408"/>
    </row>
    <row r="558" spans="10:10" s="48" customFormat="1" x14ac:dyDescent="0.2">
      <c r="J558" s="408"/>
    </row>
    <row r="559" spans="10:10" s="48" customFormat="1" x14ac:dyDescent="0.2">
      <c r="J559" s="408"/>
    </row>
    <row r="560" spans="10:10" s="48" customFormat="1" x14ac:dyDescent="0.2">
      <c r="J560" s="408"/>
    </row>
    <row r="561" spans="10:10" s="48" customFormat="1" x14ac:dyDescent="0.2">
      <c r="J561" s="408"/>
    </row>
    <row r="562" spans="10:10" s="48" customFormat="1" x14ac:dyDescent="0.2">
      <c r="J562" s="408"/>
    </row>
    <row r="563" spans="10:10" s="48" customFormat="1" x14ac:dyDescent="0.2">
      <c r="J563" s="408"/>
    </row>
    <row r="564" spans="10:10" s="48" customFormat="1" x14ac:dyDescent="0.2">
      <c r="J564" s="408"/>
    </row>
    <row r="565" spans="10:10" s="48" customFormat="1" x14ac:dyDescent="0.2">
      <c r="J565" s="408"/>
    </row>
    <row r="566" spans="10:10" s="48" customFormat="1" x14ac:dyDescent="0.2">
      <c r="J566" s="408"/>
    </row>
    <row r="567" spans="10:10" s="48" customFormat="1" x14ac:dyDescent="0.2">
      <c r="J567" s="408"/>
    </row>
    <row r="568" spans="10:10" s="48" customFormat="1" x14ac:dyDescent="0.2">
      <c r="J568" s="408"/>
    </row>
    <row r="569" spans="10:10" s="48" customFormat="1" x14ac:dyDescent="0.2">
      <c r="J569" s="408"/>
    </row>
    <row r="570" spans="10:10" s="48" customFormat="1" x14ac:dyDescent="0.2">
      <c r="J570" s="408"/>
    </row>
    <row r="571" spans="10:10" s="48" customFormat="1" x14ac:dyDescent="0.2">
      <c r="J571" s="408"/>
    </row>
    <row r="572" spans="10:10" s="48" customFormat="1" x14ac:dyDescent="0.2">
      <c r="J572" s="408"/>
    </row>
    <row r="573" spans="10:10" s="48" customFormat="1" x14ac:dyDescent="0.2">
      <c r="J573" s="408"/>
    </row>
    <row r="574" spans="10:10" s="48" customFormat="1" x14ac:dyDescent="0.2">
      <c r="J574" s="408"/>
    </row>
    <row r="575" spans="10:10" s="48" customFormat="1" x14ac:dyDescent="0.2">
      <c r="J575" s="408"/>
    </row>
    <row r="576" spans="10:10" s="48" customFormat="1" x14ac:dyDescent="0.2">
      <c r="J576" s="408"/>
    </row>
    <row r="577" spans="10:10" s="48" customFormat="1" x14ac:dyDescent="0.2">
      <c r="J577" s="408"/>
    </row>
    <row r="578" spans="10:10" s="48" customFormat="1" x14ac:dyDescent="0.2">
      <c r="J578" s="408"/>
    </row>
    <row r="579" spans="10:10" s="48" customFormat="1" x14ac:dyDescent="0.2">
      <c r="J579" s="408"/>
    </row>
    <row r="580" spans="10:10" s="48" customFormat="1" x14ac:dyDescent="0.2"/>
    <row r="581" spans="10:10" s="48" customFormat="1" x14ac:dyDescent="0.2"/>
    <row r="582" spans="10:10" s="48" customFormat="1" x14ac:dyDescent="0.2"/>
    <row r="583" spans="10:10" s="48" customFormat="1" x14ac:dyDescent="0.2"/>
    <row r="584" spans="10:10" s="48" customFormat="1" x14ac:dyDescent="0.2"/>
    <row r="585" spans="10:10" s="48" customFormat="1" x14ac:dyDescent="0.2"/>
    <row r="586" spans="10:10" s="48" customFormat="1" x14ac:dyDescent="0.2"/>
    <row r="587" spans="10:10" s="48" customFormat="1" x14ac:dyDescent="0.2"/>
    <row r="588" spans="10:10" s="48" customFormat="1" x14ac:dyDescent="0.2"/>
    <row r="589" spans="10:10" s="48" customFormat="1" x14ac:dyDescent="0.2"/>
    <row r="590" spans="10:10" s="48" customFormat="1" x14ac:dyDescent="0.2"/>
    <row r="591" spans="10:10" s="48" customFormat="1" x14ac:dyDescent="0.2"/>
    <row r="592" spans="10:10" s="48" customFormat="1" x14ac:dyDescent="0.2"/>
    <row r="593" s="48" customFormat="1" x14ac:dyDescent="0.2"/>
    <row r="594" s="48" customFormat="1" x14ac:dyDescent="0.2"/>
    <row r="595" s="48" customFormat="1" x14ac:dyDescent="0.2"/>
    <row r="596" s="48" customFormat="1" x14ac:dyDescent="0.2"/>
    <row r="597" s="48" customFormat="1" x14ac:dyDescent="0.2"/>
    <row r="598" s="48" customFormat="1" x14ac:dyDescent="0.2"/>
    <row r="599" s="48" customFormat="1" x14ac:dyDescent="0.2"/>
    <row r="600" s="48" customFormat="1" x14ac:dyDescent="0.2"/>
    <row r="601" s="48" customFormat="1" x14ac:dyDescent="0.2"/>
    <row r="602" s="48" customFormat="1" x14ac:dyDescent="0.2"/>
    <row r="603" s="48" customFormat="1" x14ac:dyDescent="0.2"/>
    <row r="604" s="48" customFormat="1" x14ac:dyDescent="0.2"/>
    <row r="605" s="48" customFormat="1" x14ac:dyDescent="0.2"/>
    <row r="606" s="48" customFormat="1" x14ac:dyDescent="0.2"/>
    <row r="607" s="48" customFormat="1" x14ac:dyDescent="0.2"/>
    <row r="608" s="48" customFormat="1" x14ac:dyDescent="0.2"/>
    <row r="609" s="48" customFormat="1" x14ac:dyDescent="0.2"/>
    <row r="610" s="48" customFormat="1" x14ac:dyDescent="0.2"/>
    <row r="611" s="48" customFormat="1" x14ac:dyDescent="0.2"/>
    <row r="612" s="48" customFormat="1" x14ac:dyDescent="0.2"/>
    <row r="613" s="48" customFormat="1" x14ac:dyDescent="0.2"/>
    <row r="614" s="48" customFormat="1" x14ac:dyDescent="0.2"/>
    <row r="615" s="48" customFormat="1" x14ac:dyDescent="0.2"/>
    <row r="616" s="48" customFormat="1" x14ac:dyDescent="0.2"/>
    <row r="617" s="48" customFormat="1" x14ac:dyDescent="0.2"/>
    <row r="618" s="48" customFormat="1" x14ac:dyDescent="0.2"/>
    <row r="619" s="48" customFormat="1" x14ac:dyDescent="0.2"/>
    <row r="620" s="48" customFormat="1" x14ac:dyDescent="0.2"/>
    <row r="621" s="48" customFormat="1" x14ac:dyDescent="0.2"/>
    <row r="622" s="48" customFormat="1" x14ac:dyDescent="0.2"/>
    <row r="623" s="48" customFormat="1" x14ac:dyDescent="0.2"/>
    <row r="624" s="48" customFormat="1" x14ac:dyDescent="0.2"/>
    <row r="625" s="48" customFormat="1" x14ac:dyDescent="0.2"/>
    <row r="626" s="48" customFormat="1" x14ac:dyDescent="0.2"/>
    <row r="627" s="48" customFormat="1" x14ac:dyDescent="0.2"/>
    <row r="628" s="48" customFormat="1" x14ac:dyDescent="0.2"/>
    <row r="629" s="48" customFormat="1" x14ac:dyDescent="0.2"/>
    <row r="630" s="48" customFormat="1" x14ac:dyDescent="0.2"/>
    <row r="631" s="48" customFormat="1" x14ac:dyDescent="0.2"/>
    <row r="632" s="48" customFormat="1" x14ac:dyDescent="0.2"/>
    <row r="633" s="48" customFormat="1" x14ac:dyDescent="0.2"/>
    <row r="634" s="48" customFormat="1" x14ac:dyDescent="0.2"/>
    <row r="635" s="48" customFormat="1" x14ac:dyDescent="0.2"/>
    <row r="636" s="48" customFormat="1" x14ac:dyDescent="0.2"/>
    <row r="637" s="48" customFormat="1" x14ac:dyDescent="0.2"/>
    <row r="638" s="48" customFormat="1" x14ac:dyDescent="0.2"/>
    <row r="639" s="48" customFormat="1" x14ac:dyDescent="0.2"/>
    <row r="640" s="48" customFormat="1" x14ac:dyDescent="0.2"/>
    <row r="641" s="48" customFormat="1" x14ac:dyDescent="0.2"/>
    <row r="642" s="48" customFormat="1" x14ac:dyDescent="0.2"/>
    <row r="643" s="48" customFormat="1" x14ac:dyDescent="0.2"/>
    <row r="644" s="48" customFormat="1" x14ac:dyDescent="0.2"/>
    <row r="645" s="48" customFormat="1" x14ac:dyDescent="0.2"/>
    <row r="646" s="48" customFormat="1" x14ac:dyDescent="0.2"/>
    <row r="647" s="48" customFormat="1" x14ac:dyDescent="0.2"/>
    <row r="648" s="48" customFormat="1" x14ac:dyDescent="0.2"/>
    <row r="649" s="48" customFormat="1" x14ac:dyDescent="0.2"/>
    <row r="650" s="48" customFormat="1" x14ac:dyDescent="0.2"/>
    <row r="651" s="48" customFormat="1" x14ac:dyDescent="0.2"/>
    <row r="652" s="48" customFormat="1" x14ac:dyDescent="0.2"/>
    <row r="653" s="48" customFormat="1" x14ac:dyDescent="0.2"/>
    <row r="654" s="48" customFormat="1" x14ac:dyDescent="0.2"/>
    <row r="655" s="48" customFormat="1" x14ac:dyDescent="0.2"/>
    <row r="656" s="48" customFormat="1" x14ac:dyDescent="0.2"/>
    <row r="657" s="48" customFormat="1" x14ac:dyDescent="0.2"/>
    <row r="658" s="48" customFormat="1" x14ac:dyDescent="0.2"/>
    <row r="659" s="48" customFormat="1" x14ac:dyDescent="0.2"/>
    <row r="660" s="48" customFormat="1" x14ac:dyDescent="0.2"/>
    <row r="661" s="48" customFormat="1" x14ac:dyDescent="0.2"/>
    <row r="662" s="48" customFormat="1" x14ac:dyDescent="0.2"/>
    <row r="663" s="48" customFormat="1" x14ac:dyDescent="0.2"/>
    <row r="664" s="48" customFormat="1" x14ac:dyDescent="0.2"/>
    <row r="665" s="48" customFormat="1" x14ac:dyDescent="0.2"/>
    <row r="666" s="48" customFormat="1" x14ac:dyDescent="0.2"/>
    <row r="667" s="48" customFormat="1" x14ac:dyDescent="0.2"/>
    <row r="668" s="48" customFormat="1" x14ac:dyDescent="0.2"/>
    <row r="669" s="48" customFormat="1" x14ac:dyDescent="0.2"/>
    <row r="670" s="48" customFormat="1" x14ac:dyDescent="0.2"/>
    <row r="671" s="48" customFormat="1" x14ac:dyDescent="0.2"/>
    <row r="672" s="48" customFormat="1" x14ac:dyDescent="0.2"/>
    <row r="673" s="48" customFormat="1" x14ac:dyDescent="0.2"/>
    <row r="674" s="48" customFormat="1" x14ac:dyDescent="0.2"/>
    <row r="675" s="48" customFormat="1" x14ac:dyDescent="0.2"/>
    <row r="676" s="48" customFormat="1" x14ac:dyDescent="0.2"/>
    <row r="677" s="48" customFormat="1" x14ac:dyDescent="0.2"/>
    <row r="678" s="48" customFormat="1" x14ac:dyDescent="0.2"/>
    <row r="679" s="48" customFormat="1" x14ac:dyDescent="0.2"/>
    <row r="680" s="48" customFormat="1" x14ac:dyDescent="0.2"/>
    <row r="681" s="48" customFormat="1" x14ac:dyDescent="0.2"/>
    <row r="682" s="48" customFormat="1" x14ac:dyDescent="0.2"/>
    <row r="683" s="48" customFormat="1" x14ac:dyDescent="0.2"/>
    <row r="684" s="48" customFormat="1" x14ac:dyDescent="0.2"/>
    <row r="685" s="48" customFormat="1" x14ac:dyDescent="0.2"/>
    <row r="686" s="48" customFormat="1" x14ac:dyDescent="0.2"/>
    <row r="687" s="48" customFormat="1" x14ac:dyDescent="0.2"/>
    <row r="688" s="48" customFormat="1" x14ac:dyDescent="0.2"/>
    <row r="689" s="48" customFormat="1" x14ac:dyDescent="0.2"/>
    <row r="690" s="48" customFormat="1" x14ac:dyDescent="0.2"/>
    <row r="691" s="48" customFormat="1" x14ac:dyDescent="0.2"/>
    <row r="692" s="48" customFormat="1" x14ac:dyDescent="0.2"/>
    <row r="693" s="48" customFormat="1" x14ac:dyDescent="0.2"/>
    <row r="694" s="48" customFormat="1" x14ac:dyDescent="0.2"/>
    <row r="695" s="48" customFormat="1" x14ac:dyDescent="0.2"/>
    <row r="696" s="48" customFormat="1" x14ac:dyDescent="0.2"/>
    <row r="697" s="48" customFormat="1" x14ac:dyDescent="0.2"/>
    <row r="698" s="48" customFormat="1" x14ac:dyDescent="0.2"/>
    <row r="699" s="48" customFormat="1" x14ac:dyDescent="0.2"/>
    <row r="700" s="48" customFormat="1" x14ac:dyDescent="0.2"/>
    <row r="701" s="48" customFormat="1" x14ac:dyDescent="0.2"/>
    <row r="702" s="48" customFormat="1" x14ac:dyDescent="0.2"/>
    <row r="703" s="48" customFormat="1" x14ac:dyDescent="0.2"/>
    <row r="704" s="48" customFormat="1" x14ac:dyDescent="0.2"/>
    <row r="705" s="48" customFormat="1" x14ac:dyDescent="0.2"/>
    <row r="706" s="48" customFormat="1" x14ac:dyDescent="0.2"/>
    <row r="707" s="48" customFormat="1" x14ac:dyDescent="0.2"/>
    <row r="708" s="48" customFormat="1" x14ac:dyDescent="0.2"/>
    <row r="709" s="48" customFormat="1" x14ac:dyDescent="0.2"/>
    <row r="710" s="48" customFormat="1" x14ac:dyDescent="0.2"/>
    <row r="711" s="48" customFormat="1" x14ac:dyDescent="0.2"/>
    <row r="712" s="48" customFormat="1" x14ac:dyDescent="0.2"/>
    <row r="713" s="48" customFormat="1" x14ac:dyDescent="0.2"/>
    <row r="714" s="48" customFormat="1" x14ac:dyDescent="0.2"/>
    <row r="715" s="48" customFormat="1" x14ac:dyDescent="0.2"/>
    <row r="716" s="48" customFormat="1" x14ac:dyDescent="0.2"/>
    <row r="717" s="48" customFormat="1" x14ac:dyDescent="0.2"/>
    <row r="718" s="48" customFormat="1" x14ac:dyDescent="0.2"/>
    <row r="719" s="48" customFormat="1" x14ac:dyDescent="0.2"/>
    <row r="720" s="48" customFormat="1" x14ac:dyDescent="0.2"/>
    <row r="721" s="48" customFormat="1" x14ac:dyDescent="0.2"/>
    <row r="722" s="48" customFormat="1" x14ac:dyDescent="0.2"/>
    <row r="723" s="48" customFormat="1" x14ac:dyDescent="0.2"/>
    <row r="724" s="48" customFormat="1" x14ac:dyDescent="0.2"/>
    <row r="725" s="48" customFormat="1" x14ac:dyDescent="0.2"/>
    <row r="726" s="48" customFormat="1" x14ac:dyDescent="0.2"/>
    <row r="727" s="48" customFormat="1" x14ac:dyDescent="0.2"/>
    <row r="728" s="48" customFormat="1" x14ac:dyDescent="0.2"/>
    <row r="729" s="48" customFormat="1" x14ac:dyDescent="0.2"/>
    <row r="730" s="48" customFormat="1" x14ac:dyDescent="0.2"/>
    <row r="731" s="48" customFormat="1" x14ac:dyDescent="0.2"/>
    <row r="732" s="48" customFormat="1" x14ac:dyDescent="0.2"/>
    <row r="733" s="48" customFormat="1" x14ac:dyDescent="0.2"/>
    <row r="734" s="48" customFormat="1" x14ac:dyDescent="0.2"/>
    <row r="735" s="48" customFormat="1" x14ac:dyDescent="0.2"/>
    <row r="736" s="48" customFormat="1" x14ac:dyDescent="0.2"/>
    <row r="737" s="48" customFormat="1" x14ac:dyDescent="0.2"/>
    <row r="738" s="48" customFormat="1" x14ac:dyDescent="0.2"/>
    <row r="739" s="48" customFormat="1" x14ac:dyDescent="0.2"/>
    <row r="740" s="48" customFormat="1" x14ac:dyDescent="0.2"/>
    <row r="741" s="48" customFormat="1" x14ac:dyDescent="0.2"/>
    <row r="742" s="48" customFormat="1" x14ac:dyDescent="0.2"/>
    <row r="743" s="48" customFormat="1" x14ac:dyDescent="0.2"/>
    <row r="744" s="48" customFormat="1" x14ac:dyDescent="0.2"/>
    <row r="745" s="48" customFormat="1" x14ac:dyDescent="0.2"/>
    <row r="746" s="48" customFormat="1" x14ac:dyDescent="0.2"/>
    <row r="747" s="48" customFormat="1" x14ac:dyDescent="0.2"/>
    <row r="748" s="48" customFormat="1" x14ac:dyDescent="0.2"/>
    <row r="749" s="48" customFormat="1" x14ac:dyDescent="0.2"/>
    <row r="750" s="48" customFormat="1" x14ac:dyDescent="0.2"/>
    <row r="751" s="48" customFormat="1" x14ac:dyDescent="0.2"/>
    <row r="752" s="48" customFormat="1" x14ac:dyDescent="0.2"/>
    <row r="753" s="48" customFormat="1" x14ac:dyDescent="0.2"/>
    <row r="754" s="48" customFormat="1" x14ac:dyDescent="0.2"/>
    <row r="755" s="48" customFormat="1" x14ac:dyDescent="0.2"/>
    <row r="756" s="48" customFormat="1" x14ac:dyDescent="0.2"/>
    <row r="757" s="48" customFormat="1" x14ac:dyDescent="0.2"/>
    <row r="758" s="48" customFormat="1" x14ac:dyDescent="0.2"/>
    <row r="759" s="48" customFormat="1" x14ac:dyDescent="0.2"/>
    <row r="760" s="48" customFormat="1" x14ac:dyDescent="0.2"/>
    <row r="761" s="48" customFormat="1" x14ac:dyDescent="0.2"/>
    <row r="762" s="48" customFormat="1" x14ac:dyDescent="0.2"/>
    <row r="763" s="48" customFormat="1" x14ac:dyDescent="0.2"/>
    <row r="764" s="48" customFormat="1" x14ac:dyDescent="0.2"/>
    <row r="765" s="48" customFormat="1" x14ac:dyDescent="0.2"/>
    <row r="766" s="48" customFormat="1" x14ac:dyDescent="0.2"/>
    <row r="767" s="48" customFormat="1" x14ac:dyDescent="0.2"/>
    <row r="768" s="48" customFormat="1" x14ac:dyDescent="0.2"/>
    <row r="769" s="48" customFormat="1" x14ac:dyDescent="0.2"/>
    <row r="770" s="48" customFormat="1" x14ac:dyDescent="0.2"/>
    <row r="771" s="48" customFormat="1" x14ac:dyDescent="0.2"/>
    <row r="772" s="48" customFormat="1" x14ac:dyDescent="0.2"/>
    <row r="773" s="48" customFormat="1" x14ac:dyDescent="0.2"/>
    <row r="774" s="48" customFormat="1" x14ac:dyDescent="0.2"/>
    <row r="775" s="48" customFormat="1" x14ac:dyDescent="0.2"/>
    <row r="776" s="48" customFormat="1" x14ac:dyDescent="0.2"/>
    <row r="777" s="48" customFormat="1" x14ac:dyDescent="0.2"/>
    <row r="778" s="48" customFormat="1" x14ac:dyDescent="0.2"/>
    <row r="779" s="48" customFormat="1" x14ac:dyDescent="0.2"/>
    <row r="780" s="48" customFormat="1" x14ac:dyDescent="0.2"/>
    <row r="781" s="48" customFormat="1" x14ac:dyDescent="0.2"/>
    <row r="782" s="48" customFormat="1" x14ac:dyDescent="0.2"/>
    <row r="783" s="48" customFormat="1" x14ac:dyDescent="0.2"/>
    <row r="784" s="48" customFormat="1" x14ac:dyDescent="0.2"/>
    <row r="785" s="48" customFormat="1" x14ac:dyDescent="0.2"/>
    <row r="786" s="48" customFormat="1" x14ac:dyDescent="0.2"/>
    <row r="787" s="48" customFormat="1" x14ac:dyDescent="0.2"/>
    <row r="788" s="48" customFormat="1" x14ac:dyDescent="0.2"/>
    <row r="789" s="48" customFormat="1" x14ac:dyDescent="0.2"/>
    <row r="790" s="48" customFormat="1" x14ac:dyDescent="0.2"/>
    <row r="791" s="48" customFormat="1" x14ac:dyDescent="0.2"/>
    <row r="792" s="48" customFormat="1" x14ac:dyDescent="0.2"/>
    <row r="793" s="48" customFormat="1" x14ac:dyDescent="0.2"/>
    <row r="794" s="48" customFormat="1" x14ac:dyDescent="0.2"/>
    <row r="795" s="48" customFormat="1" x14ac:dyDescent="0.2"/>
    <row r="796" s="48" customFormat="1" x14ac:dyDescent="0.2"/>
    <row r="797" s="48" customFormat="1" x14ac:dyDescent="0.2"/>
    <row r="798" s="48" customFormat="1" x14ac:dyDescent="0.2"/>
    <row r="799" s="48" customFormat="1" x14ac:dyDescent="0.2"/>
    <row r="800" s="48" customFormat="1" x14ac:dyDescent="0.2"/>
    <row r="801" s="48" customFormat="1" x14ac:dyDescent="0.2"/>
    <row r="802" s="48" customFormat="1" x14ac:dyDescent="0.2"/>
    <row r="803" s="48" customFormat="1" x14ac:dyDescent="0.2"/>
    <row r="804" s="48" customFormat="1" x14ac:dyDescent="0.2"/>
    <row r="805" s="48" customFormat="1" x14ac:dyDescent="0.2"/>
    <row r="806" s="48" customFormat="1" x14ac:dyDescent="0.2"/>
    <row r="807" s="48" customFormat="1" x14ac:dyDescent="0.2"/>
    <row r="808" s="48" customFormat="1" x14ac:dyDescent="0.2"/>
    <row r="809" s="48" customFormat="1" x14ac:dyDescent="0.2"/>
    <row r="810" s="48" customFormat="1" x14ac:dyDescent="0.2"/>
    <row r="811" s="48" customFormat="1" x14ac:dyDescent="0.2"/>
    <row r="812" s="48" customFormat="1" x14ac:dyDescent="0.2"/>
    <row r="813" s="48" customFormat="1" x14ac:dyDescent="0.2"/>
    <row r="814" s="48" customFormat="1" x14ac:dyDescent="0.2"/>
    <row r="815" s="48" customFormat="1" x14ac:dyDescent="0.2"/>
    <row r="816" s="48" customFormat="1" x14ac:dyDescent="0.2"/>
    <row r="817" s="48" customFormat="1" x14ac:dyDescent="0.2"/>
    <row r="818" s="48" customFormat="1" x14ac:dyDescent="0.2"/>
    <row r="819" s="48" customFormat="1" x14ac:dyDescent="0.2"/>
    <row r="820" s="48" customFormat="1" x14ac:dyDescent="0.2"/>
    <row r="821" s="48" customFormat="1" x14ac:dyDescent="0.2"/>
    <row r="822" s="48" customFormat="1" x14ac:dyDescent="0.2"/>
    <row r="823" s="48" customFormat="1" x14ac:dyDescent="0.2"/>
    <row r="824" s="48" customFormat="1" x14ac:dyDescent="0.2"/>
    <row r="825" s="48" customFormat="1" x14ac:dyDescent="0.2"/>
    <row r="826" s="48" customFormat="1" x14ac:dyDescent="0.2"/>
    <row r="827" s="48" customFormat="1" x14ac:dyDescent="0.2"/>
    <row r="828" s="48" customFormat="1" x14ac:dyDescent="0.2"/>
    <row r="829" s="48" customFormat="1" x14ac:dyDescent="0.2"/>
    <row r="830" s="48" customFormat="1" x14ac:dyDescent="0.2"/>
    <row r="831" s="48" customFormat="1" x14ac:dyDescent="0.2"/>
    <row r="832" s="48" customFormat="1" x14ac:dyDescent="0.2"/>
    <row r="833" s="48" customFormat="1" x14ac:dyDescent="0.2"/>
    <row r="834" s="48" customFormat="1" x14ac:dyDescent="0.2"/>
    <row r="835" s="48" customFormat="1" x14ac:dyDescent="0.2"/>
    <row r="836" s="48" customFormat="1" x14ac:dyDescent="0.2"/>
    <row r="837" s="48" customFormat="1" x14ac:dyDescent="0.2"/>
    <row r="838" s="48" customFormat="1" x14ac:dyDescent="0.2"/>
    <row r="839" s="48" customFormat="1" x14ac:dyDescent="0.2"/>
    <row r="840" s="48" customFormat="1" x14ac:dyDescent="0.2"/>
    <row r="841" s="48" customFormat="1" x14ac:dyDescent="0.2"/>
    <row r="842" s="48" customFormat="1" x14ac:dyDescent="0.2"/>
    <row r="843" s="48" customFormat="1" x14ac:dyDescent="0.2"/>
    <row r="844" s="48" customFormat="1" x14ac:dyDescent="0.2"/>
    <row r="845" s="48" customFormat="1" x14ac:dyDescent="0.2"/>
    <row r="846" s="48" customFormat="1" x14ac:dyDescent="0.2"/>
    <row r="847" s="48" customFormat="1" x14ac:dyDescent="0.2"/>
    <row r="848" s="48" customFormat="1" x14ac:dyDescent="0.2"/>
    <row r="849" s="48" customFormat="1" x14ac:dyDescent="0.2"/>
    <row r="850" s="48" customFormat="1" x14ac:dyDescent="0.2"/>
    <row r="851" s="48" customFormat="1" x14ac:dyDescent="0.2"/>
    <row r="852" s="48" customFormat="1" x14ac:dyDescent="0.2"/>
    <row r="853" s="48" customFormat="1" x14ac:dyDescent="0.2"/>
    <row r="854" s="48" customFormat="1" x14ac:dyDescent="0.2"/>
    <row r="855" s="48" customFormat="1" x14ac:dyDescent="0.2"/>
    <row r="856" s="48" customFormat="1" x14ac:dyDescent="0.2"/>
    <row r="857" s="48" customFormat="1" x14ac:dyDescent="0.2"/>
    <row r="858" s="48" customFormat="1" x14ac:dyDescent="0.2"/>
    <row r="859" s="48" customFormat="1" x14ac:dyDescent="0.2"/>
    <row r="860" s="48" customFormat="1" x14ac:dyDescent="0.2"/>
    <row r="861" s="48" customFormat="1" x14ac:dyDescent="0.2"/>
    <row r="862" s="48" customFormat="1" x14ac:dyDescent="0.2"/>
    <row r="863" s="48" customFormat="1" x14ac:dyDescent="0.2"/>
    <row r="864" s="48" customFormat="1" x14ac:dyDescent="0.2"/>
    <row r="865" s="48" customFormat="1" x14ac:dyDescent="0.2"/>
    <row r="866" s="48" customFormat="1" x14ac:dyDescent="0.2"/>
    <row r="867" s="48" customFormat="1" x14ac:dyDescent="0.2"/>
    <row r="868" s="48" customFormat="1" x14ac:dyDescent="0.2"/>
    <row r="869" s="48" customFormat="1" x14ac:dyDescent="0.2"/>
    <row r="870" s="48" customFormat="1" x14ac:dyDescent="0.2"/>
    <row r="871" s="48" customFormat="1" x14ac:dyDescent="0.2"/>
    <row r="872" s="48" customFormat="1" x14ac:dyDescent="0.2"/>
    <row r="873" s="48" customFormat="1" x14ac:dyDescent="0.2"/>
    <row r="874" s="48" customFormat="1" x14ac:dyDescent="0.2"/>
    <row r="875" s="48" customFormat="1" x14ac:dyDescent="0.2"/>
    <row r="876" s="48" customFormat="1" x14ac:dyDescent="0.2"/>
    <row r="877" s="48" customFormat="1" x14ac:dyDescent="0.2"/>
    <row r="878" s="48" customFormat="1" x14ac:dyDescent="0.2"/>
    <row r="879" s="48" customFormat="1" x14ac:dyDescent="0.2"/>
    <row r="880" s="48" customFormat="1" x14ac:dyDescent="0.2"/>
    <row r="881" s="48" customFormat="1" x14ac:dyDescent="0.2"/>
    <row r="882" s="48" customFormat="1" x14ac:dyDescent="0.2"/>
    <row r="883" s="48" customFormat="1" x14ac:dyDescent="0.2"/>
    <row r="884" s="48" customFormat="1" x14ac:dyDescent="0.2"/>
    <row r="885" s="48" customFormat="1" x14ac:dyDescent="0.2"/>
    <row r="886" s="48" customFormat="1" x14ac:dyDescent="0.2"/>
    <row r="887" s="48" customFormat="1" x14ac:dyDescent="0.2"/>
    <row r="888" s="48" customFormat="1" x14ac:dyDescent="0.2"/>
    <row r="889" s="48" customFormat="1" x14ac:dyDescent="0.2"/>
    <row r="890" s="48" customFormat="1" x14ac:dyDescent="0.2"/>
    <row r="891" s="48" customFormat="1" x14ac:dyDescent="0.2"/>
    <row r="892" s="48" customFormat="1" x14ac:dyDescent="0.2"/>
    <row r="893" s="48" customFormat="1" x14ac:dyDescent="0.2"/>
    <row r="894" s="48" customFormat="1" x14ac:dyDescent="0.2"/>
    <row r="895" s="48" customFormat="1" x14ac:dyDescent="0.2"/>
    <row r="896" s="48" customFormat="1" x14ac:dyDescent="0.2"/>
    <row r="897" s="48" customFormat="1" x14ac:dyDescent="0.2"/>
    <row r="898" s="48" customFormat="1" x14ac:dyDescent="0.2"/>
    <row r="899" s="48" customFormat="1" x14ac:dyDescent="0.2"/>
    <row r="900" s="48" customFormat="1" x14ac:dyDescent="0.2"/>
    <row r="901" s="48" customFormat="1" x14ac:dyDescent="0.2"/>
    <row r="902" s="48" customFormat="1" x14ac:dyDescent="0.2"/>
    <row r="903" s="48" customFormat="1" x14ac:dyDescent="0.2"/>
    <row r="904" s="48" customFormat="1" x14ac:dyDescent="0.2"/>
    <row r="905" s="48" customFormat="1" x14ac:dyDescent="0.2"/>
    <row r="906" s="48" customFormat="1" x14ac:dyDescent="0.2"/>
    <row r="907" s="48" customFormat="1" x14ac:dyDescent="0.2"/>
    <row r="908" s="48" customFormat="1" x14ac:dyDescent="0.2"/>
    <row r="909" s="48" customFormat="1" x14ac:dyDescent="0.2"/>
    <row r="910" s="48" customFormat="1" x14ac:dyDescent="0.2"/>
    <row r="911" s="48" customFormat="1" x14ac:dyDescent="0.2"/>
    <row r="912" s="48" customFormat="1" x14ac:dyDescent="0.2"/>
    <row r="913" s="48" customFormat="1" x14ac:dyDescent="0.2"/>
    <row r="914" s="48" customFormat="1" x14ac:dyDescent="0.2"/>
    <row r="915" s="48" customFormat="1" x14ac:dyDescent="0.2"/>
    <row r="916" s="48" customFormat="1" x14ac:dyDescent="0.2"/>
    <row r="917" s="48" customFormat="1" x14ac:dyDescent="0.2"/>
    <row r="918" s="48" customFormat="1" x14ac:dyDescent="0.2"/>
    <row r="919" s="48" customFormat="1" x14ac:dyDescent="0.2"/>
    <row r="920" s="48" customFormat="1" x14ac:dyDescent="0.2"/>
    <row r="921" s="48" customFormat="1" x14ac:dyDescent="0.2"/>
    <row r="922" s="48" customFormat="1" x14ac:dyDescent="0.2"/>
    <row r="923" s="48" customFormat="1" x14ac:dyDescent="0.2"/>
    <row r="924" s="48" customFormat="1" x14ac:dyDescent="0.2"/>
    <row r="925" s="48" customFormat="1" x14ac:dyDescent="0.2"/>
    <row r="926" s="48" customFormat="1" x14ac:dyDescent="0.2"/>
    <row r="927" s="48" customFormat="1" x14ac:dyDescent="0.2"/>
    <row r="928" s="48" customFormat="1" x14ac:dyDescent="0.2"/>
    <row r="929" s="48" customFormat="1" x14ac:dyDescent="0.2"/>
    <row r="930" s="48" customFormat="1" x14ac:dyDescent="0.2"/>
    <row r="931" s="48" customFormat="1" x14ac:dyDescent="0.2"/>
    <row r="932" s="48" customFormat="1" x14ac:dyDescent="0.2"/>
    <row r="933" s="48" customFormat="1" x14ac:dyDescent="0.2"/>
    <row r="934" s="48" customFormat="1" x14ac:dyDescent="0.2"/>
    <row r="935" s="48" customFormat="1" x14ac:dyDescent="0.2"/>
    <row r="936" s="48" customFormat="1" x14ac:dyDescent="0.2"/>
    <row r="937" s="48" customFormat="1" x14ac:dyDescent="0.2"/>
    <row r="938" s="48" customFormat="1" x14ac:dyDescent="0.2"/>
    <row r="939" s="48" customFormat="1" x14ac:dyDescent="0.2"/>
    <row r="940" s="48" customFormat="1" x14ac:dyDescent="0.2"/>
    <row r="941" s="48" customFormat="1" x14ac:dyDescent="0.2"/>
    <row r="942" s="48" customFormat="1" x14ac:dyDescent="0.2"/>
    <row r="943" s="48" customFormat="1" x14ac:dyDescent="0.2"/>
    <row r="944" s="48" customFormat="1" x14ac:dyDescent="0.2"/>
    <row r="945" s="48" customFormat="1" x14ac:dyDescent="0.2"/>
    <row r="946" s="48" customFormat="1" x14ac:dyDescent="0.2"/>
    <row r="947" s="48" customFormat="1" x14ac:dyDescent="0.2"/>
    <row r="948" s="48" customFormat="1" x14ac:dyDescent="0.2"/>
    <row r="949" s="48" customFormat="1" x14ac:dyDescent="0.2"/>
    <row r="950" s="48" customFormat="1" x14ac:dyDescent="0.2"/>
    <row r="951" s="48" customFormat="1" x14ac:dyDescent="0.2"/>
    <row r="952" s="48" customFormat="1" x14ac:dyDescent="0.2"/>
    <row r="953" s="48" customFormat="1" x14ac:dyDescent="0.2"/>
    <row r="954" s="48" customFormat="1" x14ac:dyDescent="0.2"/>
    <row r="955" s="48" customFormat="1" x14ac:dyDescent="0.2"/>
    <row r="956" s="48" customFormat="1" x14ac:dyDescent="0.2"/>
    <row r="957" s="48" customFormat="1" x14ac:dyDescent="0.2"/>
    <row r="958" s="48" customFormat="1" x14ac:dyDescent="0.2"/>
    <row r="959" s="48" customFormat="1" x14ac:dyDescent="0.2"/>
    <row r="960" s="48" customFormat="1" x14ac:dyDescent="0.2"/>
    <row r="961" s="48" customFormat="1" x14ac:dyDescent="0.2"/>
    <row r="962" s="48" customFormat="1" x14ac:dyDescent="0.2"/>
    <row r="963" s="48" customFormat="1" x14ac:dyDescent="0.2"/>
    <row r="964" s="48" customFormat="1" x14ac:dyDescent="0.2"/>
    <row r="965" s="48" customFormat="1" x14ac:dyDescent="0.2"/>
    <row r="966" s="48" customFormat="1" x14ac:dyDescent="0.2"/>
    <row r="967" s="48" customFormat="1" x14ac:dyDescent="0.2"/>
    <row r="968" s="48" customFormat="1" x14ac:dyDescent="0.2"/>
    <row r="969" s="48" customFormat="1" x14ac:dyDescent="0.2"/>
    <row r="970" s="48" customFormat="1" x14ac:dyDescent="0.2"/>
    <row r="971" s="48" customFormat="1" x14ac:dyDescent="0.2"/>
    <row r="972" s="48" customFormat="1" x14ac:dyDescent="0.2"/>
    <row r="973" s="48" customFormat="1" x14ac:dyDescent="0.2"/>
    <row r="974" s="48" customFormat="1" x14ac:dyDescent="0.2"/>
    <row r="975" s="48" customFormat="1" x14ac:dyDescent="0.2"/>
    <row r="976" s="48" customFormat="1" x14ac:dyDescent="0.2"/>
    <row r="977" s="48" customFormat="1" x14ac:dyDescent="0.2"/>
    <row r="978" s="48" customFormat="1" x14ac:dyDescent="0.2"/>
    <row r="979" s="48" customFormat="1" x14ac:dyDescent="0.2"/>
    <row r="980" s="48" customFormat="1" x14ac:dyDescent="0.2"/>
    <row r="981" s="48" customFormat="1" x14ac:dyDescent="0.2"/>
    <row r="982" s="48" customFormat="1" x14ac:dyDescent="0.2"/>
    <row r="983" s="48" customFormat="1" x14ac:dyDescent="0.2"/>
    <row r="984" s="48" customFormat="1" x14ac:dyDescent="0.2"/>
    <row r="985" s="48" customFormat="1" x14ac:dyDescent="0.2"/>
    <row r="986" s="48" customFormat="1" x14ac:dyDescent="0.2"/>
    <row r="987" s="48" customFormat="1" x14ac:dyDescent="0.2"/>
    <row r="988" s="48" customFormat="1" x14ac:dyDescent="0.2"/>
    <row r="989" s="48" customFormat="1" x14ac:dyDescent="0.2"/>
    <row r="990" s="48" customFormat="1" x14ac:dyDescent="0.2"/>
    <row r="991" s="48" customFormat="1" x14ac:dyDescent="0.2"/>
    <row r="992" s="48" customFormat="1" x14ac:dyDescent="0.2"/>
    <row r="993" s="48" customFormat="1" x14ac:dyDescent="0.2"/>
    <row r="994" s="48" customFormat="1" x14ac:dyDescent="0.2"/>
    <row r="995" s="48" customFormat="1" x14ac:dyDescent="0.2"/>
    <row r="996" s="48" customFormat="1" x14ac:dyDescent="0.2"/>
    <row r="997" s="48" customFormat="1" x14ac:dyDescent="0.2"/>
    <row r="998" s="48" customFormat="1" x14ac:dyDescent="0.2"/>
    <row r="999" s="48" customFormat="1" x14ac:dyDescent="0.2"/>
    <row r="1000" s="48" customFormat="1" x14ac:dyDescent="0.2"/>
    <row r="1001" s="48" customFormat="1" x14ac:dyDescent="0.2"/>
    <row r="1002" s="48" customFormat="1" x14ac:dyDescent="0.2"/>
    <row r="1003" s="48" customFormat="1" x14ac:dyDescent="0.2"/>
    <row r="1004" s="48" customFormat="1" x14ac:dyDescent="0.2"/>
    <row r="1005" s="48" customFormat="1" x14ac:dyDescent="0.2"/>
    <row r="1006" s="48" customFormat="1" x14ac:dyDescent="0.2"/>
    <row r="1007" s="48" customFormat="1" x14ac:dyDescent="0.2"/>
    <row r="1008" s="48" customFormat="1" x14ac:dyDescent="0.2"/>
    <row r="1009" s="48" customFormat="1" x14ac:dyDescent="0.2"/>
    <row r="1010" s="48" customFormat="1" x14ac:dyDescent="0.2"/>
    <row r="1011" s="48" customFormat="1" x14ac:dyDescent="0.2"/>
    <row r="1012" s="48" customFormat="1" x14ac:dyDescent="0.2"/>
    <row r="1013" s="48" customFormat="1" x14ac:dyDescent="0.2"/>
    <row r="1014" s="48" customFormat="1" x14ac:dyDescent="0.2"/>
    <row r="1015" s="48" customFormat="1" x14ac:dyDescent="0.2"/>
    <row r="1016" s="48" customFormat="1" x14ac:dyDescent="0.2"/>
    <row r="1017" s="48" customFormat="1" x14ac:dyDescent="0.2"/>
    <row r="1018" s="48" customFormat="1" x14ac:dyDescent="0.2"/>
    <row r="1019" s="48" customFormat="1" x14ac:dyDescent="0.2"/>
    <row r="1020" s="48" customFormat="1" x14ac:dyDescent="0.2"/>
    <row r="1021" s="48" customFormat="1" x14ac:dyDescent="0.2"/>
    <row r="1022" s="48" customFormat="1" x14ac:dyDescent="0.2"/>
    <row r="1023" s="48" customFormat="1" x14ac:dyDescent="0.2"/>
    <row r="1024" s="48" customFormat="1" x14ac:dyDescent="0.2"/>
    <row r="1025" s="48" customFormat="1" x14ac:dyDescent="0.2"/>
    <row r="1026" s="48" customFormat="1" x14ac:dyDescent="0.2"/>
    <row r="1027" s="48" customFormat="1" x14ac:dyDescent="0.2"/>
    <row r="1028" s="48" customFormat="1" x14ac:dyDescent="0.2"/>
    <row r="1029" s="48" customFormat="1" x14ac:dyDescent="0.2"/>
    <row r="1030" s="48" customFormat="1" x14ac:dyDescent="0.2"/>
    <row r="1031" s="48" customFormat="1" x14ac:dyDescent="0.2"/>
    <row r="1032" s="48" customFormat="1" x14ac:dyDescent="0.2"/>
    <row r="1033" s="48" customFormat="1" x14ac:dyDescent="0.2"/>
    <row r="1034" s="48" customFormat="1" x14ac:dyDescent="0.2"/>
    <row r="1035" s="48" customFormat="1" x14ac:dyDescent="0.2"/>
    <row r="1036" s="48" customFormat="1" x14ac:dyDescent="0.2"/>
    <row r="1037" s="48" customFormat="1" x14ac:dyDescent="0.2"/>
    <row r="1038" s="48" customFormat="1" x14ac:dyDescent="0.2"/>
    <row r="1039" s="48" customFormat="1" x14ac:dyDescent="0.2"/>
    <row r="1040" s="48" customFormat="1" x14ac:dyDescent="0.2"/>
    <row r="1041" s="48" customFormat="1" x14ac:dyDescent="0.2"/>
    <row r="1042" s="48" customFormat="1" x14ac:dyDescent="0.2"/>
    <row r="1043" s="48" customFormat="1" x14ac:dyDescent="0.2"/>
    <row r="1044" s="48" customFormat="1" x14ac:dyDescent="0.2"/>
    <row r="1045" s="48" customFormat="1" x14ac:dyDescent="0.2"/>
    <row r="1046" s="48" customFormat="1" x14ac:dyDescent="0.2"/>
    <row r="1047" s="48" customFormat="1" x14ac:dyDescent="0.2"/>
    <row r="1048" s="48" customFormat="1" x14ac:dyDescent="0.2"/>
    <row r="1049" s="48" customFormat="1" x14ac:dyDescent="0.2"/>
    <row r="1050" s="48" customFormat="1" x14ac:dyDescent="0.2"/>
    <row r="1051" s="48" customFormat="1" x14ac:dyDescent="0.2"/>
    <row r="1052" s="48" customFormat="1" x14ac:dyDescent="0.2"/>
    <row r="1053" s="48" customFormat="1" x14ac:dyDescent="0.2"/>
    <row r="1054" s="48" customFormat="1" x14ac:dyDescent="0.2"/>
    <row r="1055" s="48" customFormat="1" x14ac:dyDescent="0.2"/>
    <row r="1056" s="48" customFormat="1" x14ac:dyDescent="0.2"/>
    <row r="1057" s="48" customFormat="1" x14ac:dyDescent="0.2"/>
    <row r="1058" s="48" customFormat="1" x14ac:dyDescent="0.2"/>
    <row r="1059" s="48" customFormat="1" x14ac:dyDescent="0.2"/>
    <row r="1060" s="48" customFormat="1" x14ac:dyDescent="0.2"/>
    <row r="1061" s="48" customFormat="1" x14ac:dyDescent="0.2"/>
    <row r="1062" s="48" customFormat="1" x14ac:dyDescent="0.2"/>
    <row r="1063" s="48" customFormat="1" x14ac:dyDescent="0.2"/>
    <row r="1064" s="48" customFormat="1" x14ac:dyDescent="0.2"/>
    <row r="1065" s="48" customFormat="1" x14ac:dyDescent="0.2"/>
    <row r="1066" s="48" customFormat="1" x14ac:dyDescent="0.2"/>
    <row r="1067" s="48" customFormat="1" x14ac:dyDescent="0.2"/>
    <row r="1068" s="48" customFormat="1" x14ac:dyDescent="0.2"/>
    <row r="1069" s="48" customFormat="1" x14ac:dyDescent="0.2"/>
    <row r="1070" s="48" customFormat="1" x14ac:dyDescent="0.2"/>
    <row r="1071" s="48" customFormat="1" x14ac:dyDescent="0.2"/>
    <row r="1072" s="48" customFormat="1" x14ac:dyDescent="0.2"/>
    <row r="1073" s="48" customFormat="1" x14ac:dyDescent="0.2"/>
    <row r="1074" s="48" customFormat="1" x14ac:dyDescent="0.2"/>
    <row r="1075" s="48" customFormat="1" x14ac:dyDescent="0.2"/>
    <row r="1076" s="48" customFormat="1" x14ac:dyDescent="0.2"/>
    <row r="1077" s="48" customFormat="1" x14ac:dyDescent="0.2"/>
    <row r="1078" s="48" customFormat="1" x14ac:dyDescent="0.2"/>
    <row r="1079" s="48" customFormat="1" x14ac:dyDescent="0.2"/>
    <row r="1080" s="48" customFormat="1" x14ac:dyDescent="0.2"/>
    <row r="1081" s="48" customFormat="1" x14ac:dyDescent="0.2"/>
    <row r="1082" s="48" customFormat="1" x14ac:dyDescent="0.2"/>
    <row r="1083" s="48" customFormat="1" x14ac:dyDescent="0.2"/>
    <row r="1084" s="48" customFormat="1" x14ac:dyDescent="0.2"/>
    <row r="1085" s="48" customFormat="1" x14ac:dyDescent="0.2"/>
    <row r="1086" s="48" customFormat="1" x14ac:dyDescent="0.2"/>
    <row r="1087" s="48" customFormat="1" x14ac:dyDescent="0.2"/>
    <row r="1088" s="48" customFormat="1" x14ac:dyDescent="0.2"/>
    <row r="1089" s="48" customFormat="1" x14ac:dyDescent="0.2"/>
    <row r="1090" s="48" customFormat="1" x14ac:dyDescent="0.2"/>
    <row r="1091" s="48" customFormat="1" x14ac:dyDescent="0.2"/>
    <row r="1092" s="48" customFormat="1" x14ac:dyDescent="0.2"/>
    <row r="1093" s="48" customFormat="1" x14ac:dyDescent="0.2"/>
    <row r="1094" s="48" customFormat="1" x14ac:dyDescent="0.2"/>
    <row r="1095" s="48" customFormat="1" x14ac:dyDescent="0.2"/>
    <row r="1096" s="48" customFormat="1" x14ac:dyDescent="0.2"/>
    <row r="1097" s="48" customFormat="1" x14ac:dyDescent="0.2"/>
    <row r="1098" s="48" customFormat="1" x14ac:dyDescent="0.2"/>
    <row r="1099" s="48" customFormat="1" x14ac:dyDescent="0.2"/>
    <row r="1100" s="48" customFormat="1" x14ac:dyDescent="0.2"/>
    <row r="1101" s="48" customFormat="1" x14ac:dyDescent="0.2"/>
    <row r="1102" s="48" customFormat="1" x14ac:dyDescent="0.2"/>
    <row r="1103" s="48" customFormat="1" x14ac:dyDescent="0.2"/>
    <row r="1104" s="48" customFormat="1" x14ac:dyDescent="0.2"/>
    <row r="1105" s="48" customFormat="1" x14ac:dyDescent="0.2"/>
    <row r="1106" s="48" customFormat="1" x14ac:dyDescent="0.2"/>
    <row r="1107" s="48" customFormat="1" x14ac:dyDescent="0.2"/>
    <row r="1108" s="48" customFormat="1" x14ac:dyDescent="0.2"/>
    <row r="1109" s="48" customFormat="1" x14ac:dyDescent="0.2"/>
    <row r="1110" s="48" customFormat="1" x14ac:dyDescent="0.2"/>
    <row r="1111" s="48" customFormat="1" x14ac:dyDescent="0.2"/>
    <row r="1112" s="48" customFormat="1" x14ac:dyDescent="0.2"/>
    <row r="1113" s="48" customFormat="1" x14ac:dyDescent="0.2"/>
    <row r="1114" s="48" customFormat="1" x14ac:dyDescent="0.2"/>
    <row r="1115" s="48" customFormat="1" x14ac:dyDescent="0.2"/>
    <row r="1116" s="48" customFormat="1" x14ac:dyDescent="0.2"/>
    <row r="1117" s="48" customFormat="1" x14ac:dyDescent="0.2"/>
    <row r="1118" s="48" customFormat="1" x14ac:dyDescent="0.2"/>
    <row r="1119" s="48" customFormat="1" x14ac:dyDescent="0.2"/>
    <row r="1120" s="48" customFormat="1" x14ac:dyDescent="0.2"/>
    <row r="1121" s="48" customFormat="1" x14ac:dyDescent="0.2"/>
    <row r="1122" s="48" customFormat="1" x14ac:dyDescent="0.2"/>
    <row r="1123" s="48" customFormat="1" x14ac:dyDescent="0.2"/>
    <row r="1124" s="48" customFormat="1" x14ac:dyDescent="0.2"/>
    <row r="1125" s="48" customFormat="1" x14ac:dyDescent="0.2"/>
    <row r="1126" s="48" customFormat="1" x14ac:dyDescent="0.2"/>
    <row r="1127" s="48" customFormat="1" x14ac:dyDescent="0.2"/>
    <row r="1128" s="48" customFormat="1" x14ac:dyDescent="0.2"/>
    <row r="1129" s="48" customFormat="1" x14ac:dyDescent="0.2"/>
    <row r="1130" s="48" customFormat="1" x14ac:dyDescent="0.2"/>
    <row r="1131" s="48" customFormat="1" x14ac:dyDescent="0.2"/>
    <row r="1132" s="48" customFormat="1" x14ac:dyDescent="0.2"/>
    <row r="1133" s="48" customFormat="1" x14ac:dyDescent="0.2"/>
    <row r="1134" s="48" customFormat="1" x14ac:dyDescent="0.2"/>
    <row r="1135" s="48" customFormat="1" x14ac:dyDescent="0.2"/>
    <row r="1136" s="48" customFormat="1" x14ac:dyDescent="0.2"/>
    <row r="1137" s="48" customFormat="1" x14ac:dyDescent="0.2"/>
    <row r="1138" s="48" customFormat="1" x14ac:dyDescent="0.2"/>
    <row r="1139" s="48" customFormat="1" x14ac:dyDescent="0.2"/>
    <row r="1140" s="48" customFormat="1" x14ac:dyDescent="0.2"/>
    <row r="1141" s="48" customFormat="1" x14ac:dyDescent="0.2"/>
    <row r="1142" s="48" customFormat="1" x14ac:dyDescent="0.2"/>
    <row r="1143" s="48" customFormat="1" x14ac:dyDescent="0.2"/>
    <row r="1144" s="48" customFormat="1" x14ac:dyDescent="0.2"/>
    <row r="1145" s="48" customFormat="1" x14ac:dyDescent="0.2"/>
    <row r="1146" s="48" customFormat="1" x14ac:dyDescent="0.2"/>
    <row r="1147" s="48" customFormat="1" x14ac:dyDescent="0.2"/>
    <row r="1148" s="48" customFormat="1" x14ac:dyDescent="0.2"/>
    <row r="1149" s="48" customFormat="1" x14ac:dyDescent="0.2"/>
    <row r="1150" s="48" customFormat="1" x14ac:dyDescent="0.2"/>
    <row r="1151" s="48" customFormat="1" x14ac:dyDescent="0.2"/>
    <row r="1152" s="48" customFormat="1" x14ac:dyDescent="0.2"/>
    <row r="1153" s="48" customFormat="1" x14ac:dyDescent="0.2"/>
    <row r="1154" s="48" customFormat="1" x14ac:dyDescent="0.2"/>
    <row r="1155" s="48" customFormat="1" x14ac:dyDescent="0.2"/>
    <row r="1156" s="48" customFormat="1" x14ac:dyDescent="0.2"/>
    <row r="1157" s="48" customFormat="1" x14ac:dyDescent="0.2"/>
    <row r="1158" s="48" customFormat="1" x14ac:dyDescent="0.2"/>
    <row r="1159" s="48" customFormat="1" x14ac:dyDescent="0.2"/>
    <row r="1160" s="48" customFormat="1" x14ac:dyDescent="0.2"/>
    <row r="1161" s="48" customFormat="1" x14ac:dyDescent="0.2"/>
    <row r="1162" s="48" customFormat="1" x14ac:dyDescent="0.2"/>
    <row r="1163" s="48" customFormat="1" x14ac:dyDescent="0.2"/>
    <row r="1164" s="48" customFormat="1" x14ac:dyDescent="0.2"/>
    <row r="1165" s="48" customFormat="1" x14ac:dyDescent="0.2"/>
    <row r="1166" s="48" customFormat="1" x14ac:dyDescent="0.2"/>
    <row r="1167" s="48" customFormat="1" x14ac:dyDescent="0.2"/>
    <row r="1168" s="48" customFormat="1" x14ac:dyDescent="0.2"/>
    <row r="1169" s="48" customFormat="1" x14ac:dyDescent="0.2"/>
    <row r="1170" s="48" customFormat="1" x14ac:dyDescent="0.2"/>
    <row r="1171" s="48" customFormat="1" x14ac:dyDescent="0.2"/>
    <row r="1172" s="48" customFormat="1" x14ac:dyDescent="0.2"/>
    <row r="1173" s="48" customFormat="1" x14ac:dyDescent="0.2"/>
    <row r="1174" s="48" customFormat="1" x14ac:dyDescent="0.2"/>
    <row r="1175" s="48" customFormat="1" x14ac:dyDescent="0.2"/>
    <row r="1176" s="48" customFormat="1" x14ac:dyDescent="0.2"/>
    <row r="1177" s="48" customFormat="1" x14ac:dyDescent="0.2"/>
    <row r="1178" s="48" customFormat="1" x14ac:dyDescent="0.2"/>
    <row r="1179" s="48" customFormat="1" x14ac:dyDescent="0.2"/>
    <row r="1180" s="48" customFormat="1" x14ac:dyDescent="0.2"/>
    <row r="1181" s="48" customFormat="1" x14ac:dyDescent="0.2"/>
    <row r="1182" s="48" customFormat="1" x14ac:dyDescent="0.2"/>
    <row r="1183" s="48" customFormat="1" x14ac:dyDescent="0.2"/>
    <row r="1184" s="48" customFormat="1" x14ac:dyDescent="0.2"/>
    <row r="1185" s="48" customFormat="1" x14ac:dyDescent="0.2"/>
    <row r="1186" s="48" customFormat="1" x14ac:dyDescent="0.2"/>
    <row r="1187" s="48" customFormat="1" x14ac:dyDescent="0.2"/>
    <row r="1188" s="48" customFormat="1" x14ac:dyDescent="0.2"/>
    <row r="1189" s="48" customFormat="1" x14ac:dyDescent="0.2"/>
    <row r="1190" s="48" customFormat="1" x14ac:dyDescent="0.2"/>
    <row r="1191" s="48" customFormat="1" x14ac:dyDescent="0.2"/>
    <row r="1192" s="48" customFormat="1" x14ac:dyDescent="0.2"/>
    <row r="1193" s="48" customFormat="1" x14ac:dyDescent="0.2"/>
    <row r="1194" s="48" customFormat="1" x14ac:dyDescent="0.2"/>
    <row r="1195" s="48" customFormat="1" x14ac:dyDescent="0.2"/>
    <row r="1196" s="48" customFormat="1" x14ac:dyDescent="0.2"/>
    <row r="1197" s="48" customFormat="1" x14ac:dyDescent="0.2"/>
    <row r="1198" s="48" customFormat="1" x14ac:dyDescent="0.2"/>
    <row r="1199" s="48" customFormat="1" x14ac:dyDescent="0.2"/>
    <row r="1200" s="48" customFormat="1" x14ac:dyDescent="0.2"/>
    <row r="1201" s="48" customFormat="1" x14ac:dyDescent="0.2"/>
    <row r="1202" s="48" customFormat="1" x14ac:dyDescent="0.2"/>
    <row r="1203" s="48" customFormat="1" x14ac:dyDescent="0.2"/>
    <row r="1204" s="48" customFormat="1" x14ac:dyDescent="0.2"/>
    <row r="1205" s="48" customFormat="1" x14ac:dyDescent="0.2"/>
    <row r="1206" s="48" customFormat="1" x14ac:dyDescent="0.2"/>
    <row r="1207" s="48" customFormat="1" x14ac:dyDescent="0.2"/>
    <row r="1208" s="48" customFormat="1" x14ac:dyDescent="0.2"/>
    <row r="1209" s="48" customFormat="1" x14ac:dyDescent="0.2"/>
    <row r="1210" s="48" customFormat="1" x14ac:dyDescent="0.2"/>
    <row r="1211" s="48" customFormat="1" x14ac:dyDescent="0.2"/>
    <row r="1212" s="48" customFormat="1" x14ac:dyDescent="0.2"/>
    <row r="1213" s="48" customFormat="1" x14ac:dyDescent="0.2"/>
    <row r="1214" s="48" customFormat="1" x14ac:dyDescent="0.2"/>
    <row r="1215" s="48" customFormat="1" x14ac:dyDescent="0.2"/>
    <row r="1216" s="48" customFormat="1" x14ac:dyDescent="0.2"/>
    <row r="1217" s="48" customFormat="1" x14ac:dyDescent="0.2"/>
    <row r="1218" s="48" customFormat="1" x14ac:dyDescent="0.2"/>
    <row r="1219" s="48" customFormat="1" x14ac:dyDescent="0.2"/>
    <row r="1220" s="48" customFormat="1" x14ac:dyDescent="0.2"/>
    <row r="1221" s="48" customFormat="1" x14ac:dyDescent="0.2"/>
    <row r="1222" s="48" customFormat="1" x14ac:dyDescent="0.2"/>
    <row r="1223" s="48" customFormat="1" x14ac:dyDescent="0.2"/>
    <row r="1224" s="48" customFormat="1" x14ac:dyDescent="0.2"/>
    <row r="1225" s="48" customFormat="1" x14ac:dyDescent="0.2"/>
    <row r="1226" s="48" customFormat="1" x14ac:dyDescent="0.2"/>
    <row r="1227" s="48" customFormat="1" x14ac:dyDescent="0.2"/>
    <row r="1228" s="48" customFormat="1" x14ac:dyDescent="0.2"/>
    <row r="1229" s="48" customFormat="1" x14ac:dyDescent="0.2"/>
    <row r="1230" s="48" customFormat="1" x14ac:dyDescent="0.2"/>
    <row r="1231" s="48" customFormat="1" x14ac:dyDescent="0.2"/>
    <row r="1232" s="48" customFormat="1" x14ac:dyDescent="0.2"/>
    <row r="1233" s="48" customFormat="1" x14ac:dyDescent="0.2"/>
    <row r="1234" s="48" customFormat="1" x14ac:dyDescent="0.2"/>
    <row r="1235" s="48" customFormat="1" x14ac:dyDescent="0.2"/>
    <row r="1236" s="48" customFormat="1" x14ac:dyDescent="0.2"/>
    <row r="1237" s="48" customFormat="1" x14ac:dyDescent="0.2"/>
    <row r="1238" s="48" customFormat="1" x14ac:dyDescent="0.2"/>
    <row r="1239" s="48" customFormat="1" x14ac:dyDescent="0.2"/>
    <row r="1240" s="48" customFormat="1" x14ac:dyDescent="0.2"/>
    <row r="1241" s="48" customFormat="1" x14ac:dyDescent="0.2"/>
    <row r="1242" s="48" customFormat="1" x14ac:dyDescent="0.2"/>
    <row r="1243" s="48" customFormat="1" x14ac:dyDescent="0.2"/>
    <row r="1244" s="48" customFormat="1" x14ac:dyDescent="0.2"/>
    <row r="1245" s="48" customFormat="1" x14ac:dyDescent="0.2"/>
    <row r="1246" s="48" customFormat="1" x14ac:dyDescent="0.2"/>
    <row r="1247" s="48" customFormat="1" x14ac:dyDescent="0.2"/>
    <row r="1248" s="48" customFormat="1" x14ac:dyDescent="0.2"/>
    <row r="1249" s="48" customFormat="1" x14ac:dyDescent="0.2"/>
    <row r="1250" s="48" customFormat="1" x14ac:dyDescent="0.2"/>
    <row r="1251" s="48" customFormat="1" x14ac:dyDescent="0.2"/>
    <row r="1252" s="48" customFormat="1" x14ac:dyDescent="0.2"/>
    <row r="1253" s="48" customFormat="1" x14ac:dyDescent="0.2"/>
    <row r="1254" s="48" customFormat="1" x14ac:dyDescent="0.2"/>
    <row r="1255" s="48" customFormat="1" x14ac:dyDescent="0.2"/>
    <row r="1256" s="48" customFormat="1" x14ac:dyDescent="0.2"/>
    <row r="1257" s="48" customFormat="1" x14ac:dyDescent="0.2"/>
    <row r="1258" s="48" customFormat="1" x14ac:dyDescent="0.2"/>
    <row r="1259" s="48" customFormat="1" x14ac:dyDescent="0.2"/>
    <row r="1260" s="48" customFormat="1" x14ac:dyDescent="0.2"/>
    <row r="1261" s="48" customFormat="1" x14ac:dyDescent="0.2"/>
    <row r="1262" s="48" customFormat="1" x14ac:dyDescent="0.2"/>
    <row r="1263" s="48" customFormat="1" x14ac:dyDescent="0.2"/>
    <row r="1264" s="48" customFormat="1" x14ac:dyDescent="0.2"/>
    <row r="1265" s="48" customFormat="1" x14ac:dyDescent="0.2"/>
    <row r="1266" s="48" customFormat="1" x14ac:dyDescent="0.2"/>
    <row r="1267" s="48" customFormat="1" x14ac:dyDescent="0.2"/>
    <row r="1268" s="48" customFormat="1" x14ac:dyDescent="0.2"/>
    <row r="1269" s="48" customFormat="1" x14ac:dyDescent="0.2"/>
    <row r="1270" s="48" customFormat="1" x14ac:dyDescent="0.2"/>
    <row r="1271" s="48" customFormat="1" x14ac:dyDescent="0.2"/>
    <row r="1272" s="48" customFormat="1" x14ac:dyDescent="0.2"/>
    <row r="1273" s="48" customFormat="1" x14ac:dyDescent="0.2"/>
    <row r="1274" s="48" customFormat="1" x14ac:dyDescent="0.2"/>
    <row r="1275" s="48" customFormat="1" x14ac:dyDescent="0.2"/>
    <row r="1276" s="48" customFormat="1" x14ac:dyDescent="0.2"/>
    <row r="1277" s="48" customFormat="1" x14ac:dyDescent="0.2"/>
    <row r="1278" s="48" customFormat="1" x14ac:dyDescent="0.2"/>
    <row r="1279" s="48" customFormat="1" x14ac:dyDescent="0.2"/>
    <row r="1280" s="48" customFormat="1" x14ac:dyDescent="0.2"/>
    <row r="1281" s="48" customFormat="1" x14ac:dyDescent="0.2"/>
    <row r="1282" s="48" customFormat="1" x14ac:dyDescent="0.2"/>
    <row r="1283" s="48" customFormat="1" x14ac:dyDescent="0.2"/>
    <row r="1284" s="48" customFormat="1" x14ac:dyDescent="0.2"/>
    <row r="1285" s="48" customFormat="1" x14ac:dyDescent="0.2"/>
    <row r="1286" s="48" customFormat="1" x14ac:dyDescent="0.2"/>
    <row r="1287" s="48" customFormat="1" x14ac:dyDescent="0.2"/>
    <row r="1288" s="48" customFormat="1" x14ac:dyDescent="0.2"/>
    <row r="1289" s="48" customFormat="1" x14ac:dyDescent="0.2"/>
    <row r="1290" s="48" customFormat="1" x14ac:dyDescent="0.2"/>
    <row r="1291" s="48" customFormat="1" x14ac:dyDescent="0.2"/>
    <row r="1292" s="48" customFormat="1" x14ac:dyDescent="0.2"/>
    <row r="1293" s="48" customFormat="1" x14ac:dyDescent="0.2"/>
    <row r="1294" s="48" customFormat="1" x14ac:dyDescent="0.2"/>
    <row r="1295" s="48" customFormat="1" x14ac:dyDescent="0.2"/>
    <row r="1296" s="48" customFormat="1" x14ac:dyDescent="0.2"/>
    <row r="1297" s="48" customFormat="1" x14ac:dyDescent="0.2"/>
    <row r="1298" s="48" customFormat="1" x14ac:dyDescent="0.2"/>
    <row r="1299" s="48" customFormat="1" x14ac:dyDescent="0.2"/>
    <row r="1300" s="48" customFormat="1" x14ac:dyDescent="0.2"/>
    <row r="1301" s="48" customFormat="1" x14ac:dyDescent="0.2"/>
    <row r="1302" s="48" customFormat="1" x14ac:dyDescent="0.2"/>
    <row r="1303" s="48" customFormat="1" x14ac:dyDescent="0.2"/>
    <row r="1304" s="48" customFormat="1" x14ac:dyDescent="0.2"/>
    <row r="1305" s="48" customFormat="1" x14ac:dyDescent="0.2"/>
    <row r="1306" s="48" customFormat="1" x14ac:dyDescent="0.2"/>
    <row r="1307" s="48" customFormat="1" x14ac:dyDescent="0.2"/>
    <row r="1308" s="48" customFormat="1" x14ac:dyDescent="0.2"/>
    <row r="1309" s="48" customFormat="1" x14ac:dyDescent="0.2"/>
    <row r="1310" s="48" customFormat="1" x14ac:dyDescent="0.2"/>
    <row r="1311" s="48" customFormat="1" x14ac:dyDescent="0.2"/>
    <row r="1312" s="48" customFormat="1" x14ac:dyDescent="0.2"/>
    <row r="1313" s="48" customFormat="1" x14ac:dyDescent="0.2"/>
    <row r="1314" s="48" customFormat="1" x14ac:dyDescent="0.2"/>
    <row r="1315" s="48" customFormat="1" x14ac:dyDescent="0.2"/>
    <row r="1316" s="48" customFormat="1" x14ac:dyDescent="0.2"/>
    <row r="1317" s="48" customFormat="1" x14ac:dyDescent="0.2"/>
    <row r="1318" s="48" customFormat="1" x14ac:dyDescent="0.2"/>
    <row r="1319" s="48" customFormat="1" x14ac:dyDescent="0.2"/>
    <row r="1320" s="48" customFormat="1" x14ac:dyDescent="0.2"/>
    <row r="1321" s="48" customFormat="1" x14ac:dyDescent="0.2"/>
    <row r="1322" s="48" customFormat="1" x14ac:dyDescent="0.2"/>
    <row r="1323" s="48" customFormat="1" x14ac:dyDescent="0.2"/>
    <row r="1324" s="48" customFormat="1" x14ac:dyDescent="0.2"/>
    <row r="1325" s="48" customFormat="1" x14ac:dyDescent="0.2"/>
    <row r="1326" s="48" customFormat="1" x14ac:dyDescent="0.2"/>
    <row r="1327" s="48" customFormat="1" x14ac:dyDescent="0.2"/>
    <row r="1328" s="48" customFormat="1" x14ac:dyDescent="0.2"/>
    <row r="1329" s="48" customFormat="1" x14ac:dyDescent="0.2"/>
    <row r="1330" s="48" customFormat="1" x14ac:dyDescent="0.2"/>
    <row r="1331" s="48" customFormat="1" x14ac:dyDescent="0.2"/>
    <row r="1332" s="48" customFormat="1" x14ac:dyDescent="0.2"/>
    <row r="1333" s="48" customFormat="1" x14ac:dyDescent="0.2"/>
    <row r="1334" s="48" customFormat="1" x14ac:dyDescent="0.2"/>
    <row r="1335" s="48" customFormat="1" x14ac:dyDescent="0.2"/>
    <row r="1336" s="48" customFormat="1" x14ac:dyDescent="0.2"/>
    <row r="1337" s="48" customFormat="1" x14ac:dyDescent="0.2"/>
    <row r="1338" s="48" customFormat="1" x14ac:dyDescent="0.2"/>
    <row r="1339" s="48" customFormat="1" x14ac:dyDescent="0.2"/>
    <row r="1340" s="48" customFormat="1" x14ac:dyDescent="0.2"/>
    <row r="1341" s="48" customFormat="1" x14ac:dyDescent="0.2"/>
    <row r="1342" s="48" customFormat="1" x14ac:dyDescent="0.2"/>
    <row r="1343" s="48" customFormat="1" x14ac:dyDescent="0.2"/>
    <row r="1344" s="48" customFormat="1" x14ac:dyDescent="0.2"/>
    <row r="1345" s="48" customFormat="1" x14ac:dyDescent="0.2"/>
    <row r="1346" s="48" customFormat="1" x14ac:dyDescent="0.2"/>
    <row r="1347" s="48" customFormat="1" x14ac:dyDescent="0.2"/>
    <row r="1348" s="48" customFormat="1" x14ac:dyDescent="0.2"/>
    <row r="1349" s="48" customFormat="1" x14ac:dyDescent="0.2"/>
    <row r="1350" s="48" customFormat="1" x14ac:dyDescent="0.2"/>
    <row r="1351" s="48" customFormat="1" x14ac:dyDescent="0.2"/>
    <row r="1352" s="48" customFormat="1" x14ac:dyDescent="0.2"/>
    <row r="1353" s="48" customFormat="1" x14ac:dyDescent="0.2"/>
    <row r="1354" s="48" customFormat="1" x14ac:dyDescent="0.2"/>
    <row r="1355" s="48" customFormat="1" x14ac:dyDescent="0.2"/>
    <row r="1356" s="48" customFormat="1" x14ac:dyDescent="0.2"/>
    <row r="1357" s="48" customFormat="1" x14ac:dyDescent="0.2"/>
    <row r="1358" s="48" customFormat="1" x14ac:dyDescent="0.2"/>
    <row r="1359" s="48" customFormat="1" x14ac:dyDescent="0.2"/>
    <row r="1360" s="48" customFormat="1" x14ac:dyDescent="0.2"/>
    <row r="1361" s="48" customFormat="1" x14ac:dyDescent="0.2"/>
    <row r="1362" s="48" customFormat="1" x14ac:dyDescent="0.2"/>
    <row r="1363" s="48" customFormat="1" x14ac:dyDescent="0.2"/>
    <row r="1364" s="48" customFormat="1" x14ac:dyDescent="0.2"/>
    <row r="1365" s="48" customFormat="1" x14ac:dyDescent="0.2"/>
    <row r="1366" s="48" customFormat="1" x14ac:dyDescent="0.2"/>
    <row r="1367" s="48" customFormat="1" x14ac:dyDescent="0.2"/>
    <row r="1368" s="48" customFormat="1" x14ac:dyDescent="0.2"/>
    <row r="1369" s="48" customFormat="1" x14ac:dyDescent="0.2"/>
    <row r="1370" s="48" customFormat="1" x14ac:dyDescent="0.2"/>
    <row r="1371" s="48" customFormat="1" x14ac:dyDescent="0.2"/>
    <row r="1372" s="48" customFormat="1" x14ac:dyDescent="0.2"/>
    <row r="1373" s="48" customFormat="1" x14ac:dyDescent="0.2"/>
    <row r="1374" s="48" customFormat="1" x14ac:dyDescent="0.2"/>
    <row r="1375" s="48" customFormat="1" x14ac:dyDescent="0.2"/>
    <row r="1376" s="48" customFormat="1" x14ac:dyDescent="0.2"/>
    <row r="1377" s="48" customFormat="1" x14ac:dyDescent="0.2"/>
    <row r="1378" s="48" customFormat="1" x14ac:dyDescent="0.2"/>
    <row r="1379" s="48" customFormat="1" x14ac:dyDescent="0.2"/>
    <row r="1380" s="48" customFormat="1" x14ac:dyDescent="0.2"/>
    <row r="1381" s="48" customFormat="1" x14ac:dyDescent="0.2"/>
    <row r="1382" s="48" customFormat="1" x14ac:dyDescent="0.2"/>
  </sheetData>
  <mergeCells count="10">
    <mergeCell ref="A10:D10"/>
    <mergeCell ref="E10:H10"/>
    <mergeCell ref="A12:C12"/>
    <mergeCell ref="J1:L1"/>
    <mergeCell ref="J2:K2"/>
    <mergeCell ref="A3:T3"/>
    <mergeCell ref="A7:J7"/>
    <mergeCell ref="A8:J8"/>
    <mergeCell ref="A9:D9"/>
    <mergeCell ref="E9:H9"/>
  </mergeCells>
  <dataValidations count="7">
    <dataValidation type="whole" operator="greaterThanOrEqual" allowBlank="1" showInputMessage="1" showErrorMessage="1" error="Please enter a number greater than or equal to 0." sqref="E13:H99" xr:uid="{192BF516-78DD-45B1-8A45-B79CEDF2CA0E}">
      <formula1>0</formula1>
    </dataValidation>
    <dataValidation type="whole" operator="greaterThanOrEqual" allowBlank="1" showInputMessage="1" showErrorMessage="1" error="Please enter a number" sqref="E103:H1227" xr:uid="{660D7CD3-7632-43F8-9B12-8D1D787536D1}">
      <formula1>-100</formula1>
    </dataValidation>
    <dataValidation type="date" operator="greaterThan" allowBlank="1" showInputMessage="1" showErrorMessage="1" error="Please enter a date after 01/01/1900" sqref="J13:J579" xr:uid="{5E82A1D6-4229-45DE-9C90-9F518775BB8B}">
      <formula1>1/1/1900</formula1>
    </dataValidation>
    <dataValidation allowBlank="1" showInputMessage="1" sqref="J1 K4" xr:uid="{733C5442-3289-4AEB-BB55-284C61FA6AF1}"/>
    <dataValidation type="list" allowBlank="1" showInputMessage="1" showErrorMessage="1" error="Please enter &quot;No&quot;,&quot;Yes-But no action taken&quot;, &quot;Yes-Approved&quot; , &quot;Yes-Denied&quot;  " sqref="S1:S3" xr:uid="{B026A6C8-9438-46FA-A77E-5DD3108206AA}">
      <formula1>"No,Yes-But no action taken,Yes-Approved,Yes-Denied"</formula1>
    </dataValidation>
    <dataValidation type="list" allowBlank="1" showInputMessage="1" showErrorMessage="1" sqref="F3" xr:uid="{F664841E-6A21-449B-B331-14D3BBCE7A84}">
      <formula1>"SFA,SFD,2 to 4,5+,ADU,MH"</formula1>
    </dataValidation>
    <dataValidation type="list" allowBlank="1" showInputMessage="1" showErrorMessage="1" sqref="G1:G3" xr:uid="{D74C5B23-656B-4687-AFB1-9900D8846A2C}">
      <formula1>"R,O"</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D5942-8400-46B6-A5BB-7FEF1C2E7B51}">
  <sheetPr>
    <tabColor theme="7"/>
  </sheetPr>
  <dimension ref="A1:AS19"/>
  <sheetViews>
    <sheetView zoomScale="130" zoomScaleNormal="130" workbookViewId="0">
      <selection activeCell="F17" sqref="F17"/>
    </sheetView>
  </sheetViews>
  <sheetFormatPr defaultColWidth="0" defaultRowHeight="14.25" x14ac:dyDescent="0.2"/>
  <cols>
    <col min="1" max="1" width="30" style="42" customWidth="1"/>
    <col min="2" max="5" width="16.5703125" style="42" customWidth="1"/>
    <col min="6" max="6" width="17.5703125" style="42" customWidth="1"/>
    <col min="7" max="7" width="12.85546875" style="42" customWidth="1"/>
    <col min="8" max="8" width="15.42578125" style="42" customWidth="1"/>
    <col min="9" max="9" width="13.140625" style="42" customWidth="1"/>
    <col min="10" max="10" width="47.5703125" style="42" customWidth="1"/>
    <col min="11" max="11" width="3.140625" style="42" hidden="1" customWidth="1"/>
    <col min="12" max="45" width="0" style="42" hidden="1" customWidth="1"/>
    <col min="46" max="16384" width="8.85546875" style="42" hidden="1"/>
  </cols>
  <sheetData>
    <row r="1" spans="1:44" s="35" customFormat="1" ht="23.25" x14ac:dyDescent="0.35">
      <c r="A1" s="36" t="s">
        <v>332</v>
      </c>
      <c r="B1" s="69" t="s">
        <v>304</v>
      </c>
      <c r="C1" s="70"/>
      <c r="D1" s="49"/>
      <c r="E1" s="71" t="s">
        <v>333</v>
      </c>
      <c r="F1" s="49"/>
      <c r="G1" s="49"/>
      <c r="H1" s="49"/>
      <c r="I1" s="49"/>
      <c r="J1" s="72" t="s">
        <v>334</v>
      </c>
      <c r="K1" s="73"/>
      <c r="L1" s="49"/>
      <c r="M1" s="49"/>
      <c r="N1" s="49"/>
      <c r="O1" s="49"/>
      <c r="P1" s="49"/>
      <c r="Q1" s="49"/>
      <c r="R1" s="49"/>
      <c r="S1" s="49"/>
      <c r="T1" s="49"/>
      <c r="U1" s="74"/>
    </row>
    <row r="2" spans="1:44" s="35" customFormat="1" ht="23.25" x14ac:dyDescent="0.35">
      <c r="A2" s="36" t="s">
        <v>4817</v>
      </c>
      <c r="B2" s="37">
        <v>2020</v>
      </c>
      <c r="C2" s="38" t="s">
        <v>336</v>
      </c>
      <c r="D2" s="49"/>
      <c r="E2" s="71" t="s">
        <v>337</v>
      </c>
      <c r="F2" s="49"/>
      <c r="G2" s="49"/>
      <c r="H2" s="49"/>
      <c r="I2" s="49"/>
      <c r="J2" s="534" t="s">
        <v>338</v>
      </c>
      <c r="K2" s="75"/>
      <c r="L2" s="49"/>
      <c r="M2" s="49"/>
      <c r="N2" s="49"/>
      <c r="O2" s="49"/>
      <c r="P2" s="49"/>
      <c r="Q2" s="49"/>
      <c r="R2" s="49"/>
      <c r="S2" s="49"/>
      <c r="T2" s="49"/>
      <c r="U2" s="76"/>
    </row>
    <row r="3" spans="1:44" s="35" customFormat="1" ht="15" x14ac:dyDescent="0.2">
      <c r="B3" s="77"/>
      <c r="C3" s="77"/>
      <c r="D3" s="77"/>
      <c r="E3" s="77" t="s">
        <v>339</v>
      </c>
      <c r="F3" s="77"/>
      <c r="G3" s="77"/>
      <c r="H3" s="77"/>
      <c r="I3" s="77"/>
      <c r="J3" s="77"/>
      <c r="K3" s="77"/>
      <c r="L3" s="77"/>
      <c r="M3" s="77"/>
      <c r="N3" s="77"/>
      <c r="O3" s="77"/>
      <c r="P3" s="77"/>
      <c r="Q3" s="77"/>
      <c r="R3" s="77"/>
      <c r="S3" s="77"/>
      <c r="T3" s="77"/>
      <c r="U3" s="67"/>
    </row>
    <row r="4" spans="1:44" s="39" customFormat="1" ht="12.75" x14ac:dyDescent="0.2">
      <c r="D4" s="53"/>
      <c r="E4" s="53"/>
      <c r="F4" s="53"/>
      <c r="G4" s="53"/>
      <c r="H4" s="53"/>
      <c r="K4" s="78"/>
      <c r="L4" s="78"/>
      <c r="M4" s="645"/>
      <c r="N4" s="645"/>
      <c r="O4" s="645"/>
      <c r="P4" s="645"/>
    </row>
    <row r="5" spans="1:44" s="39" customFormat="1" ht="12.75" x14ac:dyDescent="0.2">
      <c r="D5" s="40"/>
      <c r="E5" s="53"/>
      <c r="F5" s="53"/>
    </row>
    <row r="6" spans="1:44" s="41" customFormat="1" ht="11.25" hidden="1" x14ac:dyDescent="0.2">
      <c r="A6" s="41" t="s">
        <v>4837</v>
      </c>
      <c r="B6" s="41" t="s">
        <v>4838</v>
      </c>
      <c r="C6" s="41" t="s">
        <v>4839</v>
      </c>
      <c r="D6" s="41" t="s">
        <v>4840</v>
      </c>
      <c r="E6" s="41" t="s">
        <v>4841</v>
      </c>
      <c r="F6" s="41" t="s">
        <v>4842</v>
      </c>
      <c r="G6" s="41" t="s">
        <v>4843</v>
      </c>
      <c r="H6" s="41" t="s">
        <v>4844</v>
      </c>
      <c r="I6" s="41" t="s">
        <v>4845</v>
      </c>
      <c r="J6" s="41" t="s">
        <v>4846</v>
      </c>
    </row>
    <row r="7" spans="1:44" ht="15.75" x14ac:dyDescent="0.2">
      <c r="A7" s="564" t="s">
        <v>4847</v>
      </c>
      <c r="B7" s="565"/>
      <c r="C7" s="565"/>
      <c r="D7" s="565"/>
      <c r="E7" s="565"/>
      <c r="F7" s="565"/>
      <c r="G7" s="565"/>
      <c r="H7" s="565"/>
      <c r="I7" s="565"/>
      <c r="J7" s="566"/>
    </row>
    <row r="8" spans="1:44" ht="15.75" x14ac:dyDescent="0.2">
      <c r="A8" s="564" t="s">
        <v>4848</v>
      </c>
      <c r="B8" s="565"/>
      <c r="C8" s="565"/>
      <c r="D8" s="565"/>
      <c r="E8" s="565"/>
      <c r="F8" s="565"/>
      <c r="G8" s="565"/>
      <c r="H8" s="565"/>
      <c r="I8" s="565"/>
      <c r="J8" s="566"/>
    </row>
    <row r="9" spans="1:44" ht="48" customHeight="1" x14ac:dyDescent="0.2">
      <c r="A9" s="646" t="s">
        <v>4849</v>
      </c>
      <c r="B9" s="647"/>
      <c r="C9" s="647"/>
      <c r="D9" s="647"/>
      <c r="E9" s="647"/>
      <c r="F9" s="647"/>
      <c r="G9" s="647"/>
      <c r="H9" s="647"/>
      <c r="I9" s="647"/>
      <c r="J9" s="648"/>
    </row>
    <row r="10" spans="1:44" ht="69" customHeight="1" x14ac:dyDescent="0.2">
      <c r="A10" s="649" t="s">
        <v>4850</v>
      </c>
      <c r="B10" s="650" t="s">
        <v>4851</v>
      </c>
      <c r="C10" s="651"/>
      <c r="D10" s="651"/>
      <c r="E10" s="652"/>
      <c r="F10" s="649" t="s">
        <v>4852</v>
      </c>
      <c r="G10" s="649"/>
      <c r="H10" s="649"/>
      <c r="I10" s="649"/>
      <c r="J10" s="649" t="s">
        <v>4853</v>
      </c>
    </row>
    <row r="11" spans="1:44" ht="27.75" thickBot="1" x14ac:dyDescent="0.25">
      <c r="A11" s="649"/>
      <c r="B11" s="79" t="s">
        <v>4854</v>
      </c>
      <c r="C11" s="79" t="s">
        <v>4855</v>
      </c>
      <c r="D11" s="79" t="s">
        <v>4856</v>
      </c>
      <c r="E11" s="79" t="s">
        <v>4857</v>
      </c>
      <c r="F11" s="79" t="s">
        <v>4854</v>
      </c>
      <c r="G11" s="79" t="s">
        <v>4855</v>
      </c>
      <c r="H11" s="79" t="s">
        <v>4856</v>
      </c>
      <c r="I11" s="79" t="s">
        <v>4857</v>
      </c>
      <c r="J11" s="649"/>
    </row>
    <row r="12" spans="1:44" s="88" customFormat="1" ht="15" thickTop="1" x14ac:dyDescent="0.2">
      <c r="A12" s="80"/>
      <c r="B12" s="80"/>
      <c r="C12" s="81"/>
      <c r="D12" s="82"/>
      <c r="E12" s="80"/>
      <c r="F12" s="80"/>
      <c r="G12" s="81"/>
      <c r="H12" s="81"/>
      <c r="I12" s="81"/>
      <c r="J12" s="81"/>
      <c r="K12" s="81"/>
      <c r="L12" s="81"/>
      <c r="M12" s="81"/>
      <c r="N12" s="81"/>
      <c r="O12" s="81"/>
      <c r="P12" s="81"/>
      <c r="Q12" s="81"/>
      <c r="R12" s="81"/>
      <c r="S12" s="81"/>
      <c r="T12" s="81"/>
      <c r="U12" s="81"/>
      <c r="V12" s="81"/>
      <c r="W12" s="81"/>
      <c r="X12" s="45"/>
      <c r="Y12" s="81"/>
      <c r="Z12" s="81"/>
      <c r="AA12" s="81"/>
      <c r="AB12" s="81"/>
      <c r="AC12" s="81"/>
      <c r="AD12" s="81"/>
      <c r="AE12" s="81"/>
      <c r="AF12" s="81"/>
      <c r="AG12" s="45"/>
      <c r="AH12" s="83"/>
      <c r="AI12" s="84"/>
      <c r="AJ12" s="85"/>
      <c r="AK12" s="85"/>
      <c r="AL12" s="85"/>
      <c r="AM12" s="85"/>
      <c r="AN12" s="85"/>
      <c r="AO12" s="86"/>
      <c r="AP12" s="86"/>
      <c r="AQ12" s="86"/>
      <c r="AR12" s="87"/>
    </row>
    <row r="13" spans="1:44" x14ac:dyDescent="0.2">
      <c r="A13" s="89" t="s">
        <v>4858</v>
      </c>
      <c r="B13" s="46"/>
      <c r="C13" s="46"/>
      <c r="D13" s="46"/>
      <c r="E13" s="90">
        <f>SUM(B13:D13)</f>
        <v>0</v>
      </c>
      <c r="F13" s="91"/>
      <c r="G13" s="91"/>
      <c r="H13" s="91"/>
      <c r="I13" s="92">
        <f>SUM(F13:H13)</f>
        <v>0</v>
      </c>
      <c r="J13" s="93"/>
      <c r="K13" s="94" t="s">
        <v>4859</v>
      </c>
    </row>
    <row r="14" spans="1:44" x14ac:dyDescent="0.2">
      <c r="A14" s="89" t="s">
        <v>4860</v>
      </c>
      <c r="B14" s="46">
        <v>46</v>
      </c>
      <c r="C14" s="46">
        <v>38</v>
      </c>
      <c r="D14" s="46">
        <v>197</v>
      </c>
      <c r="E14" s="90">
        <f>SUM(B14:D14)</f>
        <v>281</v>
      </c>
      <c r="F14" s="91"/>
      <c r="G14" s="91"/>
      <c r="H14" s="91"/>
      <c r="I14" s="92">
        <f t="shared" ref="I14:I17" si="0">SUM(F14:H14)</f>
        <v>0</v>
      </c>
      <c r="J14" s="93"/>
      <c r="K14" s="94" t="s">
        <v>4861</v>
      </c>
    </row>
    <row r="15" spans="1:44" x14ac:dyDescent="0.2">
      <c r="A15" s="95" t="s">
        <v>4862</v>
      </c>
      <c r="B15" s="96">
        <v>82</v>
      </c>
      <c r="C15" s="96">
        <v>20</v>
      </c>
      <c r="D15" s="96"/>
      <c r="E15" s="97">
        <f>SUM(B15:D15)</f>
        <v>102</v>
      </c>
      <c r="F15" s="98"/>
      <c r="G15" s="98"/>
      <c r="H15" s="98"/>
      <c r="I15" s="99">
        <f t="shared" si="0"/>
        <v>0</v>
      </c>
      <c r="J15" s="100"/>
      <c r="K15" s="94" t="s">
        <v>4863</v>
      </c>
    </row>
    <row r="16" spans="1:44" s="102" customFormat="1" ht="15" thickBot="1" x14ac:dyDescent="0.25">
      <c r="A16" s="95" t="s">
        <v>4864</v>
      </c>
      <c r="B16" s="96"/>
      <c r="C16" s="96"/>
      <c r="D16" s="96"/>
      <c r="E16" s="97">
        <f t="shared" ref="E16" si="1">SUM(B16:D16)</f>
        <v>0</v>
      </c>
      <c r="F16" s="98"/>
      <c r="G16" s="98"/>
      <c r="H16" s="98"/>
      <c r="I16" s="99">
        <f t="shared" si="0"/>
        <v>0</v>
      </c>
      <c r="J16" s="100"/>
      <c r="K16" s="101"/>
    </row>
    <row r="17" spans="1:11" ht="15" thickTop="1" x14ac:dyDescent="0.2">
      <c r="A17" s="103" t="s">
        <v>4865</v>
      </c>
      <c r="B17" s="104">
        <f>SUM(B13:B16)</f>
        <v>128</v>
      </c>
      <c r="C17" s="104">
        <f>SUM(C13:C16)</f>
        <v>58</v>
      </c>
      <c r="D17" s="104">
        <f>SUM(D13:D16)</f>
        <v>197</v>
      </c>
      <c r="E17" s="105">
        <f>SUM(B17:D17)</f>
        <v>383</v>
      </c>
      <c r="F17" s="106">
        <f t="shared" ref="F17:H17" si="2">SUM(F13:F16)</f>
        <v>0</v>
      </c>
      <c r="G17" s="106">
        <f t="shared" si="2"/>
        <v>0</v>
      </c>
      <c r="H17" s="106">
        <f t="shared" si="2"/>
        <v>0</v>
      </c>
      <c r="I17" s="107">
        <f t="shared" si="0"/>
        <v>0</v>
      </c>
      <c r="J17" s="108"/>
      <c r="K17" s="94" t="s">
        <v>4866</v>
      </c>
    </row>
    <row r="18" spans="1:11" x14ac:dyDescent="0.2">
      <c r="I18" s="109"/>
      <c r="J18" s="110"/>
    </row>
    <row r="19" spans="1:11" x14ac:dyDescent="0.2">
      <c r="B19" s="43"/>
      <c r="C19" s="43"/>
      <c r="D19" s="43"/>
      <c r="E19" s="43"/>
    </row>
  </sheetData>
  <mergeCells count="8">
    <mergeCell ref="M4:P4"/>
    <mergeCell ref="A7:J7"/>
    <mergeCell ref="A8:J8"/>
    <mergeCell ref="A9:J9"/>
    <mergeCell ref="A10:A11"/>
    <mergeCell ref="B10:E10"/>
    <mergeCell ref="F10:I10"/>
    <mergeCell ref="J10:J11"/>
  </mergeCells>
  <conditionalFormatting sqref="J18">
    <cfRule type="containsText" dxfId="7" priority="1" operator="containsText" text="Greater">
      <formula>NOT(ISERROR(SEARCH("Greater",J18)))</formula>
    </cfRule>
  </conditionalFormatting>
  <dataValidations disablePrompts="1" count="6">
    <dataValidation type="list" allowBlank="1" showInputMessage="1" showErrorMessage="1" sqref="G1:G2" xr:uid="{EFCDF42B-C236-4D57-9E62-96A4BC81FBEB}">
      <formula1>"R,O"</formula1>
    </dataValidation>
    <dataValidation type="list" allowBlank="1" showInputMessage="1" showErrorMessage="1" sqref="F1:F2" xr:uid="{92066344-4EB4-4742-B0C7-96A4F7248510}">
      <formula1>"SFA,SFD,2 to 4,5+,ADU,MH"</formula1>
    </dataValidation>
    <dataValidation type="list" allowBlank="1" showInputMessage="1" showErrorMessage="1" error="Please enter &quot;No&quot;,&quot;Yes-But no action taken&quot;, &quot;Yes-Approved&quot; , &quot;Yes-Denied&quot;  " sqref="S1:S2" xr:uid="{DBF7D0FA-A24D-4738-94B3-1BF22C7DE185}">
      <formula1>"No,Yes-But no action taken,Yes-Approved,Yes-Denied"</formula1>
    </dataValidation>
    <dataValidation allowBlank="1" showInputMessage="1" sqref="L4:P4 J1" xr:uid="{4D2FD8E7-24A9-45C9-8FCD-78CA5247EE97}"/>
    <dataValidation type="whole" operator="greaterThanOrEqual" allowBlank="1" showInputMessage="1" showErrorMessage="1" error="Please enter a number" sqref="B13:D16" xr:uid="{C68E2934-7A89-4F28-A107-271B341ECFBF}">
      <formula1>0</formula1>
    </dataValidation>
    <dataValidation type="whole" operator="greaterThanOrEqual" allowBlank="1" showInputMessage="1" showErrorMessage="1" error="Please enter a number." sqref="F13:H16" xr:uid="{F9EE93D4-13A6-42FB-8BB9-8E35FCC9A069}">
      <formula1>0</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212665c-0bbd-4610-9b66-52710950f5f2">
      <UserInfo>
        <DisplayName>Durades, Arlecia</DisplayName>
        <AccountId>271</AccountId>
        <AccountType/>
      </UserInfo>
      <UserInfo>
        <DisplayName>Cleveland, Everett Jr</DisplayName>
        <AccountId>272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021E7E3602B349B2ED7923740CF6B2" ma:contentTypeVersion="10" ma:contentTypeDescription="Create a new document." ma:contentTypeScope="" ma:versionID="9511d676086a49a8e90909d9cd0d95d4">
  <xsd:schema xmlns:xsd="http://www.w3.org/2001/XMLSchema" xmlns:xs="http://www.w3.org/2001/XMLSchema" xmlns:p="http://schemas.microsoft.com/office/2006/metadata/properties" xmlns:ns2="c16aab23-6371-4434-96de-5abee345d13d" xmlns:ns3="c212665c-0bbd-4610-9b66-52710950f5f2" targetNamespace="http://schemas.microsoft.com/office/2006/metadata/properties" ma:root="true" ma:fieldsID="3110f73606358e4627bcf73dbf798f0d" ns2:_="" ns3:_="">
    <xsd:import namespace="c16aab23-6371-4434-96de-5abee345d13d"/>
    <xsd:import namespace="c212665c-0bbd-4610-9b66-52710950f5f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aab23-6371-4434-96de-5abee345d1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12665c-0bbd-4610-9b66-52710950f5f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E3F9DB-36B3-4E25-8F6B-CBA58BFCF235}">
  <ds:schemaRefs>
    <ds:schemaRef ds:uri="http://schemas.microsoft.com/sharepoint/v3/contenttype/forms"/>
  </ds:schemaRefs>
</ds:datastoreItem>
</file>

<file path=customXml/itemProps2.xml><?xml version="1.0" encoding="utf-8"?>
<ds:datastoreItem xmlns:ds="http://schemas.openxmlformats.org/officeDocument/2006/customXml" ds:itemID="{E44E593A-40ED-4188-973D-79B5F2AB0A6B}">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www.w3.org/XML/1998/namespace"/>
    <ds:schemaRef ds:uri="http://purl.org/dc/dcmitype/"/>
    <ds:schemaRef ds:uri="c212665c-0bbd-4610-9b66-52710950f5f2"/>
    <ds:schemaRef ds:uri="http://purl.org/dc/terms/"/>
    <ds:schemaRef ds:uri="http://schemas.microsoft.com/office/infopath/2007/PartnerControls"/>
    <ds:schemaRef ds:uri="c16aab23-6371-4434-96de-5abee345d13d"/>
  </ds:schemaRefs>
</ds:datastoreItem>
</file>

<file path=customXml/itemProps3.xml><?xml version="1.0" encoding="utf-8"?>
<ds:datastoreItem xmlns:ds="http://schemas.openxmlformats.org/officeDocument/2006/customXml" ds:itemID="{AA033CC2-F65F-400C-B7DF-435D3BE113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aab23-6371-4434-96de-5abee345d13d"/>
    <ds:schemaRef ds:uri="c212665c-0bbd-4610-9b66-52710950f5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26</vt:i4>
      </vt:variant>
    </vt:vector>
  </HeadingPairs>
  <TitlesOfParts>
    <vt:vector size="39" baseType="lpstr">
      <vt:lpstr>Instructions</vt:lpstr>
      <vt:lpstr>Start Here</vt:lpstr>
      <vt:lpstr>Table A</vt:lpstr>
      <vt:lpstr>Table A2</vt:lpstr>
      <vt:lpstr>Table B</vt:lpstr>
      <vt:lpstr>Table C</vt:lpstr>
      <vt:lpstr>Table D</vt:lpstr>
      <vt:lpstr>Table E</vt:lpstr>
      <vt:lpstr>Table F</vt:lpstr>
      <vt:lpstr>Table G</vt:lpstr>
      <vt:lpstr>Table H</vt:lpstr>
      <vt:lpstr>Summary</vt:lpstr>
      <vt:lpstr>LEAP Reporting</vt:lpstr>
      <vt:lpstr>Completed2020_LI</vt:lpstr>
      <vt:lpstr>Completed2020_Market</vt:lpstr>
      <vt:lpstr>Completed2020_Moderate</vt:lpstr>
      <vt:lpstr>Completed2020_NDR_LI</vt:lpstr>
      <vt:lpstr>Completed2020_NDR_Moderate</vt:lpstr>
      <vt:lpstr>Completed2020_NDR_VLI</vt:lpstr>
      <vt:lpstr>Completed2020_VLI</vt:lpstr>
      <vt:lpstr>Entitled2020_LI</vt:lpstr>
      <vt:lpstr>Entitled2020_Market</vt:lpstr>
      <vt:lpstr>Entitled2020_Moderate</vt:lpstr>
      <vt:lpstr>Entitled2020_NDR_LI</vt:lpstr>
      <vt:lpstr>Entitled2020_NDR_Moderate</vt:lpstr>
      <vt:lpstr>Entitled2020_NDR_VLI</vt:lpstr>
      <vt:lpstr>Entitled2020_VLI</vt:lpstr>
      <vt:lpstr>PermittedUnits20_LI</vt:lpstr>
      <vt:lpstr>PermittedUnits20_Market</vt:lpstr>
      <vt:lpstr>PermittedUnits20_Moderate</vt:lpstr>
      <vt:lpstr>PermittedUnits20_NDR_LI</vt:lpstr>
      <vt:lpstr>PermittedUnits20_NDR_Moderate</vt:lpstr>
      <vt:lpstr>PermittedUnits20_NDR_VLI</vt:lpstr>
      <vt:lpstr>PermittedUnits20_VLI</vt:lpstr>
      <vt:lpstr>'Table C'!Print_Area</vt:lpstr>
      <vt:lpstr>TableA_ApplicationsSubmitted</vt:lpstr>
      <vt:lpstr>TableA_TotalApprovedUnits</vt:lpstr>
      <vt:lpstr>TableA_TotalDisapprovedUnits</vt:lpstr>
      <vt:lpstr>TableA_TotalProposedUnits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Perez-Domencich, Diana</dc:creator>
  <cp:keywords/>
  <dc:description/>
  <cp:lastModifiedBy>Perez-Domencich, Diana</cp:lastModifiedBy>
  <cp:revision/>
  <dcterms:created xsi:type="dcterms:W3CDTF">2021-03-10T17:37:55Z</dcterms:created>
  <dcterms:modified xsi:type="dcterms:W3CDTF">2021-04-22T00:06:40Z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0x01010028021E7E3602B349B2ED7923740CF6B2</vt:lpwstr>
  </property>
</Properties>
</file>